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ult" sheetId="1" r:id="rId4"/>
    <sheet state="visible" name="nnet" sheetId="2" r:id="rId5"/>
    <sheet state="visible" name="linear" sheetId="3" r:id="rId6"/>
    <sheet state="visible" name="all_rows" sheetId="4" r:id="rId7"/>
  </sheets>
  <definedNames>
    <definedName localSheetId="2" name="solver_cvg">0.0001</definedName>
    <definedName localSheetId="0" name="solver_cvg">0.0001</definedName>
    <definedName localSheetId="1" name="solver_cvg">0.0001</definedName>
    <definedName localSheetId="2" name="solver_drv">1</definedName>
    <definedName localSheetId="0" name="solver_drv">1</definedName>
    <definedName localSheetId="1" name="solver_drv">1</definedName>
    <definedName localSheetId="2" name="solver_eng">1</definedName>
    <definedName localSheetId="0" name="solver_eng">1</definedName>
    <definedName localSheetId="1" name="solver_eng">1</definedName>
    <definedName localSheetId="2" name="solver_est">1</definedName>
    <definedName localSheetId="0" name="solver_est">1</definedName>
    <definedName localSheetId="1" name="solver_est">1</definedName>
    <definedName localSheetId="2" name="solver_itr">2147483647</definedName>
    <definedName localSheetId="0" name="solver_itr">2147483647</definedName>
    <definedName localSheetId="1" name="solver_itr">2147483647</definedName>
    <definedName localSheetId="2" name="solver_mip">2147483647</definedName>
    <definedName localSheetId="0" name="solver_mip">2147483647</definedName>
    <definedName localSheetId="1" name="solver_mip">2147483647</definedName>
    <definedName localSheetId="2" name="solver_mni">30</definedName>
    <definedName localSheetId="0" name="solver_mni">30</definedName>
    <definedName localSheetId="1" name="solver_mni">30</definedName>
    <definedName localSheetId="2" name="solver_mrt">0.075</definedName>
    <definedName localSheetId="0" name="solver_mrt">0.075</definedName>
    <definedName localSheetId="1" name="solver_mrt">0.075</definedName>
    <definedName localSheetId="2" name="solver_msl">2</definedName>
    <definedName localSheetId="0" name="solver_msl">2</definedName>
    <definedName localSheetId="1" name="solver_msl">2</definedName>
    <definedName localSheetId="2" name="solver_neg">2</definedName>
    <definedName localSheetId="0" name="solver_neg">2</definedName>
    <definedName localSheetId="1" name="solver_neg">2</definedName>
    <definedName localSheetId="2" name="solver_nod">2147483647</definedName>
    <definedName localSheetId="0" name="solver_nod">2147483647</definedName>
    <definedName localSheetId="1" name="solver_nod">2147483647</definedName>
    <definedName localSheetId="2" name="solver_num">0</definedName>
    <definedName localSheetId="0" name="solver_num">0</definedName>
    <definedName localSheetId="1" name="solver_num">0</definedName>
    <definedName localSheetId="2" name="solver_nwt">1</definedName>
    <definedName localSheetId="0" name="solver_nwt">1</definedName>
    <definedName localSheetId="1" name="solver_nwt">1</definedName>
    <definedName localSheetId="2" name="solver_pre">0.000001</definedName>
    <definedName localSheetId="0" name="solver_pre">0.000001</definedName>
    <definedName localSheetId="1" name="solver_pre">0.000001</definedName>
    <definedName localSheetId="2" name="solver_rbv">1</definedName>
    <definedName localSheetId="0" name="solver_rbv">1</definedName>
    <definedName localSheetId="1" name="solver_rbv">1</definedName>
    <definedName localSheetId="2" name="solver_rlx">2</definedName>
    <definedName localSheetId="0" name="solver_rlx">2</definedName>
    <definedName localSheetId="1" name="solver_rlx">2</definedName>
    <definedName localSheetId="2" name="solver_rsd">0</definedName>
    <definedName localSheetId="0" name="solver_rsd">0</definedName>
    <definedName localSheetId="1" name="solver_rsd">0</definedName>
    <definedName localSheetId="2" name="solver_scl">1</definedName>
    <definedName localSheetId="0" name="solver_scl">1</definedName>
    <definedName localSheetId="1" name="solver_scl">1</definedName>
    <definedName localSheetId="2" name="solver_sho">2</definedName>
    <definedName localSheetId="0" name="solver_sho">2</definedName>
    <definedName localSheetId="1" name="solver_sho">2</definedName>
    <definedName localSheetId="2" name="solver_ssz">100</definedName>
    <definedName localSheetId="0" name="solver_ssz">100</definedName>
    <definedName localSheetId="1" name="solver_ssz">100</definedName>
    <definedName localSheetId="2" name="solver_tim">2147483647</definedName>
    <definedName localSheetId="0" name="solver_tim">2147483647</definedName>
    <definedName localSheetId="1" name="solver_tim">2147483647</definedName>
    <definedName localSheetId="2" name="solver_tol">0.01</definedName>
    <definedName localSheetId="0" name="solver_tol">0.01</definedName>
    <definedName localSheetId="1" name="solver_tol">0.01</definedName>
    <definedName localSheetId="2" name="solver_typ">2</definedName>
    <definedName localSheetId="0" name="solver_typ">2</definedName>
    <definedName localSheetId="1" name="solver_typ">2</definedName>
    <definedName localSheetId="2" name="solver_val">0</definedName>
    <definedName localSheetId="0" name="solver_val">0</definedName>
    <definedName localSheetId="1" name="solver_val">0</definedName>
    <definedName localSheetId="2" name="solver_ver">3</definedName>
    <definedName localSheetId="0" name="solver_ver">3</definedName>
    <definedName localSheetId="1" name="solver_ver">3</definedName>
    <definedName localSheetId="0" name="solver_opt">mmult!$AA$1</definedName>
    <definedName localSheetId="2" name="solver_opt">linear!$AA$7</definedName>
    <definedName localSheetId="1" name="solver_opt">nnet!$AH$1</definedName>
    <definedName localSheetId="0" name="solver_adj">mmult!$S$4:$T$13</definedName>
    <definedName localSheetId="2" name="solver_adj">linear!$R$4:$AA$4</definedName>
    <definedName localSheetId="1" name="solver_adj">nnet!$R$4:$AA$5</definedName>
    <definedName hidden="1" localSheetId="3" name="_xlnm._FilterDatabase">all_rows!$A$1:$H$892</definedName>
  </definedNames>
  <calcPr/>
  <extLst>
    <ext uri="GoogleSheetsCustomDataVersion2">
      <go:sheetsCustomData xmlns:go="http://customooxmlschemas.google.com/" r:id="rId8" roundtripDataChecksum="Yu72o/VSOmnUe3vuLi8CyRH6rDQa2xUI+USayJId7ag="/>
    </ext>
  </extLst>
</workbook>
</file>

<file path=xl/sharedStrings.xml><?xml version="1.0" encoding="utf-8"?>
<sst xmlns="http://schemas.openxmlformats.org/spreadsheetml/2006/main" count="6170" uniqueCount="37">
  <si>
    <t>Data</t>
  </si>
  <si>
    <t>Max:</t>
  </si>
  <si>
    <t>Params</t>
  </si>
  <si>
    <t>Model</t>
  </si>
  <si>
    <t>Total loss:</t>
  </si>
  <si>
    <t>Survived</t>
  </si>
  <si>
    <t>Embarked</t>
  </si>
  <si>
    <t>Pclass</t>
  </si>
  <si>
    <t>Sex</t>
  </si>
  <si>
    <t>Age</t>
  </si>
  <si>
    <t>Fare</t>
  </si>
  <si>
    <t>SibSp</t>
  </si>
  <si>
    <t>Parch</t>
  </si>
  <si>
    <t>Age_N</t>
  </si>
  <si>
    <t>log_Fare</t>
  </si>
  <si>
    <t>Pclass_1</t>
  </si>
  <si>
    <t>Pclass_2</t>
  </si>
  <si>
    <t>Embark_S</t>
  </si>
  <si>
    <t>Embark_C</t>
  </si>
  <si>
    <t>Male</t>
  </si>
  <si>
    <t>Ones</t>
  </si>
  <si>
    <t>Column</t>
  </si>
  <si>
    <t>Param1</t>
  </si>
  <si>
    <t>Param2</t>
  </si>
  <si>
    <t>Lin1</t>
  </si>
  <si>
    <t>Lin2</t>
  </si>
  <si>
    <t>ReLU1</t>
  </si>
  <si>
    <t>ReLU2</t>
  </si>
  <si>
    <t>Preds</t>
  </si>
  <si>
    <t>Loss</t>
  </si>
  <si>
    <t>S</t>
  </si>
  <si>
    <t>male</t>
  </si>
  <si>
    <t>C</t>
  </si>
  <si>
    <t>female</t>
  </si>
  <si>
    <t>Q</t>
  </si>
  <si>
    <t>Const</t>
  </si>
  <si>
    <t>Linear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</si>
</sst>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;[Red]\-&quot;$&quot;#,##0.00"/>
    <numFmt numFmtId="165" formatCode="#,##0.000"/>
  </numFmts>
  <fonts count="7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4">
    <border/>
    <border>
      <left/>
      <right/>
      <top style="thin">
        <color rgb="FF8EAADB"/>
      </top>
      <bottom style="thin">
        <color rgb="FF8EAADB"/>
      </bottom>
    </border>
    <border>
      <left/>
      <right/>
      <top/>
      <bottom/>
    </border>
    <border>
      <left/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164" xfId="0" applyFont="1" applyNumberFormat="1"/>
    <xf borderId="0" fillId="0" fontId="2" numFmtId="0" xfId="0" applyAlignment="1" applyFont="1">
      <alignment horizontal="right"/>
    </xf>
    <xf borderId="0" fillId="0" fontId="4" numFmtId="165" xfId="0" applyFont="1" applyNumberFormat="1"/>
    <xf borderId="0" fillId="0" fontId="2" numFmtId="0" xfId="0" applyFont="1"/>
    <xf borderId="1" fillId="2" fontId="5" numFmtId="0" xfId="0" applyBorder="1" applyFill="1" applyFont="1"/>
    <xf borderId="2" fillId="2" fontId="5" numFmtId="0" xfId="0" applyBorder="1" applyFont="1"/>
    <xf borderId="0" fillId="0" fontId="3" numFmtId="0" xfId="0" applyFont="1"/>
    <xf borderId="0" fillId="0" fontId="4" numFmtId="164" xfId="0" applyFont="1" applyNumberFormat="1"/>
    <xf borderId="0" fillId="0" fontId="4" numFmtId="4" xfId="0" applyFont="1" applyNumberFormat="1"/>
    <xf borderId="0" fillId="0" fontId="4" numFmtId="0" xfId="0" applyFont="1"/>
    <xf borderId="1" fillId="2" fontId="6" numFmtId="0" xfId="0" applyBorder="1" applyFont="1"/>
    <xf borderId="0" fillId="0" fontId="4" numFmtId="2" xfId="0" applyFont="1" applyNumberFormat="1"/>
    <xf borderId="0" fillId="0" fontId="4" numFmtId="4" xfId="0" applyFont="1" applyNumberFormat="1"/>
    <xf borderId="3" fillId="2" fontId="6" numFmtId="0" xfId="0" applyBorder="1" applyFont="1"/>
    <xf borderId="2" fillId="2" fontId="6" numFmtId="0" xfId="0" applyBorder="1" applyFont="1"/>
    <xf borderId="0" fillId="0" fontId="4" numFmtId="0" xfId="0" applyFont="1"/>
    <xf borderId="3" fillId="2" fontId="5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mmult-style">
      <tableStyleElement dxfId="1" type="headerRow"/>
      <tableStyleElement dxfId="2" type="firstRowStripe"/>
      <tableStyleElement dxfId="3" type="secondRowStripe"/>
    </tableStyle>
    <tableStyle count="3" pivot="0" name="nnet-style">
      <tableStyleElement dxfId="1" type="headerRow"/>
      <tableStyleElement dxfId="2" type="firstRowStripe"/>
      <tableStyleElement dxfId="3" type="secondRowStripe"/>
    </tableStyle>
    <tableStyle count="3" pivot="0" name="linea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P715" displayName="Table_1" name="Table_1" id="1">
  <tableColumns count="16">
    <tableColumn name="Survived" id="1"/>
    <tableColumn name="Embarked" id="2"/>
    <tableColumn name="Pclass" id="3"/>
    <tableColumn name="Sex" id="4"/>
    <tableColumn name="Age" id="5"/>
    <tableColumn name="Fare" id="6"/>
    <tableColumn name="SibSp" id="7"/>
    <tableColumn name="Parch" id="8"/>
    <tableColumn name="Age_N" id="9"/>
    <tableColumn name="log_Fare" id="10"/>
    <tableColumn name="Pclass_1" id="11"/>
    <tableColumn name="Pclass_2" id="12"/>
    <tableColumn name="Embark_S" id="13"/>
    <tableColumn name="Embark_C" id="14"/>
    <tableColumn name="Male" id="15"/>
    <tableColumn name="Ones" id="16"/>
  </tableColumns>
  <tableStyleInfo name="mmult-style" showColumnStripes="0" showFirstColumn="1" showLastColumn="1" showRowStripes="1"/>
</table>
</file>

<file path=xl/tables/table2.xml><?xml version="1.0" encoding="utf-8"?>
<table xmlns="http://schemas.openxmlformats.org/spreadsheetml/2006/main" ref="A3:P715" displayName="Table_2" name="Table_2" id="2">
  <tableColumns count="16">
    <tableColumn name="Survived" id="1"/>
    <tableColumn name="Embarked" id="2"/>
    <tableColumn name="Pclass" id="3"/>
    <tableColumn name="Sex" id="4"/>
    <tableColumn name="Age" id="5"/>
    <tableColumn name="Fare" id="6"/>
    <tableColumn name="SibSp" id="7"/>
    <tableColumn name="Parch" id="8"/>
    <tableColumn name="Age_N" id="9"/>
    <tableColumn name="log_Fare" id="10"/>
    <tableColumn name="Pclass_1" id="11"/>
    <tableColumn name="Pclass_2" id="12"/>
    <tableColumn name="Embark_S" id="13"/>
    <tableColumn name="Embark_C" id="14"/>
    <tableColumn name="Male" id="15"/>
    <tableColumn name="Ones" id="16"/>
  </tableColumns>
  <tableStyleInfo name="nnet-style" showColumnStripes="0" showFirstColumn="1" showLastColumn="1" showRowStripes="1"/>
</table>
</file>

<file path=xl/tables/table3.xml><?xml version="1.0" encoding="utf-8"?>
<table xmlns="http://schemas.openxmlformats.org/spreadsheetml/2006/main" ref="A3:P715" displayName="Table_3" name="Table_3" id="3">
  <tableColumns count="16">
    <tableColumn name="Survived" id="1"/>
    <tableColumn name="Embarked" id="2"/>
    <tableColumn name="Pclass" id="3"/>
    <tableColumn name="Sex" id="4"/>
    <tableColumn name="Age" id="5"/>
    <tableColumn name="Fare" id="6"/>
    <tableColumn name="SibSp" id="7"/>
    <tableColumn name="Parch" id="8"/>
    <tableColumn name="Age_N" id="9"/>
    <tableColumn name="log_Fare" id="10"/>
    <tableColumn name="Pclass_1" id="11"/>
    <tableColumn name="Pclass_2" id="12"/>
    <tableColumn name="Embark_S" id="13"/>
    <tableColumn name="Embark_C" id="14"/>
    <tableColumn name="Male" id="15"/>
    <tableColumn name="Ones" id="16"/>
  </tableColumns>
  <tableStyleInfo name="linea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9.86"/>
    <col customWidth="1" min="2" max="2" width="11.43"/>
    <col customWidth="1" min="3" max="3" width="7.86"/>
    <col customWidth="1" min="4" max="4" width="6.57"/>
    <col customWidth="1" min="5" max="5" width="5.86"/>
    <col customWidth="1" min="6" max="6" width="8.71"/>
    <col customWidth="1" min="7" max="7" width="7.57"/>
    <col customWidth="1" min="8" max="8" width="7.86"/>
    <col customWidth="1" min="9" max="9" width="8.43"/>
    <col customWidth="1" min="10" max="12" width="10.14"/>
    <col customWidth="1" min="13" max="13" width="11.43"/>
    <col customWidth="1" min="14" max="14" width="11.57"/>
    <col customWidth="1" min="15" max="15" width="7.29"/>
    <col customWidth="1" min="16" max="16" width="7.43"/>
    <col customWidth="1" min="17" max="17" width="11.57"/>
    <col customWidth="1" min="18" max="18" width="9.29"/>
    <col customWidth="1" min="19" max="20" width="7.29"/>
    <col customWidth="1" min="21" max="21" width="9.43"/>
    <col customWidth="1" min="22" max="22" width="7.86"/>
    <col customWidth="1" min="23" max="25" width="6.71"/>
    <col customWidth="1" min="26" max="26" width="8.71"/>
    <col customWidth="1" min="27" max="27" width="6.43"/>
    <col customWidth="1" min="28" max="31" width="8.71"/>
    <col customWidth="1" min="32" max="33" width="1.86"/>
    <col customWidth="1" min="34" max="34" width="8.71"/>
    <col customWidth="1" min="35" max="36" width="1.86"/>
    <col customWidth="1" min="37" max="39" width="8.71"/>
  </cols>
  <sheetData>
    <row r="1" ht="14.25" customHeight="1">
      <c r="A1" s="1" t="s">
        <v>0</v>
      </c>
      <c r="D1" s="2" t="s">
        <v>1</v>
      </c>
      <c r="E1" s="3">
        <f>MAX(mmult!$E$4:$E$715)</f>
        <v>80</v>
      </c>
      <c r="F1" s="4">
        <f>MAX(mmult!$F$4:$F$715)</f>
        <v>512.3292</v>
      </c>
      <c r="R1" s="1" t="s">
        <v>2</v>
      </c>
      <c r="V1" s="1" t="s">
        <v>3</v>
      </c>
      <c r="X1" s="1"/>
      <c r="Z1" s="5" t="s">
        <v>4</v>
      </c>
      <c r="AA1" s="6">
        <f>AVERAGE(AA4:AA715)</f>
        <v>0.1431520964</v>
      </c>
    </row>
    <row r="2" ht="14.25" customHeight="1"/>
    <row r="3" ht="14.25" customHeight="1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R3" s="8" t="s">
        <v>21</v>
      </c>
      <c r="S3" s="8" t="s">
        <v>22</v>
      </c>
      <c r="T3" s="8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</row>
    <row r="4" ht="14.25" customHeight="1">
      <c r="A4" s="10">
        <v>0.0</v>
      </c>
      <c r="B4" s="10" t="s">
        <v>30</v>
      </c>
      <c r="C4" s="10">
        <v>3.0</v>
      </c>
      <c r="D4" s="10" t="s">
        <v>31</v>
      </c>
      <c r="E4" s="10">
        <v>22.0</v>
      </c>
      <c r="F4" s="11">
        <v>7.25</v>
      </c>
      <c r="G4" s="10">
        <v>1.0</v>
      </c>
      <c r="H4" s="10">
        <v>0.0</v>
      </c>
      <c r="I4" s="12">
        <f>mmult!$E4/$E$1</f>
        <v>0.275</v>
      </c>
      <c r="J4" s="12">
        <f>LOG10(mmult!$F4+1)</f>
        <v>0.9164539485</v>
      </c>
      <c r="K4" s="10">
        <f>IF(mmult!$C4=1,1,0)</f>
        <v>0</v>
      </c>
      <c r="L4" s="10">
        <f>IF(mmult!$C4=2,1,0)</f>
        <v>0</v>
      </c>
      <c r="M4" s="10">
        <f>IF(mmult!$B4="S",1,0)</f>
        <v>1</v>
      </c>
      <c r="N4" s="10">
        <f>IF(mmult!$B4="C",1,0)</f>
        <v>0</v>
      </c>
      <c r="O4" s="10">
        <f>IF(mmult!$D4="male",1,0)</f>
        <v>1</v>
      </c>
      <c r="P4" s="13">
        <v>1.0</v>
      </c>
      <c r="R4" s="14" t="s">
        <v>11</v>
      </c>
      <c r="S4" s="15">
        <v>-0.017756696420932062</v>
      </c>
      <c r="T4" s="16">
        <v>-0.07778045573533736</v>
      </c>
      <c r="V4" s="15">
        <f t="array" ref="V4:W715">MMULT(G4:P715,S4:T13)</f>
        <v>-1.532092605</v>
      </c>
      <c r="W4" s="15">
        <v>0.04651751508157487</v>
      </c>
      <c r="X4" s="16">
        <f t="shared" ref="X4:Y4" si="1">IF(V4&lt;0,0,V4)</f>
        <v>0</v>
      </c>
      <c r="Y4" s="16">
        <f t="shared" si="1"/>
        <v>0.04651751508</v>
      </c>
      <c r="Z4" s="16">
        <f t="shared" ref="Z4:Z715" si="3">X4+Y4</f>
        <v>0.04651751508</v>
      </c>
      <c r="AA4" s="16">
        <f>(nnet!$A4-Z4)^2</f>
        <v>0.002163879209</v>
      </c>
      <c r="AF4" s="3">
        <v>1.0</v>
      </c>
      <c r="AG4" s="3">
        <v>4.0</v>
      </c>
      <c r="AI4" s="3">
        <v>1.0</v>
      </c>
      <c r="AJ4" s="3">
        <v>3.0</v>
      </c>
      <c r="AL4" s="3">
        <f t="array" ref="AL4:AM6">MMULT(AF4:AG6,AI4:AJ5)</f>
        <v>9</v>
      </c>
      <c r="AM4" s="3">
        <v>19.0</v>
      </c>
    </row>
    <row r="5" ht="14.25" customHeight="1">
      <c r="A5" s="10">
        <v>1.0</v>
      </c>
      <c r="B5" s="10" t="s">
        <v>32</v>
      </c>
      <c r="C5" s="10">
        <v>1.0</v>
      </c>
      <c r="D5" s="10" t="s">
        <v>33</v>
      </c>
      <c r="E5" s="10">
        <v>38.0</v>
      </c>
      <c r="F5" s="11">
        <v>71.2833</v>
      </c>
      <c r="G5" s="10">
        <v>1.0</v>
      </c>
      <c r="H5" s="10">
        <v>0.0</v>
      </c>
      <c r="I5" s="12">
        <f>mmult!$E5/$E$1</f>
        <v>0.475</v>
      </c>
      <c r="J5" s="12">
        <f>LOG10(mmult!$F5+1)</f>
        <v>1.859037971</v>
      </c>
      <c r="K5" s="10">
        <f>IF(mmult!$C5=1,1,0)</f>
        <v>1</v>
      </c>
      <c r="L5" s="10">
        <f>IF(mmult!$C5=2,1,0)</f>
        <v>0</v>
      </c>
      <c r="M5" s="10">
        <f>IF(mmult!$B5="S",1,0)</f>
        <v>0</v>
      </c>
      <c r="N5" s="10">
        <f>IF(mmult!$B5="C",1,0)</f>
        <v>1</v>
      </c>
      <c r="O5" s="13">
        <f>IF(mmult!$D5="male",1,0)</f>
        <v>0</v>
      </c>
      <c r="P5" s="13">
        <v>1.0</v>
      </c>
      <c r="R5" s="14" t="s">
        <v>12</v>
      </c>
      <c r="S5" s="15">
        <v>-0.034675153199628835</v>
      </c>
      <c r="T5" s="16">
        <v>-0.010163384653463661</v>
      </c>
      <c r="V5" s="15">
        <v>0.9615086040647658</v>
      </c>
      <c r="W5" s="15">
        <v>-2.493435414814751</v>
      </c>
      <c r="X5" s="16">
        <f t="shared" ref="X5:Y5" si="2">IF(V5&lt;0,0,V5)</f>
        <v>0.9615086041</v>
      </c>
      <c r="Y5" s="16">
        <f t="shared" si="2"/>
        <v>0</v>
      </c>
      <c r="Z5" s="16">
        <f t="shared" si="3"/>
        <v>0.9615086041</v>
      </c>
      <c r="AA5" s="16">
        <f>(nnet!$A5-Z5)^2</f>
        <v>0.001481587561</v>
      </c>
      <c r="AF5" s="3">
        <v>2.0</v>
      </c>
      <c r="AG5" s="3">
        <v>5.0</v>
      </c>
      <c r="AI5" s="3">
        <v>2.0</v>
      </c>
      <c r="AJ5" s="3">
        <v>4.0</v>
      </c>
      <c r="AL5" s="3">
        <v>12.0</v>
      </c>
      <c r="AM5" s="3">
        <v>26.0</v>
      </c>
    </row>
    <row r="6" ht="14.25" customHeight="1">
      <c r="A6" s="10">
        <v>1.0</v>
      </c>
      <c r="B6" s="10" t="s">
        <v>30</v>
      </c>
      <c r="C6" s="10">
        <v>3.0</v>
      </c>
      <c r="D6" s="10" t="s">
        <v>33</v>
      </c>
      <c r="E6" s="10">
        <v>26.0</v>
      </c>
      <c r="F6" s="11">
        <v>7.925</v>
      </c>
      <c r="G6" s="10">
        <v>0.0</v>
      </c>
      <c r="H6" s="10">
        <v>0.0</v>
      </c>
      <c r="I6" s="12">
        <f>mmult!$E6/$E$1</f>
        <v>0.325</v>
      </c>
      <c r="J6" s="12">
        <f>LOG10(mmult!$F6+1)</f>
        <v>0.9506082248</v>
      </c>
      <c r="K6" s="10">
        <f>IF(mmult!$C6=1,1,0)</f>
        <v>0</v>
      </c>
      <c r="L6" s="10">
        <f>IF(mmult!$C6=2,1,0)</f>
        <v>0</v>
      </c>
      <c r="M6" s="10">
        <f>IF(mmult!$B6="S",1,0)</f>
        <v>1</v>
      </c>
      <c r="N6" s="10">
        <f>IF(mmult!$B6="C",1,0)</f>
        <v>0</v>
      </c>
      <c r="O6" s="13">
        <f>IF(mmult!$D6="male",1,0)</f>
        <v>0</v>
      </c>
      <c r="P6" s="13">
        <v>1.0</v>
      </c>
      <c r="R6" s="14" t="s">
        <v>13</v>
      </c>
      <c r="S6" s="15">
        <v>-0.7351606910861076</v>
      </c>
      <c r="T6" s="16">
        <v>-0.5249090978596115</v>
      </c>
      <c r="V6" s="15">
        <v>-1.0502147235087929</v>
      </c>
      <c r="W6" s="15">
        <v>0.5952456064223259</v>
      </c>
      <c r="X6" s="16">
        <f t="shared" ref="X6:Y6" si="4">IF(V6&lt;0,0,V6)</f>
        <v>0</v>
      </c>
      <c r="Y6" s="16">
        <f t="shared" si="4"/>
        <v>0.5952456064</v>
      </c>
      <c r="Z6" s="16">
        <f t="shared" si="3"/>
        <v>0.5952456064</v>
      </c>
      <c r="AA6" s="16">
        <f>(nnet!$A6-Z6)^2</f>
        <v>0.1638261191</v>
      </c>
      <c r="AF6" s="3">
        <v>3.0</v>
      </c>
      <c r="AG6" s="3">
        <v>6.0</v>
      </c>
      <c r="AL6" s="3">
        <v>15.0</v>
      </c>
      <c r="AM6" s="3">
        <v>33.0</v>
      </c>
    </row>
    <row r="7" ht="14.25" customHeight="1">
      <c r="A7" s="10">
        <v>1.0</v>
      </c>
      <c r="B7" s="10" t="s">
        <v>30</v>
      </c>
      <c r="C7" s="10">
        <v>1.0</v>
      </c>
      <c r="D7" s="10" t="s">
        <v>33</v>
      </c>
      <c r="E7" s="10">
        <v>35.0</v>
      </c>
      <c r="F7" s="11">
        <v>53.1</v>
      </c>
      <c r="G7" s="10">
        <v>1.0</v>
      </c>
      <c r="H7" s="10">
        <v>0.0</v>
      </c>
      <c r="I7" s="12">
        <f>mmult!$E7/$E$1</f>
        <v>0.4375</v>
      </c>
      <c r="J7" s="12">
        <f>LOG10(mmult!$F7+1)</f>
        <v>1.733197265</v>
      </c>
      <c r="K7" s="10">
        <f>IF(mmult!$C7=1,1,0)</f>
        <v>1</v>
      </c>
      <c r="L7" s="10">
        <f>IF(mmult!$C7=2,1,0)</f>
        <v>0</v>
      </c>
      <c r="M7" s="10">
        <f>IF(mmult!$B7="S",1,0)</f>
        <v>1</v>
      </c>
      <c r="N7" s="10">
        <f>IF(mmult!$B7="C",1,0)</f>
        <v>0</v>
      </c>
      <c r="O7" s="13">
        <f>IF(mmult!$D7="male",1,0)</f>
        <v>0</v>
      </c>
      <c r="P7" s="13">
        <v>1.0</v>
      </c>
      <c r="R7" s="14" t="s">
        <v>14</v>
      </c>
      <c r="S7" s="15">
        <v>0.011633098123827098</v>
      </c>
      <c r="T7" s="16">
        <v>0.07145460092071024</v>
      </c>
      <c r="V7" s="15">
        <v>-0.7684368564414028</v>
      </c>
      <c r="W7" s="15">
        <v>0.8893380640131126</v>
      </c>
      <c r="X7" s="16">
        <f t="shared" ref="X7:Y7" si="5">IF(V7&lt;0,0,V7)</f>
        <v>0</v>
      </c>
      <c r="Y7" s="16">
        <f t="shared" si="5"/>
        <v>0.889338064</v>
      </c>
      <c r="Z7" s="16">
        <f t="shared" si="3"/>
        <v>0.889338064</v>
      </c>
      <c r="AA7" s="16">
        <f>(nnet!$A7-Z7)^2</f>
        <v>0.01224606408</v>
      </c>
    </row>
    <row r="8" ht="14.25" customHeight="1">
      <c r="A8" s="10">
        <v>0.0</v>
      </c>
      <c r="B8" s="10" t="s">
        <v>30</v>
      </c>
      <c r="C8" s="10">
        <v>3.0</v>
      </c>
      <c r="D8" s="10" t="s">
        <v>31</v>
      </c>
      <c r="E8" s="10">
        <v>35.0</v>
      </c>
      <c r="F8" s="11">
        <v>8.05</v>
      </c>
      <c r="G8" s="10">
        <v>0.0</v>
      </c>
      <c r="H8" s="10">
        <v>0.0</v>
      </c>
      <c r="I8" s="12">
        <f>mmult!$E8/$E$1</f>
        <v>0.4375</v>
      </c>
      <c r="J8" s="12">
        <f>LOG10(mmult!$F8+1)</f>
        <v>0.9566485792</v>
      </c>
      <c r="K8" s="10">
        <f>IF(mmult!$C8=1,1,0)</f>
        <v>0</v>
      </c>
      <c r="L8" s="10">
        <f>IF(mmult!$C8=2,1,0)</f>
        <v>0</v>
      </c>
      <c r="M8" s="10">
        <f>IF(mmult!$B8="S",1,0)</f>
        <v>1</v>
      </c>
      <c r="N8" s="10">
        <f>IF(mmult!$B8="C",1,0)</f>
        <v>0</v>
      </c>
      <c r="O8" s="13">
        <f>IF(mmult!$D8="male",1,0)</f>
        <v>1</v>
      </c>
      <c r="P8" s="13">
        <v>1.0</v>
      </c>
      <c r="R8" s="14" t="s">
        <v>15</v>
      </c>
      <c r="S8" s="15">
        <v>0.3731362061388076</v>
      </c>
      <c r="T8" s="16">
        <v>0.37500559927417615</v>
      </c>
      <c r="V8" s="15">
        <v>-1.6333319328984965</v>
      </c>
      <c r="W8" s="15">
        <v>0.04187233370735344</v>
      </c>
      <c r="X8" s="16">
        <f t="shared" ref="X8:Y8" si="6">IF(V8&lt;0,0,V8)</f>
        <v>0</v>
      </c>
      <c r="Y8" s="16">
        <f t="shared" si="6"/>
        <v>0.04187233371</v>
      </c>
      <c r="Z8" s="16">
        <f t="shared" si="3"/>
        <v>0.04187233371</v>
      </c>
      <c r="AA8" s="16">
        <f>(nnet!$A8-Z8)^2</f>
        <v>0.00175329233</v>
      </c>
    </row>
    <row r="9" ht="14.25" customHeight="1">
      <c r="A9" s="10">
        <v>0.0</v>
      </c>
      <c r="B9" s="10" t="s">
        <v>30</v>
      </c>
      <c r="C9" s="10">
        <v>1.0</v>
      </c>
      <c r="D9" s="10" t="s">
        <v>31</v>
      </c>
      <c r="E9" s="10">
        <v>54.0</v>
      </c>
      <c r="F9" s="11">
        <v>51.8625</v>
      </c>
      <c r="G9" s="10">
        <v>0.0</v>
      </c>
      <c r="H9" s="10">
        <v>0.0</v>
      </c>
      <c r="I9" s="12">
        <f>mmult!$E9/$E$1</f>
        <v>0.675</v>
      </c>
      <c r="J9" s="12">
        <f>LOG10(mmult!$F9+1)</f>
        <v>1.723147698</v>
      </c>
      <c r="K9" s="10">
        <f>IF(mmult!$C9=1,1,0)</f>
        <v>1</v>
      </c>
      <c r="L9" s="10">
        <f>IF(mmult!$C9=2,1,0)</f>
        <v>0</v>
      </c>
      <c r="M9" s="10">
        <f>IF(mmult!$B9="S",1,0)</f>
        <v>1</v>
      </c>
      <c r="N9" s="10">
        <f>IF(mmult!$B9="C",1,0)</f>
        <v>0</v>
      </c>
      <c r="O9" s="13">
        <f>IF(mmult!$D9="male",1,0)</f>
        <v>1</v>
      </c>
      <c r="P9" s="13">
        <v>1.0</v>
      </c>
      <c r="R9" s="14" t="s">
        <v>16</v>
      </c>
      <c r="S9" s="15">
        <v>0.1201048342189734</v>
      </c>
      <c r="T9" s="16">
        <v>0.2050006533704601</v>
      </c>
      <c r="V9" s="15">
        <v>-1.42587963143007</v>
      </c>
      <c r="W9" s="15">
        <v>0.34698191089050257</v>
      </c>
      <c r="X9" s="16">
        <f t="shared" ref="X9:Y9" si="7">IF(V9&lt;0,0,V9)</f>
        <v>0</v>
      </c>
      <c r="Y9" s="16">
        <f t="shared" si="7"/>
        <v>0.3469819109</v>
      </c>
      <c r="Z9" s="16">
        <f t="shared" si="3"/>
        <v>0.3469819109</v>
      </c>
      <c r="AA9" s="16">
        <f>(nnet!$A9-Z9)^2</f>
        <v>0.1203964465</v>
      </c>
    </row>
    <row r="10" ht="14.25" customHeight="1">
      <c r="A10" s="10">
        <v>0.0</v>
      </c>
      <c r="B10" s="10" t="s">
        <v>30</v>
      </c>
      <c r="C10" s="10">
        <v>3.0</v>
      </c>
      <c r="D10" s="10" t="s">
        <v>31</v>
      </c>
      <c r="E10" s="10">
        <v>2.0</v>
      </c>
      <c r="F10" s="11">
        <v>21.075</v>
      </c>
      <c r="G10" s="10">
        <v>3.0</v>
      </c>
      <c r="H10" s="10">
        <v>1.0</v>
      </c>
      <c r="I10" s="12">
        <f>mmult!$E10/$E$1</f>
        <v>0.025</v>
      </c>
      <c r="J10" s="12">
        <f>LOG10(mmult!$F10+1)</f>
        <v>1.343900712</v>
      </c>
      <c r="K10" s="10">
        <f>IF(mmult!$C10=1,1,0)</f>
        <v>0</v>
      </c>
      <c r="L10" s="10">
        <f>IF(mmult!$C10=2,1,0)</f>
        <v>0</v>
      </c>
      <c r="M10" s="10">
        <f>IF(mmult!$B10="S",1,0)</f>
        <v>1</v>
      </c>
      <c r="N10" s="10">
        <f>IF(mmult!$B10="C",1,0)</f>
        <v>0</v>
      </c>
      <c r="O10" s="13">
        <f>IF(mmult!$D10="male",1,0)</f>
        <v>1</v>
      </c>
      <c r="P10" s="13">
        <v>1.0</v>
      </c>
      <c r="R10" s="14" t="s">
        <v>17</v>
      </c>
      <c r="S10" s="15">
        <v>-1.5440684407438658</v>
      </c>
      <c r="T10" s="16">
        <v>2.70472408832631</v>
      </c>
      <c r="V10" s="15">
        <v>-1.413518448225535</v>
      </c>
      <c r="W10" s="15">
        <v>0.042563531337349136</v>
      </c>
      <c r="X10" s="16">
        <f t="shared" ref="X10:Y10" si="8">IF(V10&lt;0,0,V10)</f>
        <v>0</v>
      </c>
      <c r="Y10" s="16">
        <f t="shared" si="8"/>
        <v>0.04256353134</v>
      </c>
      <c r="Z10" s="16">
        <f t="shared" si="3"/>
        <v>0.04256353134</v>
      </c>
      <c r="AA10" s="16">
        <f>(nnet!$A10-Z10)^2</f>
        <v>0.0018116542</v>
      </c>
    </row>
    <row r="11" ht="14.25" customHeight="1">
      <c r="A11" s="10">
        <v>1.0</v>
      </c>
      <c r="B11" s="10" t="s">
        <v>30</v>
      </c>
      <c r="C11" s="10">
        <v>3.0</v>
      </c>
      <c r="D11" s="10" t="s">
        <v>33</v>
      </c>
      <c r="E11" s="10">
        <v>27.0</v>
      </c>
      <c r="F11" s="11">
        <v>11.1333</v>
      </c>
      <c r="G11" s="10">
        <v>0.0</v>
      </c>
      <c r="H11" s="10">
        <v>2.0</v>
      </c>
      <c r="I11" s="12">
        <f>mmult!$E11/$E$1</f>
        <v>0.3375</v>
      </c>
      <c r="J11" s="12">
        <f>LOG10(mmult!$F11+1)</f>
        <v>1.083978936</v>
      </c>
      <c r="K11" s="10">
        <f>IF(mmult!$C11=1,1,0)</f>
        <v>0</v>
      </c>
      <c r="L11" s="10">
        <f>IF(mmult!$C11=2,1,0)</f>
        <v>0</v>
      </c>
      <c r="M11" s="10">
        <f>IF(mmult!$B11="S",1,0)</f>
        <v>1</v>
      </c>
      <c r="N11" s="10">
        <f>IF(mmult!$B11="C",1,0)</f>
        <v>0</v>
      </c>
      <c r="O11" s="13">
        <f>IF(mmult!$D11="male",1,0)</f>
        <v>0</v>
      </c>
      <c r="P11" s="13">
        <v>1.0</v>
      </c>
      <c r="R11" s="14" t="s">
        <v>18</v>
      </c>
      <c r="S11" s="15">
        <v>0.21198162839269097</v>
      </c>
      <c r="T11" s="16">
        <v>-0.6673571967860926</v>
      </c>
      <c r="V11" s="15">
        <v>-1.1272030239784072</v>
      </c>
      <c r="W11" s="15">
        <v>0.5778874243230856</v>
      </c>
      <c r="X11" s="16">
        <f t="shared" ref="X11:Y11" si="9">IF(V11&lt;0,0,V11)</f>
        <v>0</v>
      </c>
      <c r="Y11" s="16">
        <f t="shared" si="9"/>
        <v>0.5778874243</v>
      </c>
      <c r="Z11" s="16">
        <f t="shared" si="3"/>
        <v>0.5778874243</v>
      </c>
      <c r="AA11" s="16">
        <f>(nnet!$A11-Z11)^2</f>
        <v>0.1781790265</v>
      </c>
    </row>
    <row r="12" ht="14.25" customHeight="1">
      <c r="A12" s="10">
        <v>1.0</v>
      </c>
      <c r="B12" s="10" t="s">
        <v>32</v>
      </c>
      <c r="C12" s="10">
        <v>2.0</v>
      </c>
      <c r="D12" s="10" t="s">
        <v>33</v>
      </c>
      <c r="E12" s="10">
        <v>14.0</v>
      </c>
      <c r="F12" s="11">
        <v>30.0708</v>
      </c>
      <c r="G12" s="10">
        <v>1.0</v>
      </c>
      <c r="H12" s="10">
        <v>0.0</v>
      </c>
      <c r="I12" s="12">
        <f>mmult!$E12/$E$1</f>
        <v>0.175</v>
      </c>
      <c r="J12" s="12">
        <f>LOG10(mmult!$F12+1)</f>
        <v>1.492352435</v>
      </c>
      <c r="K12" s="10">
        <f>IF(mmult!$C12=1,1,0)</f>
        <v>0</v>
      </c>
      <c r="L12" s="10">
        <f>IF(mmult!$C12=2,1,0)</f>
        <v>1</v>
      </c>
      <c r="M12" s="10">
        <f>IF(mmult!$B12="S",1,0)</f>
        <v>0</v>
      </c>
      <c r="N12" s="10">
        <f>IF(mmult!$B12="C",1,0)</f>
        <v>1</v>
      </c>
      <c r="O12" s="13">
        <f>IF(mmult!$D12="male",1,0)</f>
        <v>0</v>
      </c>
      <c r="P12" s="13">
        <v>1.0</v>
      </c>
      <c r="R12" s="17" t="s">
        <v>19</v>
      </c>
      <c r="S12" s="15">
        <v>-0.5004818996781983</v>
      </c>
      <c r="T12" s="16">
        <v>-0.49475261032033613</v>
      </c>
      <c r="V12" s="15">
        <v>0.924759750649529</v>
      </c>
      <c r="W12" s="15">
        <v>-2.532169000001064</v>
      </c>
      <c r="X12" s="16">
        <f t="shared" ref="X12:Y12" si="10">IF(V12&lt;0,0,V12)</f>
        <v>0.9247597506</v>
      </c>
      <c r="Y12" s="16">
        <f t="shared" si="10"/>
        <v>0</v>
      </c>
      <c r="Z12" s="16">
        <f t="shared" si="3"/>
        <v>0.9247597506</v>
      </c>
      <c r="AA12" s="16">
        <f>(nnet!$A12-Z12)^2</f>
        <v>0.005661095122</v>
      </c>
    </row>
    <row r="13" ht="14.25" customHeight="1">
      <c r="A13" s="10">
        <v>1.0</v>
      </c>
      <c r="B13" s="10" t="s">
        <v>30</v>
      </c>
      <c r="C13" s="10">
        <v>3.0</v>
      </c>
      <c r="D13" s="10" t="s">
        <v>33</v>
      </c>
      <c r="E13" s="10">
        <v>4.0</v>
      </c>
      <c r="F13" s="11">
        <v>16.7</v>
      </c>
      <c r="G13" s="10">
        <v>1.0</v>
      </c>
      <c r="H13" s="10">
        <v>1.0</v>
      </c>
      <c r="I13" s="12">
        <f>mmult!$E13/$E$1</f>
        <v>0.05</v>
      </c>
      <c r="J13" s="12">
        <f>LOG10(mmult!$F13+1)</f>
        <v>1.247973266</v>
      </c>
      <c r="K13" s="10">
        <f>IF(mmult!$C13=1,1,0)</f>
        <v>0</v>
      </c>
      <c r="L13" s="10">
        <f>IF(mmult!$C13=2,1,0)</f>
        <v>0</v>
      </c>
      <c r="M13" s="10">
        <f>IF(mmult!$B13="S",1,0)</f>
        <v>1</v>
      </c>
      <c r="N13" s="10">
        <f>IF(mmult!$B13="C",1,0)</f>
        <v>0</v>
      </c>
      <c r="O13" s="13">
        <f>IF(mmult!$D13="male",1,0)</f>
        <v>0</v>
      </c>
      <c r="P13" s="13">
        <v>1.0</v>
      </c>
      <c r="R13" s="18" t="s">
        <v>20</v>
      </c>
      <c r="S13" s="15">
        <v>0.721722423081826</v>
      </c>
      <c r="T13" s="16">
        <v>-2.0068083564335124</v>
      </c>
      <c r="V13" s="15">
        <v>-0.8970181063734062</v>
      </c>
      <c r="W13" s="15">
        <v>0.672899868318614</v>
      </c>
      <c r="X13" s="16">
        <f t="shared" ref="X13:Y13" si="11">IF(V13&lt;0,0,V13)</f>
        <v>0</v>
      </c>
      <c r="Y13" s="16">
        <f t="shared" si="11"/>
        <v>0.6728998683</v>
      </c>
      <c r="Z13" s="16">
        <f t="shared" si="3"/>
        <v>0.6728998683</v>
      </c>
      <c r="AA13" s="16">
        <f>(nnet!$A13-Z13)^2</f>
        <v>0.1069944961</v>
      </c>
    </row>
    <row r="14" ht="14.25" customHeight="1">
      <c r="A14" s="10">
        <v>1.0</v>
      </c>
      <c r="B14" s="10" t="s">
        <v>30</v>
      </c>
      <c r="C14" s="10">
        <v>1.0</v>
      </c>
      <c r="D14" s="10" t="s">
        <v>33</v>
      </c>
      <c r="E14" s="10">
        <v>58.0</v>
      </c>
      <c r="F14" s="11">
        <v>26.55</v>
      </c>
      <c r="G14" s="10">
        <v>0.0</v>
      </c>
      <c r="H14" s="10">
        <v>0.0</v>
      </c>
      <c r="I14" s="12">
        <f>mmult!$E14/$E$1</f>
        <v>0.725</v>
      </c>
      <c r="J14" s="12">
        <f>LOG10(mmult!$F14+1)</f>
        <v>1.440121603</v>
      </c>
      <c r="K14" s="10">
        <f>IF(mmult!$C14=1,1,0)</f>
        <v>1</v>
      </c>
      <c r="L14" s="10">
        <f>IF(mmult!$C14=2,1,0)</f>
        <v>0</v>
      </c>
      <c r="M14" s="10">
        <f>IF(mmult!$B14="S",1,0)</f>
        <v>1</v>
      </c>
      <c r="N14" s="10">
        <f>IF(mmult!$B14="C",1,0)</f>
        <v>0</v>
      </c>
      <c r="O14" s="13">
        <f>IF(mmult!$D14="male",1,0)</f>
        <v>0</v>
      </c>
      <c r="P14" s="13">
        <v>1.0</v>
      </c>
      <c r="V14" s="15">
        <v>-0.9654482366405335</v>
      </c>
      <c r="W14" s="15">
        <v>0.7952655496518335</v>
      </c>
      <c r="X14" s="16">
        <f t="shared" ref="X14:Y14" si="12">IF(V14&lt;0,0,V14)</f>
        <v>0</v>
      </c>
      <c r="Y14" s="16">
        <f t="shared" si="12"/>
        <v>0.7952655497</v>
      </c>
      <c r="Z14" s="16">
        <f t="shared" si="3"/>
        <v>0.7952655497</v>
      </c>
      <c r="AA14" s="16">
        <f>(nnet!$A14-Z14)^2</f>
        <v>0.04191619516</v>
      </c>
    </row>
    <row r="15" ht="14.25" customHeight="1">
      <c r="A15" s="10">
        <v>0.0</v>
      </c>
      <c r="B15" s="10" t="s">
        <v>30</v>
      </c>
      <c r="C15" s="10">
        <v>3.0</v>
      </c>
      <c r="D15" s="10" t="s">
        <v>31</v>
      </c>
      <c r="E15" s="10">
        <v>20.0</v>
      </c>
      <c r="F15" s="11">
        <v>8.05</v>
      </c>
      <c r="G15" s="10">
        <v>0.0</v>
      </c>
      <c r="H15" s="10">
        <v>0.0</v>
      </c>
      <c r="I15" s="12">
        <f>mmult!$E15/$E$1</f>
        <v>0.25</v>
      </c>
      <c r="J15" s="12">
        <f>LOG10(mmult!$F15+1)</f>
        <v>0.9566485792</v>
      </c>
      <c r="K15" s="10">
        <f>IF(mmult!$C15=1,1,0)</f>
        <v>0</v>
      </c>
      <c r="L15" s="10">
        <f>IF(mmult!$C15=2,1,0)</f>
        <v>0</v>
      </c>
      <c r="M15" s="10">
        <f>IF(mmult!$B15="S",1,0)</f>
        <v>1</v>
      </c>
      <c r="N15" s="10">
        <f>IF(mmult!$B15="C",1,0)</f>
        <v>0</v>
      </c>
      <c r="O15" s="13">
        <f>IF(mmult!$D15="male",1,0)</f>
        <v>1</v>
      </c>
      <c r="P15" s="13">
        <v>1.0</v>
      </c>
      <c r="V15" s="15">
        <v>-1.4954893033198513</v>
      </c>
      <c r="W15" s="15">
        <v>0.14029278955603086</v>
      </c>
      <c r="X15" s="16">
        <f t="shared" ref="X15:Y15" si="13">IF(V15&lt;0,0,V15)</f>
        <v>0</v>
      </c>
      <c r="Y15" s="16">
        <f t="shared" si="13"/>
        <v>0.1402927896</v>
      </c>
      <c r="Z15" s="16">
        <f t="shared" si="3"/>
        <v>0.1402927896</v>
      </c>
      <c r="AA15" s="16">
        <f>(nnet!$A15-Z15)^2</f>
        <v>0.0196820668</v>
      </c>
    </row>
    <row r="16" ht="14.25" customHeight="1">
      <c r="A16" s="10">
        <v>0.0</v>
      </c>
      <c r="B16" s="10" t="s">
        <v>30</v>
      </c>
      <c r="C16" s="10">
        <v>3.0</v>
      </c>
      <c r="D16" s="10" t="s">
        <v>31</v>
      </c>
      <c r="E16" s="10">
        <v>39.0</v>
      </c>
      <c r="F16" s="11">
        <v>31.275</v>
      </c>
      <c r="G16" s="10">
        <v>1.0</v>
      </c>
      <c r="H16" s="10">
        <v>5.0</v>
      </c>
      <c r="I16" s="12">
        <f>mmult!$E16/$E$1</f>
        <v>0.4875</v>
      </c>
      <c r="J16" s="12">
        <f>LOG10(mmult!$F16+1)</f>
        <v>1.508866251</v>
      </c>
      <c r="K16" s="10">
        <f>IF(mmult!$C16=1,1,0)</f>
        <v>0</v>
      </c>
      <c r="L16" s="10">
        <f>IF(mmult!$C16=2,1,0)</f>
        <v>0</v>
      </c>
      <c r="M16" s="10">
        <f>IF(mmult!$B16="S",1,0)</f>
        <v>1</v>
      </c>
      <c r="N16" s="10">
        <f>IF(mmult!$B16="C",1,0)</f>
        <v>0</v>
      </c>
      <c r="O16" s="13">
        <f>IF(mmult!$D16="male",1,0)</f>
        <v>1</v>
      </c>
      <c r="P16" s="13">
        <v>1.0</v>
      </c>
      <c r="V16" s="15">
        <v>-1.8547984275108937</v>
      </c>
      <c r="W16" s="15">
        <v>-0.0735120068332189</v>
      </c>
      <c r="X16" s="16">
        <f t="shared" ref="X16:Y16" si="14">IF(V16&lt;0,0,V16)</f>
        <v>0</v>
      </c>
      <c r="Y16" s="16">
        <f t="shared" si="14"/>
        <v>0</v>
      </c>
      <c r="Z16" s="16">
        <f t="shared" si="3"/>
        <v>0</v>
      </c>
      <c r="AA16" s="16">
        <f>(nnet!$A16-Z16)^2</f>
        <v>0</v>
      </c>
    </row>
    <row r="17" ht="14.25" customHeight="1">
      <c r="A17" s="10">
        <v>0.0</v>
      </c>
      <c r="B17" s="10" t="s">
        <v>30</v>
      </c>
      <c r="C17" s="10">
        <v>3.0</v>
      </c>
      <c r="D17" s="10" t="s">
        <v>33</v>
      </c>
      <c r="E17" s="10">
        <v>14.0</v>
      </c>
      <c r="F17" s="11">
        <v>7.8542</v>
      </c>
      <c r="G17" s="10">
        <v>0.0</v>
      </c>
      <c r="H17" s="10">
        <v>0.0</v>
      </c>
      <c r="I17" s="12">
        <f>mmult!$E17/$E$1</f>
        <v>0.175</v>
      </c>
      <c r="J17" s="12">
        <f>LOG10(mmult!$F17+1)</f>
        <v>0.9471493277</v>
      </c>
      <c r="K17" s="10">
        <f>IF(mmult!$C17=1,1,0)</f>
        <v>0</v>
      </c>
      <c r="L17" s="10">
        <f>IF(mmult!$C17=2,1,0)</f>
        <v>0</v>
      </c>
      <c r="M17" s="10">
        <f>IF(mmult!$B17="S",1,0)</f>
        <v>1</v>
      </c>
      <c r="N17" s="10">
        <f>IF(mmult!$B17="C",1,0)</f>
        <v>0</v>
      </c>
      <c r="O17" s="13">
        <f>IF(mmult!$D17="male",1,0)</f>
        <v>0</v>
      </c>
      <c r="P17" s="13">
        <v>1.0</v>
      </c>
      <c r="V17" s="15">
        <v>-0.9399808575354924</v>
      </c>
      <c r="W17" s="15">
        <v>0.6737348169878183</v>
      </c>
      <c r="X17" s="16">
        <f t="shared" ref="X17:Y17" si="15">IF(V17&lt;0,0,V17)</f>
        <v>0</v>
      </c>
      <c r="Y17" s="16">
        <f t="shared" si="15"/>
        <v>0.673734817</v>
      </c>
      <c r="Z17" s="16">
        <f t="shared" si="3"/>
        <v>0.673734817</v>
      </c>
      <c r="AA17" s="16">
        <f>(nnet!$A17-Z17)^2</f>
        <v>0.4539186036</v>
      </c>
    </row>
    <row r="18" ht="14.25" customHeight="1">
      <c r="A18" s="10">
        <v>1.0</v>
      </c>
      <c r="B18" s="10" t="s">
        <v>30</v>
      </c>
      <c r="C18" s="10">
        <v>2.0</v>
      </c>
      <c r="D18" s="10" t="s">
        <v>33</v>
      </c>
      <c r="E18" s="10">
        <v>55.0</v>
      </c>
      <c r="F18" s="11">
        <v>16.0</v>
      </c>
      <c r="G18" s="10">
        <v>0.0</v>
      </c>
      <c r="H18" s="10">
        <v>0.0</v>
      </c>
      <c r="I18" s="12">
        <f>mmult!$E18/$E$1</f>
        <v>0.6875</v>
      </c>
      <c r="J18" s="12">
        <f>LOG10(mmult!$F18+1)</f>
        <v>1.230448921</v>
      </c>
      <c r="K18" s="10">
        <f>IF(mmult!$C18=1,1,0)</f>
        <v>0</v>
      </c>
      <c r="L18" s="10">
        <f>IF(mmult!$C18=2,1,0)</f>
        <v>1</v>
      </c>
      <c r="M18" s="10">
        <f>IF(mmult!$B18="S",1,0)</f>
        <v>1</v>
      </c>
      <c r="N18" s="10">
        <f>IF(mmult!$B18="C",1,0)</f>
        <v>0</v>
      </c>
      <c r="O18" s="13">
        <f>IF(mmult!$D18="male",1,0)</f>
        <v>0</v>
      </c>
      <c r="P18" s="13">
        <v>1.0</v>
      </c>
      <c r="V18" s="15">
        <v>-1.1933502255260147</v>
      </c>
      <c r="W18" s="15">
        <v>0.6299626171151775</v>
      </c>
      <c r="X18" s="16">
        <f t="shared" ref="X18:Y18" si="16">IF(V18&lt;0,0,V18)</f>
        <v>0</v>
      </c>
      <c r="Y18" s="16">
        <f t="shared" si="16"/>
        <v>0.6299626171</v>
      </c>
      <c r="Z18" s="16">
        <f t="shared" si="3"/>
        <v>0.6299626171</v>
      </c>
      <c r="AA18" s="16">
        <f>(nnet!$A18-Z18)^2</f>
        <v>0.1369276647</v>
      </c>
    </row>
    <row r="19" ht="14.25" customHeight="1">
      <c r="A19" s="10">
        <v>0.0</v>
      </c>
      <c r="B19" s="10" t="s">
        <v>34</v>
      </c>
      <c r="C19" s="10">
        <v>3.0</v>
      </c>
      <c r="D19" s="10" t="s">
        <v>31</v>
      </c>
      <c r="E19" s="10">
        <v>2.0</v>
      </c>
      <c r="F19" s="11">
        <v>29.125</v>
      </c>
      <c r="G19" s="10">
        <v>4.0</v>
      </c>
      <c r="H19" s="10">
        <v>1.0</v>
      </c>
      <c r="I19" s="12">
        <f>mmult!$E19/$E$1</f>
        <v>0.025</v>
      </c>
      <c r="J19" s="12">
        <f>LOG10(mmult!$F19+1)</f>
        <v>1.478927056</v>
      </c>
      <c r="K19" s="10">
        <f>IF(mmult!$C19=1,1,0)</f>
        <v>0</v>
      </c>
      <c r="L19" s="10">
        <f>IF(mmult!$C19=2,1,0)</f>
        <v>0</v>
      </c>
      <c r="M19" s="10">
        <f>IF(mmult!$B19="S",1,0)</f>
        <v>0</v>
      </c>
      <c r="N19" s="10">
        <f>IF(mmult!$B19="C",1,0)</f>
        <v>0</v>
      </c>
      <c r="O19" s="13">
        <f>IF(mmult!$D19="male",1,0)</f>
        <v>1</v>
      </c>
      <c r="P19" s="13">
        <v>1.0</v>
      </c>
      <c r="V19" s="15">
        <v>0.1143640707986967</v>
      </c>
      <c r="W19" s="15">
        <v>-2.730292759247633</v>
      </c>
      <c r="X19" s="16">
        <f t="shared" ref="X19:Y19" si="17">IF(V19&lt;0,0,V19)</f>
        <v>0.1143640708</v>
      </c>
      <c r="Y19" s="16">
        <f t="shared" si="17"/>
        <v>0</v>
      </c>
      <c r="Z19" s="16">
        <f t="shared" si="3"/>
        <v>0.1143640708</v>
      </c>
      <c r="AA19" s="16">
        <f>(nnet!$A19-Z19)^2</f>
        <v>0.01307914069</v>
      </c>
    </row>
    <row r="20" ht="14.25" customHeight="1">
      <c r="A20" s="10">
        <v>0.0</v>
      </c>
      <c r="B20" s="10" t="s">
        <v>30</v>
      </c>
      <c r="C20" s="10">
        <v>3.0</v>
      </c>
      <c r="D20" s="10" t="s">
        <v>33</v>
      </c>
      <c r="E20" s="10">
        <v>31.0</v>
      </c>
      <c r="F20" s="11">
        <v>18.0</v>
      </c>
      <c r="G20" s="10">
        <v>1.0</v>
      </c>
      <c r="H20" s="10">
        <v>0.0</v>
      </c>
      <c r="I20" s="12">
        <f>mmult!$E20/$E$1</f>
        <v>0.3875</v>
      </c>
      <c r="J20" s="12">
        <f>LOG10(mmult!$F20+1)</f>
        <v>1.278753601</v>
      </c>
      <c r="K20" s="10">
        <f>IF(mmult!$C20=1,1,0)</f>
        <v>0</v>
      </c>
      <c r="L20" s="10">
        <f>IF(mmult!$C20=2,1,0)</f>
        <v>0</v>
      </c>
      <c r="M20" s="10">
        <f>IF(mmult!$B20="S",1,0)</f>
        <v>1</v>
      </c>
      <c r="N20" s="10">
        <f>IF(mmult!$B20="C",1,0)</f>
        <v>0</v>
      </c>
      <c r="O20" s="13">
        <f>IF(mmult!$D20="male",1,0)</f>
        <v>0</v>
      </c>
      <c r="P20" s="13">
        <v>1.0</v>
      </c>
      <c r="V20" s="15">
        <v>-1.1101016157627572</v>
      </c>
      <c r="W20" s="15">
        <v>0.5081058289688665</v>
      </c>
      <c r="X20" s="16">
        <f t="shared" ref="X20:Y20" si="18">IF(V20&lt;0,0,V20)</f>
        <v>0</v>
      </c>
      <c r="Y20" s="16">
        <f t="shared" si="18"/>
        <v>0.508105829</v>
      </c>
      <c r="Z20" s="16">
        <f t="shared" si="3"/>
        <v>0.508105829</v>
      </c>
      <c r="AA20" s="16">
        <f>(nnet!$A20-Z20)^2</f>
        <v>0.2581715334</v>
      </c>
    </row>
    <row r="21" ht="14.25" customHeight="1">
      <c r="A21" s="10">
        <v>0.0</v>
      </c>
      <c r="B21" s="10" t="s">
        <v>30</v>
      </c>
      <c r="C21" s="10">
        <v>2.0</v>
      </c>
      <c r="D21" s="10" t="s">
        <v>31</v>
      </c>
      <c r="E21" s="10">
        <v>35.0</v>
      </c>
      <c r="F21" s="11">
        <v>26.0</v>
      </c>
      <c r="G21" s="10">
        <v>0.0</v>
      </c>
      <c r="H21" s="10">
        <v>0.0</v>
      </c>
      <c r="I21" s="12">
        <f>mmult!$E21/$E$1</f>
        <v>0.4375</v>
      </c>
      <c r="J21" s="12">
        <f>LOG10(mmult!$F21+1)</f>
        <v>1.431363764</v>
      </c>
      <c r="K21" s="10">
        <f>IF(mmult!$C21=1,1,0)</f>
        <v>0</v>
      </c>
      <c r="L21" s="10">
        <f>IF(mmult!$C21=2,1,0)</f>
        <v>1</v>
      </c>
      <c r="M21" s="10">
        <f>IF(mmult!$B21="S",1,0)</f>
        <v>1</v>
      </c>
      <c r="N21" s="10">
        <f>IF(mmult!$B21="C",1,0)</f>
        <v>0</v>
      </c>
      <c r="O21" s="13">
        <f>IF(mmult!$D21="male",1,0)</f>
        <v>1</v>
      </c>
      <c r="P21" s="13">
        <v>1.0</v>
      </c>
      <c r="V21" s="15">
        <v>-1.5077046903520845</v>
      </c>
      <c r="W21" s="15">
        <v>0.2807935711696876</v>
      </c>
      <c r="X21" s="16">
        <f t="shared" ref="X21:Y21" si="19">IF(V21&lt;0,0,V21)</f>
        <v>0</v>
      </c>
      <c r="Y21" s="16">
        <f t="shared" si="19"/>
        <v>0.2807935712</v>
      </c>
      <c r="Z21" s="16">
        <f t="shared" si="3"/>
        <v>0.2807935712</v>
      </c>
      <c r="AA21" s="16">
        <f>(nnet!$A21-Z21)^2</f>
        <v>0.07884502961</v>
      </c>
    </row>
    <row r="22" ht="14.25" customHeight="1">
      <c r="A22" s="10">
        <v>1.0</v>
      </c>
      <c r="B22" s="10" t="s">
        <v>30</v>
      </c>
      <c r="C22" s="10">
        <v>2.0</v>
      </c>
      <c r="D22" s="10" t="s">
        <v>31</v>
      </c>
      <c r="E22" s="10">
        <v>34.0</v>
      </c>
      <c r="F22" s="11">
        <v>13.0</v>
      </c>
      <c r="G22" s="10">
        <v>0.0</v>
      </c>
      <c r="H22" s="10">
        <v>0.0</v>
      </c>
      <c r="I22" s="12">
        <f>mmult!$E22/$E$1</f>
        <v>0.425</v>
      </c>
      <c r="J22" s="12">
        <f>LOG10(mmult!$F22+1)</f>
        <v>1.146128036</v>
      </c>
      <c r="K22" s="10">
        <f>IF(mmult!$C22=1,1,0)</f>
        <v>0</v>
      </c>
      <c r="L22" s="10">
        <f>IF(mmult!$C22=2,1,0)</f>
        <v>1</v>
      </c>
      <c r="M22" s="10">
        <f>IF(mmult!$B22="S",1,0)</f>
        <v>1</v>
      </c>
      <c r="N22" s="10">
        <f>IF(mmult!$B22="C",1,0)</f>
        <v>0</v>
      </c>
      <c r="O22" s="13">
        <f>IF(mmult!$D22="male",1,0)</f>
        <v>1</v>
      </c>
      <c r="P22" s="13">
        <v>1.0</v>
      </c>
      <c r="V22" s="15">
        <v>-1.5018333569313465</v>
      </c>
      <c r="W22" s="15">
        <v>0.2669735297460125</v>
      </c>
      <c r="X22" s="16">
        <f t="shared" ref="X22:Y22" si="20">IF(V22&lt;0,0,V22)</f>
        <v>0</v>
      </c>
      <c r="Y22" s="16">
        <f t="shared" si="20"/>
        <v>0.2669735297</v>
      </c>
      <c r="Z22" s="16">
        <f t="shared" si="3"/>
        <v>0.2669735297</v>
      </c>
      <c r="AA22" s="16">
        <f>(nnet!$A22-Z22)^2</f>
        <v>0.5373278061</v>
      </c>
    </row>
    <row r="23" ht="14.25" customHeight="1">
      <c r="A23" s="10">
        <v>1.0</v>
      </c>
      <c r="B23" s="10" t="s">
        <v>34</v>
      </c>
      <c r="C23" s="10">
        <v>3.0</v>
      </c>
      <c r="D23" s="10" t="s">
        <v>33</v>
      </c>
      <c r="E23" s="10">
        <v>15.0</v>
      </c>
      <c r="F23" s="11">
        <v>8.0292</v>
      </c>
      <c r="G23" s="10">
        <v>0.0</v>
      </c>
      <c r="H23" s="10">
        <v>0.0</v>
      </c>
      <c r="I23" s="12">
        <f>mmult!$E23/$E$1</f>
        <v>0.1875</v>
      </c>
      <c r="J23" s="12">
        <f>LOG10(mmult!$F23+1)</f>
        <v>0.9556492729</v>
      </c>
      <c r="K23" s="10">
        <f>IF(mmult!$C23=1,1,0)</f>
        <v>0</v>
      </c>
      <c r="L23" s="10">
        <f>IF(mmult!$C23=2,1,0)</f>
        <v>0</v>
      </c>
      <c r="M23" s="10">
        <f>IF(mmult!$B23="S",1,0)</f>
        <v>0</v>
      </c>
      <c r="N23" s="10">
        <f>IF(mmult!$B23="C",1,0)</f>
        <v>0</v>
      </c>
      <c r="O23" s="13">
        <f>IF(mmult!$D23="male",1,0)</f>
        <v>0</v>
      </c>
      <c r="P23" s="13">
        <v>1.0</v>
      </c>
      <c r="V23" s="15">
        <v>0.5949969552668771</v>
      </c>
      <c r="W23" s="15">
        <v>-2.036943274866421</v>
      </c>
      <c r="X23" s="16">
        <f t="shared" ref="X23:Y23" si="21">IF(V23&lt;0,0,V23)</f>
        <v>0.5949969553</v>
      </c>
      <c r="Y23" s="16">
        <f t="shared" si="21"/>
        <v>0</v>
      </c>
      <c r="Z23" s="16">
        <f t="shared" si="3"/>
        <v>0.5949969553</v>
      </c>
      <c r="AA23" s="16">
        <f>(nnet!$A23-Z23)^2</f>
        <v>0.1640274662</v>
      </c>
    </row>
    <row r="24" ht="14.25" customHeight="1">
      <c r="A24" s="10">
        <v>1.0</v>
      </c>
      <c r="B24" s="10" t="s">
        <v>30</v>
      </c>
      <c r="C24" s="10">
        <v>1.0</v>
      </c>
      <c r="D24" s="10" t="s">
        <v>31</v>
      </c>
      <c r="E24" s="10">
        <v>28.0</v>
      </c>
      <c r="F24" s="11">
        <v>35.5</v>
      </c>
      <c r="G24" s="10">
        <v>0.0</v>
      </c>
      <c r="H24" s="10">
        <v>0.0</v>
      </c>
      <c r="I24" s="12">
        <f>mmult!$E24/$E$1</f>
        <v>0.35</v>
      </c>
      <c r="J24" s="12">
        <f>LOG10(mmult!$F24+1)</f>
        <v>1.562292864</v>
      </c>
      <c r="K24" s="10">
        <f>IF(mmult!$C24=1,1,0)</f>
        <v>1</v>
      </c>
      <c r="L24" s="10">
        <f>IF(mmult!$C24=2,1,0)</f>
        <v>0</v>
      </c>
      <c r="M24" s="10">
        <f>IF(mmult!$B24="S",1,0)</f>
        <v>1</v>
      </c>
      <c r="N24" s="10">
        <f>IF(mmult!$B24="C",1,0)</f>
        <v>0</v>
      </c>
      <c r="O24" s="13">
        <f>IF(mmult!$D24="male",1,0)</f>
        <v>1</v>
      </c>
      <c r="P24" s="13">
        <v>1.0</v>
      </c>
      <c r="V24" s="15">
        <v>-1.1888236468911912</v>
      </c>
      <c r="W24" s="15">
        <v>0.5060835497467844</v>
      </c>
      <c r="X24" s="16">
        <f t="shared" ref="X24:Y24" si="22">IF(V24&lt;0,0,V24)</f>
        <v>0</v>
      </c>
      <c r="Y24" s="16">
        <f t="shared" si="22"/>
        <v>0.5060835497</v>
      </c>
      <c r="Z24" s="16">
        <f t="shared" si="3"/>
        <v>0.5060835497</v>
      </c>
      <c r="AA24" s="16">
        <f>(nnet!$A24-Z24)^2</f>
        <v>0.2439534598</v>
      </c>
    </row>
    <row r="25" ht="14.25" customHeight="1">
      <c r="A25" s="10">
        <v>0.0</v>
      </c>
      <c r="B25" s="10" t="s">
        <v>30</v>
      </c>
      <c r="C25" s="10">
        <v>3.0</v>
      </c>
      <c r="D25" s="10" t="s">
        <v>33</v>
      </c>
      <c r="E25" s="10">
        <v>8.0</v>
      </c>
      <c r="F25" s="11">
        <v>21.075</v>
      </c>
      <c r="G25" s="10">
        <v>3.0</v>
      </c>
      <c r="H25" s="10">
        <v>1.0</v>
      </c>
      <c r="I25" s="12">
        <f>mmult!$E25/$E$1</f>
        <v>0.1</v>
      </c>
      <c r="J25" s="12">
        <f>LOG10(mmult!$F25+1)</f>
        <v>1.343900712</v>
      </c>
      <c r="K25" s="10">
        <f>IF(mmult!$C25=1,1,0)</f>
        <v>0</v>
      </c>
      <c r="L25" s="10">
        <f>IF(mmult!$C25=2,1,0)</f>
        <v>0</v>
      </c>
      <c r="M25" s="10">
        <f>IF(mmult!$B25="S",1,0)</f>
        <v>1</v>
      </c>
      <c r="N25" s="10">
        <f>IF(mmult!$B25="C",1,0)</f>
        <v>0</v>
      </c>
      <c r="O25" s="13">
        <f>IF(mmult!$D25="male",1,0)</f>
        <v>0</v>
      </c>
      <c r="P25" s="13">
        <v>1.0</v>
      </c>
      <c r="V25" s="15">
        <v>-0.9681736003787949</v>
      </c>
      <c r="W25" s="15">
        <v>0.49794795931821456</v>
      </c>
      <c r="X25" s="16">
        <f t="shared" ref="X25:Y25" si="23">IF(V25&lt;0,0,V25)</f>
        <v>0</v>
      </c>
      <c r="Y25" s="16">
        <f t="shared" si="23"/>
        <v>0.4979479593</v>
      </c>
      <c r="Z25" s="16">
        <f t="shared" si="3"/>
        <v>0.4979479593</v>
      </c>
      <c r="AA25" s="16">
        <f>(nnet!$A25-Z25)^2</f>
        <v>0.2479521702</v>
      </c>
    </row>
    <row r="26" ht="14.25" customHeight="1">
      <c r="A26" s="10">
        <v>1.0</v>
      </c>
      <c r="B26" s="10" t="s">
        <v>30</v>
      </c>
      <c r="C26" s="10">
        <v>3.0</v>
      </c>
      <c r="D26" s="10" t="s">
        <v>33</v>
      </c>
      <c r="E26" s="10">
        <v>38.0</v>
      </c>
      <c r="F26" s="11">
        <v>31.3875</v>
      </c>
      <c r="G26" s="10">
        <v>1.0</v>
      </c>
      <c r="H26" s="10">
        <v>5.0</v>
      </c>
      <c r="I26" s="12">
        <f>mmult!$E26/$E$1</f>
        <v>0.475</v>
      </c>
      <c r="J26" s="12">
        <f>LOG10(mmult!$F26+1)</f>
        <v>1.510377426</v>
      </c>
      <c r="K26" s="10">
        <f>IF(mmult!$C26=1,1,0)</f>
        <v>0</v>
      </c>
      <c r="L26" s="10">
        <f>IF(mmult!$C26=2,1,0)</f>
        <v>0</v>
      </c>
      <c r="M26" s="10">
        <f>IF(mmult!$B26="S",1,0)</f>
        <v>1</v>
      </c>
      <c r="N26" s="10">
        <f>IF(mmult!$B26="C",1,0)</f>
        <v>0</v>
      </c>
      <c r="O26" s="13">
        <f>IF(mmult!$D26="male",1,0)</f>
        <v>0</v>
      </c>
      <c r="P26" s="13">
        <v>1.0</v>
      </c>
      <c r="V26" s="15">
        <v>-1.3451094395464172</v>
      </c>
      <c r="W26" s="15">
        <v>0.42790994762086854</v>
      </c>
      <c r="X26" s="16">
        <f t="shared" ref="X26:Y26" si="24">IF(V26&lt;0,0,V26)</f>
        <v>0</v>
      </c>
      <c r="Y26" s="16">
        <f t="shared" si="24"/>
        <v>0.4279099476</v>
      </c>
      <c r="Z26" s="16">
        <f t="shared" si="3"/>
        <v>0.4279099476</v>
      </c>
      <c r="AA26" s="16">
        <f>(nnet!$A26-Z26)^2</f>
        <v>0.327287028</v>
      </c>
    </row>
    <row r="27" ht="14.25" customHeight="1">
      <c r="A27" s="10">
        <v>0.0</v>
      </c>
      <c r="B27" s="10" t="s">
        <v>30</v>
      </c>
      <c r="C27" s="10">
        <v>1.0</v>
      </c>
      <c r="D27" s="10" t="s">
        <v>31</v>
      </c>
      <c r="E27" s="10">
        <v>19.0</v>
      </c>
      <c r="F27" s="11">
        <v>263.0</v>
      </c>
      <c r="G27" s="10">
        <v>3.0</v>
      </c>
      <c r="H27" s="10">
        <v>2.0</v>
      </c>
      <c r="I27" s="12">
        <f>mmult!$E27/$E$1</f>
        <v>0.2375</v>
      </c>
      <c r="J27" s="12">
        <f>LOG10(mmult!$F27+1)</f>
        <v>2.421603927</v>
      </c>
      <c r="K27" s="10">
        <f>IF(mmult!$C27=1,1,0)</f>
        <v>1</v>
      </c>
      <c r="L27" s="10">
        <f>IF(mmult!$C27=2,1,0)</f>
        <v>0</v>
      </c>
      <c r="M27" s="10">
        <f>IF(mmult!$B27="S",1,0)</f>
        <v>1</v>
      </c>
      <c r="N27" s="10">
        <f>IF(mmult!$B27="C",1,0)</f>
        <v>0</v>
      </c>
      <c r="O27" s="13">
        <f>IF(mmult!$D27="male",1,0)</f>
        <v>1</v>
      </c>
      <c r="P27" s="13">
        <v>1.0</v>
      </c>
      <c r="V27" s="15">
        <v>-1.2187420148981132</v>
      </c>
      <c r="W27" s="15">
        <v>0.37286941577454913</v>
      </c>
      <c r="X27" s="16">
        <f t="shared" ref="X27:Y27" si="25">IF(V27&lt;0,0,V27)</f>
        <v>0</v>
      </c>
      <c r="Y27" s="16">
        <f t="shared" si="25"/>
        <v>0.3728694158</v>
      </c>
      <c r="Z27" s="16">
        <f t="shared" si="3"/>
        <v>0.3728694158</v>
      </c>
      <c r="AA27" s="16">
        <f>(nnet!$A27-Z27)^2</f>
        <v>0.1390316012</v>
      </c>
    </row>
    <row r="28" ht="14.25" customHeight="1">
      <c r="A28" s="10">
        <v>0.0</v>
      </c>
      <c r="B28" s="10" t="s">
        <v>32</v>
      </c>
      <c r="C28" s="10">
        <v>1.0</v>
      </c>
      <c r="D28" s="10" t="s">
        <v>31</v>
      </c>
      <c r="E28" s="10">
        <v>40.0</v>
      </c>
      <c r="F28" s="11">
        <v>27.7208</v>
      </c>
      <c r="G28" s="10">
        <v>0.0</v>
      </c>
      <c r="H28" s="10">
        <v>0.0</v>
      </c>
      <c r="I28" s="12">
        <f>mmult!$E28/$E$1</f>
        <v>0.5</v>
      </c>
      <c r="J28" s="12">
        <f>LOG10(mmult!$F28+1)</f>
        <v>1.458196533</v>
      </c>
      <c r="K28" s="10">
        <f>IF(mmult!$C28=1,1,0)</f>
        <v>1</v>
      </c>
      <c r="L28" s="10">
        <f>IF(mmult!$C28=2,1,0)</f>
        <v>0</v>
      </c>
      <c r="M28" s="10">
        <f>IF(mmult!$B28="S",1,0)</f>
        <v>0</v>
      </c>
      <c r="N28" s="10">
        <f>IF(mmult!$B28="C",1,0)</f>
        <v>1</v>
      </c>
      <c r="O28" s="13">
        <f>IF(mmult!$D28="male",1,0)</f>
        <v>1</v>
      </c>
      <c r="P28" s="13">
        <v>1.0</v>
      </c>
      <c r="V28" s="15">
        <v>0.45574135574127417</v>
      </c>
      <c r="W28" s="15">
        <v>-2.9521722618845914</v>
      </c>
      <c r="X28" s="16">
        <f t="shared" ref="X28:Y28" si="26">IF(V28&lt;0,0,V28)</f>
        <v>0.4557413557</v>
      </c>
      <c r="Y28" s="16">
        <f t="shared" si="26"/>
        <v>0</v>
      </c>
      <c r="Z28" s="16">
        <f t="shared" si="3"/>
        <v>0.4557413557</v>
      </c>
      <c r="AA28" s="16">
        <f>(nnet!$A28-Z28)^2</f>
        <v>0.2077001833</v>
      </c>
    </row>
    <row r="29" ht="14.25" customHeight="1">
      <c r="A29" s="10">
        <v>0.0</v>
      </c>
      <c r="B29" s="10" t="s">
        <v>30</v>
      </c>
      <c r="C29" s="10">
        <v>2.0</v>
      </c>
      <c r="D29" s="10" t="s">
        <v>31</v>
      </c>
      <c r="E29" s="10">
        <v>66.0</v>
      </c>
      <c r="F29" s="11">
        <v>10.5</v>
      </c>
      <c r="G29" s="10">
        <v>0.0</v>
      </c>
      <c r="H29" s="10">
        <v>0.0</v>
      </c>
      <c r="I29" s="12">
        <f>mmult!$E29/$E$1</f>
        <v>0.825</v>
      </c>
      <c r="J29" s="12">
        <f>LOG10(mmult!$F29+1)</f>
        <v>1.06069784</v>
      </c>
      <c r="K29" s="10">
        <f>IF(mmult!$C29=1,1,0)</f>
        <v>0</v>
      </c>
      <c r="L29" s="10">
        <f>IF(mmult!$C29=2,1,0)</f>
        <v>1</v>
      </c>
      <c r="M29" s="10">
        <f>IF(mmult!$B29="S",1,0)</f>
        <v>1</v>
      </c>
      <c r="N29" s="10">
        <f>IF(mmult!$B29="C",1,0)</f>
        <v>0</v>
      </c>
      <c r="O29" s="13">
        <f>IF(mmult!$D29="male",1,0)</f>
        <v>1</v>
      </c>
      <c r="P29" s="13">
        <v>1.0</v>
      </c>
      <c r="V29" s="15">
        <v>-1.7968914512107383</v>
      </c>
      <c r="W29" s="15">
        <v>0.05090551008866839</v>
      </c>
      <c r="X29" s="16">
        <f t="shared" ref="X29:Y29" si="27">IF(V29&lt;0,0,V29)</f>
        <v>0</v>
      </c>
      <c r="Y29" s="16">
        <f t="shared" si="27"/>
        <v>0.05090551009</v>
      </c>
      <c r="Z29" s="16">
        <f t="shared" si="3"/>
        <v>0.05090551009</v>
      </c>
      <c r="AA29" s="16">
        <f>(nnet!$A29-Z29)^2</f>
        <v>0.002591370957</v>
      </c>
    </row>
    <row r="30" ht="14.25" customHeight="1">
      <c r="A30" s="10">
        <v>0.0</v>
      </c>
      <c r="B30" s="10" t="s">
        <v>32</v>
      </c>
      <c r="C30" s="10">
        <v>1.0</v>
      </c>
      <c r="D30" s="10" t="s">
        <v>31</v>
      </c>
      <c r="E30" s="10">
        <v>28.0</v>
      </c>
      <c r="F30" s="11">
        <v>82.1708</v>
      </c>
      <c r="G30" s="10">
        <v>1.0</v>
      </c>
      <c r="H30" s="10">
        <v>0.0</v>
      </c>
      <c r="I30" s="12">
        <f>mmult!$E30/$E$1</f>
        <v>0.35</v>
      </c>
      <c r="J30" s="12">
        <f>LOG10(mmult!$F30+1)</f>
        <v>1.919970879</v>
      </c>
      <c r="K30" s="10">
        <f>IF(mmult!$C30=1,1,0)</f>
        <v>1</v>
      </c>
      <c r="L30" s="10">
        <f>IF(mmult!$C30=2,1,0)</f>
        <v>0</v>
      </c>
      <c r="M30" s="10">
        <f>IF(mmult!$B30="S",1,0)</f>
        <v>0</v>
      </c>
      <c r="N30" s="10">
        <f>IF(mmult!$B30="C",1,0)</f>
        <v>1</v>
      </c>
      <c r="O30" s="13">
        <f>IF(mmult!$D30="male",1,0)</f>
        <v>1</v>
      </c>
      <c r="P30" s="13">
        <v>1.0</v>
      </c>
      <c r="V30" s="15">
        <v>0.5536306292629355</v>
      </c>
      <c r="W30" s="15">
        <v>-2.9182204513223495</v>
      </c>
      <c r="X30" s="16">
        <f t="shared" ref="X30:Y30" si="28">IF(V30&lt;0,0,V30)</f>
        <v>0.5536306293</v>
      </c>
      <c r="Y30" s="16">
        <f t="shared" si="28"/>
        <v>0</v>
      </c>
      <c r="Z30" s="16">
        <f t="shared" si="3"/>
        <v>0.5536306293</v>
      </c>
      <c r="AA30" s="16">
        <f>(nnet!$A30-Z30)^2</f>
        <v>0.3065068737</v>
      </c>
    </row>
    <row r="31" ht="14.25" customHeight="1">
      <c r="A31" s="10">
        <v>0.0</v>
      </c>
      <c r="B31" s="10" t="s">
        <v>30</v>
      </c>
      <c r="C31" s="10">
        <v>1.0</v>
      </c>
      <c r="D31" s="10" t="s">
        <v>31</v>
      </c>
      <c r="E31" s="10">
        <v>42.0</v>
      </c>
      <c r="F31" s="11">
        <v>52.0</v>
      </c>
      <c r="G31" s="10">
        <v>1.0</v>
      </c>
      <c r="H31" s="10">
        <v>0.0</v>
      </c>
      <c r="I31" s="12">
        <f>mmult!$E31/$E$1</f>
        <v>0.525</v>
      </c>
      <c r="J31" s="12">
        <f>LOG10(mmult!$F31+1)</f>
        <v>1.72427587</v>
      </c>
      <c r="K31" s="10">
        <f>IF(mmult!$C31=1,1,0)</f>
        <v>1</v>
      </c>
      <c r="L31" s="10">
        <f>IF(mmult!$C31=2,1,0)</f>
        <v>0</v>
      </c>
      <c r="M31" s="10">
        <f>IF(mmult!$B31="S",1,0)</f>
        <v>1</v>
      </c>
      <c r="N31" s="10">
        <f>IF(mmult!$B31="C",1,0)</f>
        <v>0</v>
      </c>
      <c r="O31" s="13">
        <f>IF(mmult!$D31="male",1,0)</f>
        <v>1</v>
      </c>
      <c r="P31" s="13">
        <v>1.0</v>
      </c>
      <c r="V31" s="15">
        <v>-1.3333491000589561</v>
      </c>
      <c r="W31" s="15">
        <v>0.34801843287453904</v>
      </c>
      <c r="X31" s="16">
        <f t="shared" ref="X31:Y31" si="29">IF(V31&lt;0,0,V31)</f>
        <v>0</v>
      </c>
      <c r="Y31" s="16">
        <f t="shared" si="29"/>
        <v>0.3480184329</v>
      </c>
      <c r="Z31" s="16">
        <f t="shared" si="3"/>
        <v>0.3480184329</v>
      </c>
      <c r="AA31" s="16">
        <f>(nnet!$A31-Z31)^2</f>
        <v>0.1211168296</v>
      </c>
    </row>
    <row r="32" ht="14.25" customHeight="1">
      <c r="A32" s="10">
        <v>0.0</v>
      </c>
      <c r="B32" s="10" t="s">
        <v>30</v>
      </c>
      <c r="C32" s="10">
        <v>3.0</v>
      </c>
      <c r="D32" s="10" t="s">
        <v>31</v>
      </c>
      <c r="E32" s="10">
        <v>21.0</v>
      </c>
      <c r="F32" s="11">
        <v>8.05</v>
      </c>
      <c r="G32" s="10">
        <v>0.0</v>
      </c>
      <c r="H32" s="10">
        <v>0.0</v>
      </c>
      <c r="I32" s="12">
        <f>mmult!$E32/$E$1</f>
        <v>0.2625</v>
      </c>
      <c r="J32" s="12">
        <f>LOG10(mmult!$F32+1)</f>
        <v>0.9566485792</v>
      </c>
      <c r="K32" s="10">
        <f>IF(mmult!$C32=1,1,0)</f>
        <v>0</v>
      </c>
      <c r="L32" s="10">
        <f>IF(mmult!$C32=2,1,0)</f>
        <v>0</v>
      </c>
      <c r="M32" s="10">
        <f>IF(mmult!$B32="S",1,0)</f>
        <v>1</v>
      </c>
      <c r="N32" s="10">
        <f>IF(mmult!$B32="C",1,0)</f>
        <v>0</v>
      </c>
      <c r="O32" s="13">
        <f>IF(mmult!$D32="male",1,0)</f>
        <v>1</v>
      </c>
      <c r="P32" s="13">
        <v>1.0</v>
      </c>
      <c r="V32" s="15">
        <v>-1.5046788119584276</v>
      </c>
      <c r="W32" s="15">
        <v>0.13373142583278552</v>
      </c>
      <c r="X32" s="16">
        <f t="shared" ref="X32:Y32" si="30">IF(V32&lt;0,0,V32)</f>
        <v>0</v>
      </c>
      <c r="Y32" s="16">
        <f t="shared" si="30"/>
        <v>0.1337314258</v>
      </c>
      <c r="Z32" s="16">
        <f t="shared" si="3"/>
        <v>0.1337314258</v>
      </c>
      <c r="AA32" s="16">
        <f>(nnet!$A32-Z32)^2</f>
        <v>0.01788409426</v>
      </c>
    </row>
    <row r="33" ht="14.25" customHeight="1">
      <c r="A33" s="10">
        <v>0.0</v>
      </c>
      <c r="B33" s="10" t="s">
        <v>30</v>
      </c>
      <c r="C33" s="10">
        <v>3.0</v>
      </c>
      <c r="D33" s="10" t="s">
        <v>33</v>
      </c>
      <c r="E33" s="10">
        <v>18.0</v>
      </c>
      <c r="F33" s="11">
        <v>18.0</v>
      </c>
      <c r="G33" s="10">
        <v>2.0</v>
      </c>
      <c r="H33" s="10">
        <v>0.0</v>
      </c>
      <c r="I33" s="12">
        <f>mmult!$E33/$E$1</f>
        <v>0.225</v>
      </c>
      <c r="J33" s="12">
        <f>LOG10(mmult!$F33+1)</f>
        <v>1.278753601</v>
      </c>
      <c r="K33" s="10">
        <f>IF(mmult!$C33=1,1,0)</f>
        <v>0</v>
      </c>
      <c r="L33" s="10">
        <f>IF(mmult!$C33=2,1,0)</f>
        <v>0</v>
      </c>
      <c r="M33" s="10">
        <f>IF(mmult!$B33="S",1,0)</f>
        <v>1</v>
      </c>
      <c r="N33" s="10">
        <f>IF(mmult!$B33="C",1,0)</f>
        <v>0</v>
      </c>
      <c r="O33" s="13">
        <f>IF(mmult!$D33="male",1,0)</f>
        <v>0</v>
      </c>
      <c r="P33" s="13">
        <v>1.0</v>
      </c>
      <c r="V33" s="15">
        <v>-1.0083946998821967</v>
      </c>
      <c r="W33" s="15">
        <v>0.5156231016357156</v>
      </c>
      <c r="X33" s="16">
        <f t="shared" ref="X33:Y33" si="31">IF(V33&lt;0,0,V33)</f>
        <v>0</v>
      </c>
      <c r="Y33" s="16">
        <f t="shared" si="31"/>
        <v>0.5156231016</v>
      </c>
      <c r="Z33" s="16">
        <f t="shared" si="3"/>
        <v>0.5156231016</v>
      </c>
      <c r="AA33" s="16">
        <f>(nnet!$A33-Z33)^2</f>
        <v>0.2658671829</v>
      </c>
    </row>
    <row r="34" ht="14.25" customHeight="1">
      <c r="A34" s="10">
        <v>1.0</v>
      </c>
      <c r="B34" s="10" t="s">
        <v>32</v>
      </c>
      <c r="C34" s="10">
        <v>3.0</v>
      </c>
      <c r="D34" s="10" t="s">
        <v>33</v>
      </c>
      <c r="E34" s="10">
        <v>14.0</v>
      </c>
      <c r="F34" s="11">
        <v>11.2417</v>
      </c>
      <c r="G34" s="10">
        <v>1.0</v>
      </c>
      <c r="H34" s="10">
        <v>0.0</v>
      </c>
      <c r="I34" s="12">
        <f>mmult!$E34/$E$1</f>
        <v>0.175</v>
      </c>
      <c r="J34" s="12">
        <f>LOG10(mmult!$F34+1)</f>
        <v>1.087841732</v>
      </c>
      <c r="K34" s="10">
        <f>IF(mmult!$C34=1,1,0)</f>
        <v>0</v>
      </c>
      <c r="L34" s="10">
        <f>IF(mmult!$C34=2,1,0)</f>
        <v>0</v>
      </c>
      <c r="M34" s="10">
        <f>IF(mmult!$B34="S",1,0)</f>
        <v>0</v>
      </c>
      <c r="N34" s="10">
        <f>IF(mmult!$B34="C",1,0)</f>
        <v>1</v>
      </c>
      <c r="O34" s="13">
        <f>IF(mmult!$D34="male",1,0)</f>
        <v>0</v>
      </c>
      <c r="P34" s="13">
        <v>1.0</v>
      </c>
      <c r="V34" s="15">
        <v>0.7999492037285465</v>
      </c>
      <c r="W34" s="15">
        <v>-2.7660738042340425</v>
      </c>
      <c r="X34" s="16">
        <f t="shared" ref="X34:Y34" si="32">IF(V34&lt;0,0,V34)</f>
        <v>0.7999492037</v>
      </c>
      <c r="Y34" s="16">
        <f t="shared" si="32"/>
        <v>0</v>
      </c>
      <c r="Z34" s="16">
        <f t="shared" si="3"/>
        <v>0.7999492037</v>
      </c>
      <c r="AA34" s="16">
        <f>(nnet!$A34-Z34)^2</f>
        <v>0.04002032109</v>
      </c>
    </row>
    <row r="35" ht="14.25" customHeight="1">
      <c r="A35" s="10">
        <v>0.0</v>
      </c>
      <c r="B35" s="10" t="s">
        <v>30</v>
      </c>
      <c r="C35" s="10">
        <v>3.0</v>
      </c>
      <c r="D35" s="10" t="s">
        <v>33</v>
      </c>
      <c r="E35" s="10">
        <v>40.0</v>
      </c>
      <c r="F35" s="11">
        <v>9.475</v>
      </c>
      <c r="G35" s="10">
        <v>1.0</v>
      </c>
      <c r="H35" s="10">
        <v>0.0</v>
      </c>
      <c r="I35" s="12">
        <f>mmult!$E35/$E$1</f>
        <v>0.5</v>
      </c>
      <c r="J35" s="12">
        <f>LOG10(mmult!$F35+1)</f>
        <v>1.020154032</v>
      </c>
      <c r="K35" s="10">
        <f>IF(mmult!$C35=1,1,0)</f>
        <v>0</v>
      </c>
      <c r="L35" s="10">
        <f>IF(mmult!$C35=2,1,0)</f>
        <v>0</v>
      </c>
      <c r="M35" s="10">
        <f>IF(mmult!$B35="S",1,0)</f>
        <v>1</v>
      </c>
      <c r="N35" s="10">
        <f>IF(mmult!$B35="C",1,0)</f>
        <v>0</v>
      </c>
      <c r="O35" s="13">
        <f>IF(mmult!$D35="male",1,0)</f>
        <v>0</v>
      </c>
      <c r="P35" s="13">
        <v>1.0</v>
      </c>
      <c r="V35" s="15">
        <v>-1.1958155076745591</v>
      </c>
      <c r="W35" s="15">
        <v>0.4305754264360253</v>
      </c>
      <c r="X35" s="16">
        <f t="shared" ref="X35:Y35" si="33">IF(V35&lt;0,0,V35)</f>
        <v>0</v>
      </c>
      <c r="Y35" s="16">
        <f t="shared" si="33"/>
        <v>0.4305754264</v>
      </c>
      <c r="Z35" s="16">
        <f t="shared" si="3"/>
        <v>0.4305754264</v>
      </c>
      <c r="AA35" s="16">
        <f>(nnet!$A35-Z35)^2</f>
        <v>0.1853951979</v>
      </c>
    </row>
    <row r="36" ht="14.25" customHeight="1">
      <c r="A36" s="10">
        <v>0.0</v>
      </c>
      <c r="B36" s="10" t="s">
        <v>30</v>
      </c>
      <c r="C36" s="10">
        <v>2.0</v>
      </c>
      <c r="D36" s="10" t="s">
        <v>33</v>
      </c>
      <c r="E36" s="10">
        <v>27.0</v>
      </c>
      <c r="F36" s="11">
        <v>21.0</v>
      </c>
      <c r="G36" s="10">
        <v>1.0</v>
      </c>
      <c r="H36" s="10">
        <v>0.0</v>
      </c>
      <c r="I36" s="12">
        <f>mmult!$E36/$E$1</f>
        <v>0.3375</v>
      </c>
      <c r="J36" s="12">
        <f>LOG10(mmult!$F36+1)</f>
        <v>1.342422681</v>
      </c>
      <c r="K36" s="10">
        <f>IF(mmult!$C36=1,1,0)</f>
        <v>0</v>
      </c>
      <c r="L36" s="10">
        <f>IF(mmult!$C36=2,1,0)</f>
        <v>1</v>
      </c>
      <c r="M36" s="10">
        <f>IF(mmult!$B36="S",1,0)</f>
        <v>1</v>
      </c>
      <c r="N36" s="10">
        <f>IF(mmult!$B36="C",1,0)</f>
        <v>0</v>
      </c>
      <c r="O36" s="13">
        <f>IF(mmult!$D36="male",1,0)</f>
        <v>0</v>
      </c>
      <c r="P36" s="13">
        <v>1.0</v>
      </c>
      <c r="V36" s="15">
        <v>-0.952498078335904</v>
      </c>
      <c r="W36" s="15">
        <v>0.743901385925362</v>
      </c>
      <c r="X36" s="16">
        <f t="shared" ref="X36:Y36" si="34">IF(V36&lt;0,0,V36)</f>
        <v>0</v>
      </c>
      <c r="Y36" s="16">
        <f t="shared" si="34"/>
        <v>0.7439013859</v>
      </c>
      <c r="Z36" s="16">
        <f t="shared" si="3"/>
        <v>0.7439013859</v>
      </c>
      <c r="AA36" s="16">
        <f>(nnet!$A36-Z36)^2</f>
        <v>0.553389272</v>
      </c>
    </row>
    <row r="37" ht="14.25" customHeight="1">
      <c r="A37" s="10">
        <v>1.0</v>
      </c>
      <c r="B37" s="10" t="s">
        <v>32</v>
      </c>
      <c r="C37" s="10">
        <v>2.0</v>
      </c>
      <c r="D37" s="10" t="s">
        <v>33</v>
      </c>
      <c r="E37" s="10">
        <v>3.0</v>
      </c>
      <c r="F37" s="11">
        <v>41.5792</v>
      </c>
      <c r="G37" s="10">
        <v>1.0</v>
      </c>
      <c r="H37" s="10">
        <v>2.0</v>
      </c>
      <c r="I37" s="12">
        <f>mmult!$E37/$E$1</f>
        <v>0.0375</v>
      </c>
      <c r="J37" s="12">
        <f>LOG10(mmult!$F37+1)</f>
        <v>1.629197497</v>
      </c>
      <c r="K37" s="10">
        <f>IF(mmult!$C37=1,1,0)</f>
        <v>0</v>
      </c>
      <c r="L37" s="10">
        <f>IF(mmult!$C37=2,1,0)</f>
        <v>1</v>
      </c>
      <c r="M37" s="10">
        <f>IF(mmult!$B37="S",1,0)</f>
        <v>0</v>
      </c>
      <c r="N37" s="10">
        <f>IF(mmult!$B37="C",1,0)</f>
        <v>1</v>
      </c>
      <c r="O37" s="13">
        <f>IF(mmult!$D37="male",1,0)</f>
        <v>0</v>
      </c>
      <c r="P37" s="13">
        <v>1.0</v>
      </c>
      <c r="V37" s="15">
        <v>0.9580859713082676</v>
      </c>
      <c r="W37" s="15">
        <v>-2.4705425590612693</v>
      </c>
      <c r="X37" s="16">
        <f t="shared" ref="X37:Y37" si="35">IF(V37&lt;0,0,V37)</f>
        <v>0.9580859713</v>
      </c>
      <c r="Y37" s="16">
        <f t="shared" si="35"/>
        <v>0</v>
      </c>
      <c r="Z37" s="16">
        <f t="shared" si="3"/>
        <v>0.9580859713</v>
      </c>
      <c r="AA37" s="16">
        <f>(nnet!$A37-Z37)^2</f>
        <v>0.001756785801</v>
      </c>
    </row>
    <row r="38" ht="14.25" customHeight="1">
      <c r="A38" s="10">
        <v>1.0</v>
      </c>
      <c r="B38" s="10" t="s">
        <v>34</v>
      </c>
      <c r="C38" s="10">
        <v>3.0</v>
      </c>
      <c r="D38" s="10" t="s">
        <v>33</v>
      </c>
      <c r="E38" s="10">
        <v>19.0</v>
      </c>
      <c r="F38" s="11">
        <v>7.8792</v>
      </c>
      <c r="G38" s="10">
        <v>0.0</v>
      </c>
      <c r="H38" s="10">
        <v>0.0</v>
      </c>
      <c r="I38" s="12">
        <f>mmult!$E38/$E$1</f>
        <v>0.2375</v>
      </c>
      <c r="J38" s="12">
        <f>LOG10(mmult!$F38+1)</f>
        <v>0.9483738384</v>
      </c>
      <c r="K38" s="10">
        <f>IF(mmult!$C38=1,1,0)</f>
        <v>0</v>
      </c>
      <c r="L38" s="10">
        <f>IF(mmult!$C38=2,1,0)</f>
        <v>0</v>
      </c>
      <c r="M38" s="10">
        <f>IF(mmult!$B38="S",1,0)</f>
        <v>0</v>
      </c>
      <c r="N38" s="10">
        <f>IF(mmult!$B38="C",1,0)</f>
        <v>0</v>
      </c>
      <c r="O38" s="13">
        <f>IF(mmult!$D38="male",1,0)</f>
        <v>0</v>
      </c>
      <c r="P38" s="13">
        <v>1.0</v>
      </c>
      <c r="V38" s="15">
        <v>0.5581542848689028</v>
      </c>
      <c r="W38" s="15">
        <v>-2.0637085930295793</v>
      </c>
      <c r="X38" s="16">
        <f t="shared" ref="X38:Y38" si="36">IF(V38&lt;0,0,V38)</f>
        <v>0.5581542849</v>
      </c>
      <c r="Y38" s="16">
        <f t="shared" si="36"/>
        <v>0</v>
      </c>
      <c r="Z38" s="16">
        <f t="shared" si="3"/>
        <v>0.5581542849</v>
      </c>
      <c r="AA38" s="16">
        <f>(nnet!$A38-Z38)^2</f>
        <v>0.195227636</v>
      </c>
    </row>
    <row r="39" ht="14.25" customHeight="1">
      <c r="A39" s="10">
        <v>0.0</v>
      </c>
      <c r="B39" s="10" t="s">
        <v>30</v>
      </c>
      <c r="C39" s="10">
        <v>3.0</v>
      </c>
      <c r="D39" s="10" t="s">
        <v>33</v>
      </c>
      <c r="E39" s="10">
        <v>18.0</v>
      </c>
      <c r="F39" s="11">
        <v>17.8</v>
      </c>
      <c r="G39" s="10">
        <v>1.0</v>
      </c>
      <c r="H39" s="10">
        <v>0.0</v>
      </c>
      <c r="I39" s="12">
        <f>mmult!$E39/$E$1</f>
        <v>0.225</v>
      </c>
      <c r="J39" s="12">
        <f>LOG10(mmult!$F39+1)</f>
        <v>1.274157849</v>
      </c>
      <c r="K39" s="10">
        <f>IF(mmult!$C39=1,1,0)</f>
        <v>0</v>
      </c>
      <c r="L39" s="10">
        <f>IF(mmult!$C39=2,1,0)</f>
        <v>0</v>
      </c>
      <c r="M39" s="10">
        <f>IF(mmult!$B39="S",1,0)</f>
        <v>1</v>
      </c>
      <c r="N39" s="10">
        <f>IF(mmult!$B39="C",1,0)</f>
        <v>0</v>
      </c>
      <c r="O39" s="13">
        <f>IF(mmult!$D39="male",1,0)</f>
        <v>0</v>
      </c>
      <c r="P39" s="13">
        <v>1.0</v>
      </c>
      <c r="V39" s="15">
        <v>-0.9906914662916173</v>
      </c>
      <c r="W39" s="15">
        <v>0.5930751697681744</v>
      </c>
      <c r="X39" s="16">
        <f t="shared" ref="X39:Y39" si="37">IF(V39&lt;0,0,V39)</f>
        <v>0</v>
      </c>
      <c r="Y39" s="16">
        <f t="shared" si="37"/>
        <v>0.5930751698</v>
      </c>
      <c r="Z39" s="16">
        <f t="shared" si="3"/>
        <v>0.5930751698</v>
      </c>
      <c r="AA39" s="16">
        <f>(nnet!$A39-Z39)^2</f>
        <v>0.351738157</v>
      </c>
    </row>
    <row r="40" ht="14.25" customHeight="1">
      <c r="A40" s="10">
        <v>0.0</v>
      </c>
      <c r="B40" s="10" t="s">
        <v>30</v>
      </c>
      <c r="C40" s="10">
        <v>3.0</v>
      </c>
      <c r="D40" s="10" t="s">
        <v>31</v>
      </c>
      <c r="E40" s="10">
        <v>7.0</v>
      </c>
      <c r="F40" s="11">
        <v>39.6875</v>
      </c>
      <c r="G40" s="10">
        <v>4.0</v>
      </c>
      <c r="H40" s="10">
        <v>1.0</v>
      </c>
      <c r="I40" s="12">
        <f>mmult!$E40/$E$1</f>
        <v>0.0875</v>
      </c>
      <c r="J40" s="12">
        <f>LOG10(mmult!$F40+1)</f>
        <v>1.609461006</v>
      </c>
      <c r="K40" s="10">
        <f>IF(mmult!$C40=1,1,0)</f>
        <v>0</v>
      </c>
      <c r="L40" s="10">
        <f>IF(mmult!$C40=2,1,0)</f>
        <v>0</v>
      </c>
      <c r="M40" s="10">
        <f>IF(mmult!$B40="S",1,0)</f>
        <v>1</v>
      </c>
      <c r="N40" s="10">
        <f>IF(mmult!$B40="C",1,0)</f>
        <v>0</v>
      </c>
      <c r="O40" s="13">
        <f>IF(mmult!$D40="male",1,0)</f>
        <v>1</v>
      </c>
      <c r="P40" s="13">
        <v>1.0</v>
      </c>
      <c r="V40" s="15">
        <v>-1.4741333988853789</v>
      </c>
      <c r="W40" s="15">
        <v>-0.0490482382101618</v>
      </c>
      <c r="X40" s="16">
        <f t="shared" ref="X40:Y40" si="38">IF(V40&lt;0,0,V40)</f>
        <v>0</v>
      </c>
      <c r="Y40" s="16">
        <f t="shared" si="38"/>
        <v>0</v>
      </c>
      <c r="Z40" s="16">
        <f t="shared" si="3"/>
        <v>0</v>
      </c>
      <c r="AA40" s="16">
        <f>(nnet!$A40-Z40)^2</f>
        <v>0</v>
      </c>
    </row>
    <row r="41" ht="14.25" customHeight="1">
      <c r="A41" s="10">
        <v>0.0</v>
      </c>
      <c r="B41" s="10" t="s">
        <v>30</v>
      </c>
      <c r="C41" s="10">
        <v>3.0</v>
      </c>
      <c r="D41" s="10" t="s">
        <v>31</v>
      </c>
      <c r="E41" s="10">
        <v>21.0</v>
      </c>
      <c r="F41" s="11">
        <v>7.8</v>
      </c>
      <c r="G41" s="10">
        <v>0.0</v>
      </c>
      <c r="H41" s="10">
        <v>0.0</v>
      </c>
      <c r="I41" s="12">
        <f>mmult!$E41/$E$1</f>
        <v>0.2625</v>
      </c>
      <c r="J41" s="12">
        <f>LOG10(mmult!$F41+1)</f>
        <v>0.9444826722</v>
      </c>
      <c r="K41" s="10">
        <f>IF(mmult!$C41=1,1,0)</f>
        <v>0</v>
      </c>
      <c r="L41" s="10">
        <f>IF(mmult!$C41=2,1,0)</f>
        <v>0</v>
      </c>
      <c r="M41" s="10">
        <f>IF(mmult!$B41="S",1,0)</f>
        <v>1</v>
      </c>
      <c r="N41" s="10">
        <f>IF(mmult!$B41="C",1,0)</f>
        <v>0</v>
      </c>
      <c r="O41" s="13">
        <f>IF(mmult!$D41="male",1,0)</f>
        <v>1</v>
      </c>
      <c r="P41" s="13">
        <v>1.0</v>
      </c>
      <c r="V41" s="15">
        <v>-1.5048203391489638</v>
      </c>
      <c r="W41" s="15">
        <v>0.1328621157993295</v>
      </c>
      <c r="X41" s="16">
        <f t="shared" ref="X41:Y41" si="39">IF(V41&lt;0,0,V41)</f>
        <v>0</v>
      </c>
      <c r="Y41" s="16">
        <f t="shared" si="39"/>
        <v>0.1328621158</v>
      </c>
      <c r="Z41" s="16">
        <f t="shared" si="3"/>
        <v>0.1328621158</v>
      </c>
      <c r="AA41" s="16">
        <f>(nnet!$A41-Z41)^2</f>
        <v>0.01765234181</v>
      </c>
    </row>
    <row r="42" ht="14.25" customHeight="1">
      <c r="A42" s="10">
        <v>1.0</v>
      </c>
      <c r="B42" s="10" t="s">
        <v>32</v>
      </c>
      <c r="C42" s="10">
        <v>1.0</v>
      </c>
      <c r="D42" s="10" t="s">
        <v>33</v>
      </c>
      <c r="E42" s="10">
        <v>49.0</v>
      </c>
      <c r="F42" s="11">
        <v>76.7292</v>
      </c>
      <c r="G42" s="10">
        <v>1.0</v>
      </c>
      <c r="H42" s="10">
        <v>0.0</v>
      </c>
      <c r="I42" s="12">
        <f>mmult!$E42/$E$1</f>
        <v>0.6125</v>
      </c>
      <c r="J42" s="12">
        <f>LOG10(mmult!$F42+1)</f>
        <v>1.890584198</v>
      </c>
      <c r="K42" s="10">
        <f>IF(mmult!$C42=1,1,0)</f>
        <v>1</v>
      </c>
      <c r="L42" s="10">
        <f>IF(mmult!$C42=2,1,0)</f>
        <v>0</v>
      </c>
      <c r="M42" s="10">
        <f>IF(mmult!$B42="S",1,0)</f>
        <v>0</v>
      </c>
      <c r="N42" s="10">
        <f>IF(mmult!$B42="C",1,0)</f>
        <v>1</v>
      </c>
      <c r="O42" s="13">
        <f>IF(mmult!$D42="male",1,0)</f>
        <v>0</v>
      </c>
      <c r="P42" s="13">
        <v>1.0</v>
      </c>
      <c r="V42" s="15">
        <v>0.8607909893877701</v>
      </c>
      <c r="W42" s="15">
        <v>-2.5633562927512745</v>
      </c>
      <c r="X42" s="16">
        <f t="shared" ref="X42:Y42" si="40">IF(V42&lt;0,0,V42)</f>
        <v>0.8607909894</v>
      </c>
      <c r="Y42" s="16">
        <f t="shared" si="40"/>
        <v>0</v>
      </c>
      <c r="Z42" s="16">
        <f t="shared" si="3"/>
        <v>0.8607909894</v>
      </c>
      <c r="AA42" s="16">
        <f>(nnet!$A42-Z42)^2</f>
        <v>0.01937914864</v>
      </c>
    </row>
    <row r="43" ht="14.25" customHeight="1">
      <c r="A43" s="10">
        <v>1.0</v>
      </c>
      <c r="B43" s="10" t="s">
        <v>30</v>
      </c>
      <c r="C43" s="10">
        <v>2.0</v>
      </c>
      <c r="D43" s="10" t="s">
        <v>33</v>
      </c>
      <c r="E43" s="10">
        <v>29.0</v>
      </c>
      <c r="F43" s="11">
        <v>26.0</v>
      </c>
      <c r="G43" s="10">
        <v>1.0</v>
      </c>
      <c r="H43" s="10">
        <v>0.0</v>
      </c>
      <c r="I43" s="12">
        <f>mmult!$E43/$E$1</f>
        <v>0.3625</v>
      </c>
      <c r="J43" s="12">
        <f>LOG10(mmult!$F43+1)</f>
        <v>1.431363764</v>
      </c>
      <c r="K43" s="10">
        <f>IF(mmult!$C43=1,1,0)</f>
        <v>0</v>
      </c>
      <c r="L43" s="10">
        <f>IF(mmult!$C43=2,1,0)</f>
        <v>1</v>
      </c>
      <c r="M43" s="10">
        <f>IF(mmult!$B43="S",1,0)</f>
        <v>1</v>
      </c>
      <c r="N43" s="10">
        <f>IF(mmult!$B43="C",1,0)</f>
        <v>0</v>
      </c>
      <c r="O43" s="13">
        <f>IF(mmult!$D43="male",1,0)</f>
        <v>0</v>
      </c>
      <c r="P43" s="13">
        <v>1.0</v>
      </c>
      <c r="V43" s="15">
        <v>-0.9698424352633606</v>
      </c>
      <c r="W43" s="15">
        <v>0.7371339080941572</v>
      </c>
      <c r="X43" s="16">
        <f t="shared" ref="X43:Y43" si="41">IF(V43&lt;0,0,V43)</f>
        <v>0</v>
      </c>
      <c r="Y43" s="16">
        <f t="shared" si="41"/>
        <v>0.7371339081</v>
      </c>
      <c r="Z43" s="16">
        <f t="shared" si="3"/>
        <v>0.7371339081</v>
      </c>
      <c r="AA43" s="16">
        <f>(nnet!$A43-Z43)^2</f>
        <v>0.06909858227</v>
      </c>
    </row>
    <row r="44" ht="14.25" customHeight="1">
      <c r="A44" s="10">
        <v>0.0</v>
      </c>
      <c r="B44" s="10" t="s">
        <v>32</v>
      </c>
      <c r="C44" s="10">
        <v>1.0</v>
      </c>
      <c r="D44" s="10" t="s">
        <v>31</v>
      </c>
      <c r="E44" s="10">
        <v>65.0</v>
      </c>
      <c r="F44" s="11">
        <v>61.9792</v>
      </c>
      <c r="G44" s="10">
        <v>0.0</v>
      </c>
      <c r="H44" s="10">
        <v>1.0</v>
      </c>
      <c r="I44" s="12">
        <f>mmult!$E44/$E$1</f>
        <v>0.8125</v>
      </c>
      <c r="J44" s="12">
        <f>LOG10(mmult!$F44+1)</f>
        <v>1.79919714</v>
      </c>
      <c r="K44" s="10">
        <f>IF(mmult!$C44=1,1,0)</f>
        <v>1</v>
      </c>
      <c r="L44" s="10">
        <f>IF(mmult!$C44=2,1,0)</f>
        <v>0</v>
      </c>
      <c r="M44" s="10">
        <f>IF(mmult!$B44="S",1,0)</f>
        <v>0</v>
      </c>
      <c r="N44" s="10">
        <f>IF(mmult!$B44="C",1,0)</f>
        <v>1</v>
      </c>
      <c r="O44" s="13">
        <f>IF(mmult!$D44="male",1,0)</f>
        <v>1</v>
      </c>
      <c r="P44" s="13">
        <v>1.0</v>
      </c>
      <c r="V44" s="15">
        <v>0.19529538009785086</v>
      </c>
      <c r="W44" s="15">
        <v>-3.102003677337816</v>
      </c>
      <c r="X44" s="16">
        <f t="shared" ref="X44:Y44" si="42">IF(V44&lt;0,0,V44)</f>
        <v>0.1952953801</v>
      </c>
      <c r="Y44" s="16">
        <f t="shared" si="42"/>
        <v>0</v>
      </c>
      <c r="Z44" s="16">
        <f t="shared" si="3"/>
        <v>0.1952953801</v>
      </c>
      <c r="AA44" s="16">
        <f>(nnet!$A44-Z44)^2</f>
        <v>0.03814028549</v>
      </c>
    </row>
    <row r="45" ht="14.25" customHeight="1">
      <c r="A45" s="10">
        <v>1.0</v>
      </c>
      <c r="B45" s="10" t="s">
        <v>30</v>
      </c>
      <c r="C45" s="10">
        <v>2.0</v>
      </c>
      <c r="D45" s="10" t="s">
        <v>33</v>
      </c>
      <c r="E45" s="10">
        <v>21.0</v>
      </c>
      <c r="F45" s="11">
        <v>10.5</v>
      </c>
      <c r="G45" s="10">
        <v>0.0</v>
      </c>
      <c r="H45" s="10">
        <v>0.0</v>
      </c>
      <c r="I45" s="12">
        <f>mmult!$E45/$E$1</f>
        <v>0.2625</v>
      </c>
      <c r="J45" s="12">
        <f>LOG10(mmult!$F45+1)</f>
        <v>1.06069784</v>
      </c>
      <c r="K45" s="10">
        <f>IF(mmult!$C45=1,1,0)</f>
        <v>0</v>
      </c>
      <c r="L45" s="10">
        <f>IF(mmult!$C45=2,1,0)</f>
        <v>1</v>
      </c>
      <c r="M45" s="10">
        <f>IF(mmult!$B45="S",1,0)</f>
        <v>1</v>
      </c>
      <c r="N45" s="10">
        <f>IF(mmult!$B45="C",1,0)</f>
        <v>0</v>
      </c>
      <c r="O45" s="13">
        <f>IF(mmult!$D45="male",1,0)</f>
        <v>0</v>
      </c>
      <c r="P45" s="13">
        <v>1.0</v>
      </c>
      <c r="V45" s="15">
        <v>-0.8828816627966047</v>
      </c>
      <c r="W45" s="15">
        <v>0.8409194879550363</v>
      </c>
      <c r="X45" s="16">
        <f t="shared" ref="X45:Y45" si="43">IF(V45&lt;0,0,V45)</f>
        <v>0</v>
      </c>
      <c r="Y45" s="16">
        <f t="shared" si="43"/>
        <v>0.840919488</v>
      </c>
      <c r="Z45" s="16">
        <f t="shared" si="3"/>
        <v>0.840919488</v>
      </c>
      <c r="AA45" s="16">
        <f>(nnet!$A45-Z45)^2</f>
        <v>0.02530660931</v>
      </c>
    </row>
    <row r="46" ht="14.25" customHeight="1">
      <c r="A46" s="10">
        <v>0.0</v>
      </c>
      <c r="B46" s="10" t="s">
        <v>32</v>
      </c>
      <c r="C46" s="10">
        <v>3.0</v>
      </c>
      <c r="D46" s="10" t="s">
        <v>31</v>
      </c>
      <c r="E46" s="10">
        <v>28.5</v>
      </c>
      <c r="F46" s="11">
        <v>7.2292</v>
      </c>
      <c r="G46" s="10">
        <v>0.0</v>
      </c>
      <c r="H46" s="10">
        <v>0.0</v>
      </c>
      <c r="I46" s="12">
        <f>mmult!$E46/$E$1</f>
        <v>0.35625</v>
      </c>
      <c r="J46" s="12">
        <f>LOG10(mmult!$F46+1)</f>
        <v>0.9153576174</v>
      </c>
      <c r="K46" s="10">
        <f>IF(mmult!$C46=1,1,0)</f>
        <v>0</v>
      </c>
      <c r="L46" s="10">
        <f>IF(mmult!$C46=2,1,0)</f>
        <v>0</v>
      </c>
      <c r="M46" s="10">
        <f>IF(mmult!$B46="S",1,0)</f>
        <v>0</v>
      </c>
      <c r="N46" s="10">
        <f>IF(mmult!$B46="C",1,0)</f>
        <v>1</v>
      </c>
      <c r="O46" s="13">
        <f>IF(mmult!$D46="male",1,0)</f>
        <v>1</v>
      </c>
      <c r="P46" s="13">
        <v>1.0</v>
      </c>
      <c r="V46" s="15">
        <v>0.18196960057867206</v>
      </c>
      <c r="W46" s="15">
        <v>-3.2905105164003188</v>
      </c>
      <c r="X46" s="16">
        <f t="shared" ref="X46:Y46" si="44">IF(V46&lt;0,0,V46)</f>
        <v>0.1819696006</v>
      </c>
      <c r="Y46" s="16">
        <f t="shared" si="44"/>
        <v>0</v>
      </c>
      <c r="Z46" s="16">
        <f t="shared" si="3"/>
        <v>0.1819696006</v>
      </c>
      <c r="AA46" s="16">
        <f>(nnet!$A46-Z46)^2</f>
        <v>0.03311293553</v>
      </c>
    </row>
    <row r="47" ht="14.25" customHeight="1">
      <c r="A47" s="10">
        <v>1.0</v>
      </c>
      <c r="B47" s="10" t="s">
        <v>30</v>
      </c>
      <c r="C47" s="10">
        <v>2.0</v>
      </c>
      <c r="D47" s="10" t="s">
        <v>33</v>
      </c>
      <c r="E47" s="10">
        <v>5.0</v>
      </c>
      <c r="F47" s="11">
        <v>27.75</v>
      </c>
      <c r="G47" s="10">
        <v>1.0</v>
      </c>
      <c r="H47" s="10">
        <v>2.0</v>
      </c>
      <c r="I47" s="12">
        <f>mmult!$E47/$E$1</f>
        <v>0.0625</v>
      </c>
      <c r="J47" s="12">
        <f>LOG10(mmult!$F47+1)</f>
        <v>1.458637849</v>
      </c>
      <c r="K47" s="10">
        <f>IF(mmult!$C47=1,1,0)</f>
        <v>0</v>
      </c>
      <c r="L47" s="10">
        <f>IF(mmult!$C47=2,1,0)</f>
        <v>1</v>
      </c>
      <c r="M47" s="10">
        <f>IF(mmult!$B47="S",1,0)</f>
        <v>1</v>
      </c>
      <c r="N47" s="10">
        <f>IF(mmult!$B47="C",1,0)</f>
        <v>0</v>
      </c>
      <c r="O47" s="13">
        <f>IF(mmult!$D47="male",1,0)</f>
        <v>0</v>
      </c>
      <c r="P47" s="13">
        <v>1.0</v>
      </c>
      <c r="V47" s="15">
        <v>-0.8183272522312943</v>
      </c>
      <c r="W47" s="15">
        <v>0.8762287269947384</v>
      </c>
      <c r="X47" s="16">
        <f t="shared" ref="X47:Y47" si="45">IF(V47&lt;0,0,V47)</f>
        <v>0</v>
      </c>
      <c r="Y47" s="16">
        <f t="shared" si="45"/>
        <v>0.876228727</v>
      </c>
      <c r="Z47" s="16">
        <f t="shared" si="3"/>
        <v>0.876228727</v>
      </c>
      <c r="AA47" s="16">
        <f>(nnet!$A47-Z47)^2</f>
        <v>0.01531932802</v>
      </c>
    </row>
    <row r="48" ht="14.25" customHeight="1">
      <c r="A48" s="10">
        <v>0.0</v>
      </c>
      <c r="B48" s="10" t="s">
        <v>30</v>
      </c>
      <c r="C48" s="10">
        <v>3.0</v>
      </c>
      <c r="D48" s="10" t="s">
        <v>31</v>
      </c>
      <c r="E48" s="10">
        <v>11.0</v>
      </c>
      <c r="F48" s="11">
        <v>46.9</v>
      </c>
      <c r="G48" s="10">
        <v>5.0</v>
      </c>
      <c r="H48" s="10">
        <v>2.0</v>
      </c>
      <c r="I48" s="12">
        <f>mmult!$E48/$E$1</f>
        <v>0.1375</v>
      </c>
      <c r="J48" s="12">
        <f>LOG10(mmult!$F48+1)</f>
        <v>1.680335513</v>
      </c>
      <c r="K48" s="10">
        <f>IF(mmult!$C48=1,1,0)</f>
        <v>0</v>
      </c>
      <c r="L48" s="10">
        <f>IF(mmult!$C48=2,1,0)</f>
        <v>0</v>
      </c>
      <c r="M48" s="10">
        <f>IF(mmult!$B48="S",1,0)</f>
        <v>1</v>
      </c>
      <c r="N48" s="10">
        <f>IF(mmult!$B48="C",1,0)</f>
        <v>0</v>
      </c>
      <c r="O48" s="13">
        <f>IF(mmult!$D48="male",1,0)</f>
        <v>1</v>
      </c>
      <c r="P48" s="13">
        <v>1.0</v>
      </c>
      <c r="V48" s="15">
        <v>-1.5624987929599927</v>
      </c>
      <c r="W48" s="15">
        <v>-0.158173223842915</v>
      </c>
      <c r="X48" s="16">
        <f t="shared" ref="X48:Y48" si="46">IF(V48&lt;0,0,V48)</f>
        <v>0</v>
      </c>
      <c r="Y48" s="16">
        <f t="shared" si="46"/>
        <v>0</v>
      </c>
      <c r="Z48" s="16">
        <f t="shared" si="3"/>
        <v>0</v>
      </c>
      <c r="AA48" s="16">
        <f>(nnet!$A48-Z48)^2</f>
        <v>0</v>
      </c>
    </row>
    <row r="49" ht="14.25" customHeight="1">
      <c r="A49" s="10">
        <v>0.0</v>
      </c>
      <c r="B49" s="10" t="s">
        <v>32</v>
      </c>
      <c r="C49" s="10">
        <v>3.0</v>
      </c>
      <c r="D49" s="10" t="s">
        <v>31</v>
      </c>
      <c r="E49" s="10">
        <v>22.0</v>
      </c>
      <c r="F49" s="11">
        <v>7.2292</v>
      </c>
      <c r="G49" s="10">
        <v>0.0</v>
      </c>
      <c r="H49" s="10">
        <v>0.0</v>
      </c>
      <c r="I49" s="12">
        <f>mmult!$E49/$E$1</f>
        <v>0.275</v>
      </c>
      <c r="J49" s="12">
        <f>LOG10(mmult!$F49+1)</f>
        <v>0.9153576174</v>
      </c>
      <c r="K49" s="10">
        <f>IF(mmult!$C49=1,1,0)</f>
        <v>0</v>
      </c>
      <c r="L49" s="10">
        <f>IF(mmult!$C49=2,1,0)</f>
        <v>0</v>
      </c>
      <c r="M49" s="10">
        <f>IF(mmult!$B49="S",1,0)</f>
        <v>0</v>
      </c>
      <c r="N49" s="10">
        <f>IF(mmult!$B49="C",1,0)</f>
        <v>1</v>
      </c>
      <c r="O49" s="13">
        <f>IF(mmult!$D49="male",1,0)</f>
        <v>1</v>
      </c>
      <c r="P49" s="13">
        <v>1.0</v>
      </c>
      <c r="V49" s="15">
        <v>0.2417014067294183</v>
      </c>
      <c r="W49" s="15">
        <v>-3.2478616521992256</v>
      </c>
      <c r="X49" s="16">
        <f t="shared" ref="X49:Y49" si="47">IF(V49&lt;0,0,V49)</f>
        <v>0.2417014067</v>
      </c>
      <c r="Y49" s="16">
        <f t="shared" si="47"/>
        <v>0</v>
      </c>
      <c r="Z49" s="16">
        <f t="shared" si="3"/>
        <v>0.2417014067</v>
      </c>
      <c r="AA49" s="16">
        <f>(nnet!$A49-Z49)^2</f>
        <v>0.05841957001</v>
      </c>
    </row>
    <row r="50" ht="14.25" customHeight="1">
      <c r="A50" s="10">
        <v>0.0</v>
      </c>
      <c r="B50" s="10" t="s">
        <v>30</v>
      </c>
      <c r="C50" s="10">
        <v>1.0</v>
      </c>
      <c r="D50" s="10" t="s">
        <v>31</v>
      </c>
      <c r="E50" s="10">
        <v>45.0</v>
      </c>
      <c r="F50" s="11">
        <v>83.475</v>
      </c>
      <c r="G50" s="10">
        <v>1.0</v>
      </c>
      <c r="H50" s="10">
        <v>0.0</v>
      </c>
      <c r="I50" s="12">
        <f>mmult!$E50/$E$1</f>
        <v>0.5625</v>
      </c>
      <c r="J50" s="12">
        <f>LOG10(mmult!$F50+1)</f>
        <v>1.9267282</v>
      </c>
      <c r="K50" s="10">
        <f>IF(mmult!$C50=1,1,0)</f>
        <v>1</v>
      </c>
      <c r="L50" s="10">
        <f>IF(mmult!$C50=2,1,0)</f>
        <v>0</v>
      </c>
      <c r="M50" s="10">
        <f>IF(mmult!$B50="S",1,0)</f>
        <v>1</v>
      </c>
      <c r="N50" s="10">
        <f>IF(mmult!$B50="C",1,0)</f>
        <v>0</v>
      </c>
      <c r="O50" s="13">
        <f>IF(mmult!$D50="male",1,0)</f>
        <v>1</v>
      </c>
      <c r="P50" s="13">
        <v>1.0</v>
      </c>
      <c r="V50" s="15">
        <v>-1.3585624781445544</v>
      </c>
      <c r="W50" s="15">
        <v>0.3428004922108827</v>
      </c>
      <c r="X50" s="16">
        <f t="shared" ref="X50:Y50" si="48">IF(V50&lt;0,0,V50)</f>
        <v>0</v>
      </c>
      <c r="Y50" s="16">
        <f t="shared" si="48"/>
        <v>0.3428004922</v>
      </c>
      <c r="Z50" s="16">
        <f t="shared" si="3"/>
        <v>0.3428004922</v>
      </c>
      <c r="AA50" s="16">
        <f>(nnet!$A50-Z50)^2</f>
        <v>0.1175121775</v>
      </c>
    </row>
    <row r="51" ht="14.25" customHeight="1">
      <c r="A51" s="10">
        <v>0.0</v>
      </c>
      <c r="B51" s="10" t="s">
        <v>30</v>
      </c>
      <c r="C51" s="10">
        <v>3.0</v>
      </c>
      <c r="D51" s="10" t="s">
        <v>31</v>
      </c>
      <c r="E51" s="10">
        <v>4.0</v>
      </c>
      <c r="F51" s="11">
        <v>27.9</v>
      </c>
      <c r="G51" s="10">
        <v>3.0</v>
      </c>
      <c r="H51" s="10">
        <v>2.0</v>
      </c>
      <c r="I51" s="12">
        <f>mmult!$E51/$E$1</f>
        <v>0.05</v>
      </c>
      <c r="J51" s="12">
        <f>LOG10(mmult!$F51+1)</f>
        <v>1.460897843</v>
      </c>
      <c r="K51" s="10">
        <f>IF(mmult!$C51=1,1,0)</f>
        <v>0</v>
      </c>
      <c r="L51" s="10">
        <f>IF(mmult!$C51=2,1,0)</f>
        <v>0</v>
      </c>
      <c r="M51" s="10">
        <f>IF(mmult!$B51="S",1,0)</f>
        <v>1</v>
      </c>
      <c r="N51" s="10">
        <f>IF(mmult!$B51="C",1,0)</f>
        <v>0</v>
      </c>
      <c r="O51" s="13">
        <f>IF(mmult!$D51="male",1,0)</f>
        <v>1</v>
      </c>
      <c r="P51" s="13">
        <v>1.0</v>
      </c>
      <c r="V51" s="15">
        <v>-1.4652115796029233</v>
      </c>
      <c r="W51" s="15">
        <v>0.02763740250663682</v>
      </c>
      <c r="X51" s="16">
        <f t="shared" ref="X51:Y51" si="49">IF(V51&lt;0,0,V51)</f>
        <v>0</v>
      </c>
      <c r="Y51" s="16">
        <f t="shared" si="49"/>
        <v>0.02763740251</v>
      </c>
      <c r="Z51" s="16">
        <f t="shared" si="3"/>
        <v>0.02763740251</v>
      </c>
      <c r="AA51" s="16">
        <f>(nnet!$A51-Z51)^2</f>
        <v>0.0007638260173</v>
      </c>
    </row>
    <row r="52" ht="14.25" customHeight="1">
      <c r="A52" s="10">
        <v>1.0</v>
      </c>
      <c r="B52" s="10" t="s">
        <v>30</v>
      </c>
      <c r="C52" s="10">
        <v>2.0</v>
      </c>
      <c r="D52" s="10" t="s">
        <v>33</v>
      </c>
      <c r="E52" s="10">
        <v>29.0</v>
      </c>
      <c r="F52" s="11">
        <v>10.5</v>
      </c>
      <c r="G52" s="10">
        <v>0.0</v>
      </c>
      <c r="H52" s="10">
        <v>0.0</v>
      </c>
      <c r="I52" s="12">
        <f>mmult!$E52/$E$1</f>
        <v>0.3625</v>
      </c>
      <c r="J52" s="12">
        <f>LOG10(mmult!$F52+1)</f>
        <v>1.06069784</v>
      </c>
      <c r="K52" s="10">
        <f>IF(mmult!$C52=1,1,0)</f>
        <v>0</v>
      </c>
      <c r="L52" s="10">
        <f>IF(mmult!$C52=2,1,0)</f>
        <v>1</v>
      </c>
      <c r="M52" s="10">
        <f>IF(mmult!$B52="S",1,0)</f>
        <v>1</v>
      </c>
      <c r="N52" s="10">
        <f>IF(mmult!$B52="C",1,0)</f>
        <v>0</v>
      </c>
      <c r="O52" s="13">
        <f>IF(mmult!$D52="male",1,0)</f>
        <v>0</v>
      </c>
      <c r="P52" s="13">
        <v>1.0</v>
      </c>
      <c r="V52" s="15">
        <v>-0.9563977319052153</v>
      </c>
      <c r="W52" s="15">
        <v>0.788428578169075</v>
      </c>
      <c r="X52" s="16">
        <f t="shared" ref="X52:Y52" si="50">IF(V52&lt;0,0,V52)</f>
        <v>0</v>
      </c>
      <c r="Y52" s="16">
        <f t="shared" si="50"/>
        <v>0.7884285782</v>
      </c>
      <c r="Z52" s="16">
        <f t="shared" si="3"/>
        <v>0.7884285782</v>
      </c>
      <c r="AA52" s="16">
        <f>(nnet!$A52-Z52)^2</f>
        <v>0.04476246654</v>
      </c>
    </row>
    <row r="53" ht="14.25" customHeight="1">
      <c r="A53" s="10">
        <v>0.0</v>
      </c>
      <c r="B53" s="10" t="s">
        <v>30</v>
      </c>
      <c r="C53" s="10">
        <v>3.0</v>
      </c>
      <c r="D53" s="10" t="s">
        <v>31</v>
      </c>
      <c r="E53" s="10">
        <v>19.0</v>
      </c>
      <c r="F53" s="11">
        <v>8.1583</v>
      </c>
      <c r="G53" s="10">
        <v>0.0</v>
      </c>
      <c r="H53" s="10">
        <v>0.0</v>
      </c>
      <c r="I53" s="12">
        <f>mmult!$E53/$E$1</f>
        <v>0.2375</v>
      </c>
      <c r="J53" s="12">
        <f>LOG10(mmult!$F53+1)</f>
        <v>0.9618148657</v>
      </c>
      <c r="K53" s="10">
        <f>IF(mmult!$C53=1,1,0)</f>
        <v>0</v>
      </c>
      <c r="L53" s="10">
        <f>IF(mmult!$C53=2,1,0)</f>
        <v>0</v>
      </c>
      <c r="M53" s="10">
        <f>IF(mmult!$B53="S",1,0)</f>
        <v>1</v>
      </c>
      <c r="N53" s="10">
        <f>IF(mmult!$B53="C",1,0)</f>
        <v>0</v>
      </c>
      <c r="O53" s="13">
        <f>IF(mmult!$D53="male",1,0)</f>
        <v>1</v>
      </c>
      <c r="P53" s="13">
        <v>1.0</v>
      </c>
      <c r="V53" s="15">
        <v>-1.4862396947637386</v>
      </c>
      <c r="W53" s="15">
        <v>0.14722330821781293</v>
      </c>
      <c r="X53" s="16">
        <f t="shared" ref="X53:Y53" si="51">IF(V53&lt;0,0,V53)</f>
        <v>0</v>
      </c>
      <c r="Y53" s="16">
        <f t="shared" si="51"/>
        <v>0.1472233082</v>
      </c>
      <c r="Z53" s="16">
        <f t="shared" si="3"/>
        <v>0.1472233082</v>
      </c>
      <c r="AA53" s="16">
        <f>(nnet!$A53-Z53)^2</f>
        <v>0.02167470248</v>
      </c>
    </row>
    <row r="54" ht="14.25" customHeight="1">
      <c r="A54" s="10">
        <v>1.0</v>
      </c>
      <c r="B54" s="10" t="s">
        <v>30</v>
      </c>
      <c r="C54" s="10">
        <v>3.0</v>
      </c>
      <c r="D54" s="10" t="s">
        <v>33</v>
      </c>
      <c r="E54" s="10">
        <v>17.0</v>
      </c>
      <c r="F54" s="11">
        <v>7.925</v>
      </c>
      <c r="G54" s="10">
        <v>4.0</v>
      </c>
      <c r="H54" s="10">
        <v>2.0</v>
      </c>
      <c r="I54" s="12">
        <f>mmult!$E54/$E$1</f>
        <v>0.2125</v>
      </c>
      <c r="J54" s="12">
        <f>LOG10(mmult!$F54+1)</f>
        <v>0.9506082248</v>
      </c>
      <c r="K54" s="10">
        <f>IF(mmult!$C54=1,1,0)</f>
        <v>0</v>
      </c>
      <c r="L54" s="10">
        <f>IF(mmult!$C54=2,1,0)</f>
        <v>0</v>
      </c>
      <c r="M54" s="10">
        <f>IF(mmult!$B54="S",1,0)</f>
        <v>1</v>
      </c>
      <c r="N54" s="10">
        <f>IF(mmult!$B54="C",1,0)</f>
        <v>0</v>
      </c>
      <c r="O54" s="13">
        <f>IF(mmult!$D54="male",1,0)</f>
        <v>0</v>
      </c>
      <c r="P54" s="13">
        <v>1.0</v>
      </c>
      <c r="V54" s="15">
        <v>-1.1078862378445915</v>
      </c>
      <c r="W54" s="15">
        <v>0.3228492876832556</v>
      </c>
      <c r="X54" s="16">
        <f t="shared" ref="X54:Y54" si="52">IF(V54&lt;0,0,V54)</f>
        <v>0</v>
      </c>
      <c r="Y54" s="16">
        <f t="shared" si="52"/>
        <v>0.3228492877</v>
      </c>
      <c r="Z54" s="16">
        <f t="shared" si="3"/>
        <v>0.3228492877</v>
      </c>
      <c r="AA54" s="16">
        <f>(nnet!$A54-Z54)^2</f>
        <v>0.4585330872</v>
      </c>
    </row>
    <row r="55" ht="14.25" customHeight="1">
      <c r="A55" s="10">
        <v>0.0</v>
      </c>
      <c r="B55" s="10" t="s">
        <v>30</v>
      </c>
      <c r="C55" s="10">
        <v>3.0</v>
      </c>
      <c r="D55" s="10" t="s">
        <v>31</v>
      </c>
      <c r="E55" s="10">
        <v>26.0</v>
      </c>
      <c r="F55" s="11">
        <v>8.6625</v>
      </c>
      <c r="G55" s="10">
        <v>2.0</v>
      </c>
      <c r="H55" s="10">
        <v>0.0</v>
      </c>
      <c r="I55" s="12">
        <f>mmult!$E55/$E$1</f>
        <v>0.325</v>
      </c>
      <c r="J55" s="12">
        <f>LOG10(mmult!$F55+1)</f>
        <v>0.9850895069</v>
      </c>
      <c r="K55" s="10">
        <f>IF(mmult!$C55=1,1,0)</f>
        <v>0</v>
      </c>
      <c r="L55" s="10">
        <f>IF(mmult!$C55=2,1,0)</f>
        <v>0</v>
      </c>
      <c r="M55" s="10">
        <f>IF(mmult!$B55="S",1,0)</f>
        <v>1</v>
      </c>
      <c r="N55" s="10">
        <f>IF(mmult!$B55="C",1,0)</f>
        <v>0</v>
      </c>
      <c r="O55" s="13">
        <f>IF(mmult!$D55="male",1,0)</f>
        <v>1</v>
      </c>
      <c r="P55" s="13">
        <v>1.0</v>
      </c>
      <c r="V55" s="15">
        <v>-1.5858088918902602</v>
      </c>
      <c r="W55" s="15">
        <v>-0.052604069113983076</v>
      </c>
      <c r="X55" s="16">
        <f t="shared" ref="X55:Y55" si="53">IF(V55&lt;0,0,V55)</f>
        <v>0</v>
      </c>
      <c r="Y55" s="16">
        <f t="shared" si="53"/>
        <v>0</v>
      </c>
      <c r="Z55" s="16">
        <f t="shared" si="3"/>
        <v>0</v>
      </c>
      <c r="AA55" s="16">
        <f>(nnet!$A55-Z55)^2</f>
        <v>0</v>
      </c>
    </row>
    <row r="56" ht="14.25" customHeight="1">
      <c r="A56" s="10">
        <v>0.0</v>
      </c>
      <c r="B56" s="10" t="s">
        <v>30</v>
      </c>
      <c r="C56" s="10">
        <v>2.0</v>
      </c>
      <c r="D56" s="10" t="s">
        <v>31</v>
      </c>
      <c r="E56" s="10">
        <v>32.0</v>
      </c>
      <c r="F56" s="11">
        <v>10.5</v>
      </c>
      <c r="G56" s="10">
        <v>0.0</v>
      </c>
      <c r="H56" s="10">
        <v>0.0</v>
      </c>
      <c r="I56" s="12">
        <f>mmult!$E56/$E$1</f>
        <v>0.4</v>
      </c>
      <c r="J56" s="12">
        <f>LOG10(mmult!$F56+1)</f>
        <v>1.06069784</v>
      </c>
      <c r="K56" s="10">
        <f>IF(mmult!$C56=1,1,0)</f>
        <v>0</v>
      </c>
      <c r="L56" s="10">
        <f>IF(mmult!$C56=2,1,0)</f>
        <v>1</v>
      </c>
      <c r="M56" s="10">
        <f>IF(mmult!$B56="S",1,0)</f>
        <v>1</v>
      </c>
      <c r="N56" s="10">
        <f>IF(mmult!$B56="C",1,0)</f>
        <v>0</v>
      </c>
      <c r="O56" s="13">
        <f>IF(mmult!$D56="male",1,0)</f>
        <v>1</v>
      </c>
      <c r="P56" s="13">
        <v>1.0</v>
      </c>
      <c r="V56" s="15">
        <v>-1.4844481574991428</v>
      </c>
      <c r="W56" s="15">
        <v>0.27399187667900327</v>
      </c>
      <c r="X56" s="16">
        <f t="shared" ref="X56:Y56" si="54">IF(V56&lt;0,0,V56)</f>
        <v>0</v>
      </c>
      <c r="Y56" s="16">
        <f t="shared" si="54"/>
        <v>0.2739918767</v>
      </c>
      <c r="Z56" s="16">
        <f t="shared" si="3"/>
        <v>0.2739918767</v>
      </c>
      <c r="AA56" s="16">
        <f>(nnet!$A56-Z56)^2</f>
        <v>0.07507154849</v>
      </c>
    </row>
    <row r="57" ht="14.25" customHeight="1">
      <c r="A57" s="10">
        <v>0.0</v>
      </c>
      <c r="B57" s="10" t="s">
        <v>30</v>
      </c>
      <c r="C57" s="10">
        <v>3.0</v>
      </c>
      <c r="D57" s="10" t="s">
        <v>33</v>
      </c>
      <c r="E57" s="10">
        <v>16.0</v>
      </c>
      <c r="F57" s="11">
        <v>46.9</v>
      </c>
      <c r="G57" s="10">
        <v>5.0</v>
      </c>
      <c r="H57" s="10">
        <v>2.0</v>
      </c>
      <c r="I57" s="12">
        <f>mmult!$E57/$E$1</f>
        <v>0.2</v>
      </c>
      <c r="J57" s="12">
        <f>LOG10(mmult!$F57+1)</f>
        <v>1.680335513</v>
      </c>
      <c r="K57" s="10">
        <f>IF(mmult!$C57=1,1,0)</f>
        <v>0</v>
      </c>
      <c r="L57" s="10">
        <f>IF(mmult!$C57=2,1,0)</f>
        <v>0</v>
      </c>
      <c r="M57" s="10">
        <f>IF(mmult!$B57="S",1,0)</f>
        <v>1</v>
      </c>
      <c r="N57" s="10">
        <f>IF(mmult!$B57="C",1,0)</f>
        <v>0</v>
      </c>
      <c r="O57" s="13">
        <f>IF(mmult!$D57="male",1,0)</f>
        <v>0</v>
      </c>
      <c r="P57" s="13">
        <v>1.0</v>
      </c>
      <c r="V57" s="15">
        <v>-1.1079644364746764</v>
      </c>
      <c r="W57" s="15">
        <v>0.30377256786119533</v>
      </c>
      <c r="X57" s="16">
        <f t="shared" ref="X57:Y57" si="55">IF(V57&lt;0,0,V57)</f>
        <v>0</v>
      </c>
      <c r="Y57" s="16">
        <f t="shared" si="55"/>
        <v>0.3037725679</v>
      </c>
      <c r="Z57" s="16">
        <f t="shared" si="3"/>
        <v>0.3037725679</v>
      </c>
      <c r="AA57" s="16">
        <f>(nnet!$A57-Z57)^2</f>
        <v>0.09227777298</v>
      </c>
    </row>
    <row r="58" ht="14.25" customHeight="1">
      <c r="A58" s="10">
        <v>0.0</v>
      </c>
      <c r="B58" s="10" t="s">
        <v>30</v>
      </c>
      <c r="C58" s="10">
        <v>2.0</v>
      </c>
      <c r="D58" s="10" t="s">
        <v>31</v>
      </c>
      <c r="E58" s="10">
        <v>21.0</v>
      </c>
      <c r="F58" s="11">
        <v>73.5</v>
      </c>
      <c r="G58" s="10">
        <v>0.0</v>
      </c>
      <c r="H58" s="10">
        <v>0.0</v>
      </c>
      <c r="I58" s="12">
        <f>mmult!$E58/$E$1</f>
        <v>0.2625</v>
      </c>
      <c r="J58" s="12">
        <f>LOG10(mmult!$F58+1)</f>
        <v>1.872156273</v>
      </c>
      <c r="K58" s="10">
        <f>IF(mmult!$C58=1,1,0)</f>
        <v>0</v>
      </c>
      <c r="L58" s="10">
        <f>IF(mmult!$C58=2,1,0)</f>
        <v>1</v>
      </c>
      <c r="M58" s="10">
        <f>IF(mmult!$B58="S",1,0)</f>
        <v>1</v>
      </c>
      <c r="N58" s="10">
        <f>IF(mmult!$B58="C",1,0)</f>
        <v>0</v>
      </c>
      <c r="O58" s="13">
        <f>IF(mmult!$D58="male",1,0)</f>
        <v>1</v>
      </c>
      <c r="P58" s="13">
        <v>1.0</v>
      </c>
      <c r="V58" s="15">
        <v>-1.3739237869073488</v>
      </c>
      <c r="W58" s="15">
        <v>0.4041493160852072</v>
      </c>
      <c r="X58" s="16">
        <f t="shared" ref="X58:Y58" si="56">IF(V58&lt;0,0,V58)</f>
        <v>0</v>
      </c>
      <c r="Y58" s="16">
        <f t="shared" si="56"/>
        <v>0.4041493161</v>
      </c>
      <c r="Z58" s="16">
        <f t="shared" si="3"/>
        <v>0.4041493161</v>
      </c>
      <c r="AA58" s="16">
        <f>(nnet!$A58-Z58)^2</f>
        <v>0.1633366697</v>
      </c>
    </row>
    <row r="59" ht="14.25" customHeight="1">
      <c r="A59" s="10">
        <v>0.0</v>
      </c>
      <c r="B59" s="10" t="s">
        <v>32</v>
      </c>
      <c r="C59" s="10">
        <v>3.0</v>
      </c>
      <c r="D59" s="10" t="s">
        <v>31</v>
      </c>
      <c r="E59" s="10">
        <v>26.0</v>
      </c>
      <c r="F59" s="11">
        <v>14.4542</v>
      </c>
      <c r="G59" s="10">
        <v>1.0</v>
      </c>
      <c r="H59" s="10">
        <v>0.0</v>
      </c>
      <c r="I59" s="12">
        <f>mmult!$E59/$E$1</f>
        <v>0.325</v>
      </c>
      <c r="J59" s="12">
        <f>LOG10(mmult!$F59+1)</f>
        <v>1.189046528</v>
      </c>
      <c r="K59" s="10">
        <f>IF(mmult!$C59=1,1,0)</f>
        <v>0</v>
      </c>
      <c r="L59" s="10">
        <f>IF(mmult!$C59=2,1,0)</f>
        <v>0</v>
      </c>
      <c r="M59" s="10">
        <f>IF(mmult!$B59="S",1,0)</f>
        <v>0</v>
      </c>
      <c r="N59" s="10">
        <f>IF(mmult!$B59="C",1,0)</f>
        <v>1</v>
      </c>
      <c r="O59" s="13">
        <f>IF(mmult!$D59="male",1,0)</f>
        <v>1</v>
      </c>
      <c r="P59" s="13">
        <v>1.0</v>
      </c>
      <c r="V59" s="15">
        <v>0.1903705257105226</v>
      </c>
      <c r="W59" s="15">
        <v>-3.3323312309200652</v>
      </c>
      <c r="X59" s="16">
        <f t="shared" ref="X59:Y59" si="57">IF(V59&lt;0,0,V59)</f>
        <v>0.1903705257</v>
      </c>
      <c r="Y59" s="16">
        <f t="shared" si="57"/>
        <v>0</v>
      </c>
      <c r="Z59" s="16">
        <f t="shared" si="3"/>
        <v>0.1903705257</v>
      </c>
      <c r="AA59" s="16">
        <f>(nnet!$A59-Z59)^2</f>
        <v>0.03624093706</v>
      </c>
    </row>
    <row r="60" ht="14.25" customHeight="1">
      <c r="A60" s="10">
        <v>1.0</v>
      </c>
      <c r="B60" s="10" t="s">
        <v>30</v>
      </c>
      <c r="C60" s="10">
        <v>3.0</v>
      </c>
      <c r="D60" s="10" t="s">
        <v>31</v>
      </c>
      <c r="E60" s="10">
        <v>32.0</v>
      </c>
      <c r="F60" s="11">
        <v>56.4958</v>
      </c>
      <c r="G60" s="10">
        <v>0.0</v>
      </c>
      <c r="H60" s="10">
        <v>0.0</v>
      </c>
      <c r="I60" s="12">
        <f>mmult!$E60/$E$1</f>
        <v>0.4</v>
      </c>
      <c r="J60" s="12">
        <f>LOG10(mmult!$F60+1)</f>
        <v>1.759636121</v>
      </c>
      <c r="K60" s="10">
        <f>IF(mmult!$C60=1,1,0)</f>
        <v>0</v>
      </c>
      <c r="L60" s="10">
        <f>IF(mmult!$C60=2,1,0)</f>
        <v>0</v>
      </c>
      <c r="M60" s="10">
        <f>IF(mmult!$B60="S",1,0)</f>
        <v>1</v>
      </c>
      <c r="N60" s="10">
        <f>IF(mmult!$B60="C",1,0)</f>
        <v>0</v>
      </c>
      <c r="O60" s="13">
        <f>IF(mmult!$D60="male",1,0)</f>
        <v>1</v>
      </c>
      <c r="P60" s="13">
        <v>1.0</v>
      </c>
      <c r="V60" s="15">
        <v>-1.5964221741150955</v>
      </c>
      <c r="W60" s="15">
        <v>0.11893357923116143</v>
      </c>
      <c r="X60" s="16">
        <f t="shared" ref="X60:Y60" si="58">IF(V60&lt;0,0,V60)</f>
        <v>0</v>
      </c>
      <c r="Y60" s="16">
        <f t="shared" si="58"/>
        <v>0.1189335792</v>
      </c>
      <c r="Z60" s="16">
        <f t="shared" si="3"/>
        <v>0.1189335792</v>
      </c>
      <c r="AA60" s="16">
        <f>(nnet!$A60-Z60)^2</f>
        <v>0.7762780378</v>
      </c>
    </row>
    <row r="61" ht="14.25" customHeight="1">
      <c r="A61" s="10">
        <v>0.0</v>
      </c>
      <c r="B61" s="10" t="s">
        <v>30</v>
      </c>
      <c r="C61" s="10">
        <v>3.0</v>
      </c>
      <c r="D61" s="10" t="s">
        <v>31</v>
      </c>
      <c r="E61" s="10">
        <v>25.0</v>
      </c>
      <c r="F61" s="11">
        <v>7.65</v>
      </c>
      <c r="G61" s="10">
        <v>0.0</v>
      </c>
      <c r="H61" s="10">
        <v>0.0</v>
      </c>
      <c r="I61" s="12">
        <f>mmult!$E61/$E$1</f>
        <v>0.3125</v>
      </c>
      <c r="J61" s="12">
        <f>LOG10(mmult!$F61+1)</f>
        <v>0.9370161075</v>
      </c>
      <c r="K61" s="10">
        <f>IF(mmult!$C61=1,1,0)</f>
        <v>0</v>
      </c>
      <c r="L61" s="10">
        <f>IF(mmult!$C61=2,1,0)</f>
        <v>0</v>
      </c>
      <c r="M61" s="10">
        <f>IF(mmult!$B61="S",1,0)</f>
        <v>1</v>
      </c>
      <c r="N61" s="10">
        <f>IF(mmult!$B61="C",1,0)</f>
        <v>0</v>
      </c>
      <c r="O61" s="13">
        <f>IF(mmult!$D61="male",1,0)</f>
        <v>1</v>
      </c>
      <c r="P61" s="13">
        <v>1.0</v>
      </c>
      <c r="V61" s="15">
        <v>-1.5416652329829021</v>
      </c>
      <c r="W61" s="15">
        <v>0.10608314050650858</v>
      </c>
      <c r="X61" s="16">
        <f t="shared" ref="X61:Y61" si="59">IF(V61&lt;0,0,V61)</f>
        <v>0</v>
      </c>
      <c r="Y61" s="16">
        <f t="shared" si="59"/>
        <v>0.1060831405</v>
      </c>
      <c r="Z61" s="16">
        <f t="shared" si="3"/>
        <v>0.1060831405</v>
      </c>
      <c r="AA61" s="16">
        <f>(nnet!$A61-Z61)^2</f>
        <v>0.0112536327</v>
      </c>
    </row>
    <row r="62" ht="14.25" customHeight="1">
      <c r="A62" s="10">
        <v>1.0</v>
      </c>
      <c r="B62" s="10" t="s">
        <v>30</v>
      </c>
      <c r="C62" s="10">
        <v>2.0</v>
      </c>
      <c r="D62" s="10" t="s">
        <v>31</v>
      </c>
      <c r="E62" s="10">
        <v>0.83</v>
      </c>
      <c r="F62" s="11">
        <v>29.0</v>
      </c>
      <c r="G62" s="10">
        <v>0.0</v>
      </c>
      <c r="H62" s="10">
        <v>2.0</v>
      </c>
      <c r="I62" s="12">
        <f>mmult!$E62/$E$1</f>
        <v>0.010375</v>
      </c>
      <c r="J62" s="12">
        <f>LOG10(mmult!$F62+1)</f>
        <v>1.477121255</v>
      </c>
      <c r="K62" s="10">
        <f>IF(mmult!$C62=1,1,0)</f>
        <v>0</v>
      </c>
      <c r="L62" s="10">
        <f>IF(mmult!$C62=2,1,0)</f>
        <v>1</v>
      </c>
      <c r="M62" s="10">
        <f>IF(mmult!$B62="S",1,0)</f>
        <v>1</v>
      </c>
      <c r="N62" s="10">
        <f>IF(mmult!$B62="C",1,0)</f>
        <v>0</v>
      </c>
      <c r="O62" s="13">
        <f>IF(mmult!$D62="male",1,0)</f>
        <v>1</v>
      </c>
      <c r="P62" s="13">
        <v>1.0</v>
      </c>
      <c r="V62" s="15">
        <v>-1.2625171851935963</v>
      </c>
      <c r="W62" s="15">
        <v>0.48793818351319285</v>
      </c>
      <c r="X62" s="16">
        <f t="shared" ref="X62:Y62" si="60">IF(V62&lt;0,0,V62)</f>
        <v>0</v>
      </c>
      <c r="Y62" s="16">
        <f t="shared" si="60"/>
        <v>0.4879381835</v>
      </c>
      <c r="Z62" s="16">
        <f t="shared" si="3"/>
        <v>0.4879381835</v>
      </c>
      <c r="AA62" s="16">
        <f>(nnet!$A62-Z62)^2</f>
        <v>0.2622073039</v>
      </c>
    </row>
    <row r="63" ht="14.25" customHeight="1">
      <c r="A63" s="10">
        <v>1.0</v>
      </c>
      <c r="B63" s="10" t="s">
        <v>30</v>
      </c>
      <c r="C63" s="10">
        <v>3.0</v>
      </c>
      <c r="D63" s="10" t="s">
        <v>33</v>
      </c>
      <c r="E63" s="10">
        <v>30.0</v>
      </c>
      <c r="F63" s="11">
        <v>12.475</v>
      </c>
      <c r="G63" s="10">
        <v>0.0</v>
      </c>
      <c r="H63" s="10">
        <v>0.0</v>
      </c>
      <c r="I63" s="12">
        <f>mmult!$E63/$E$1</f>
        <v>0.375</v>
      </c>
      <c r="J63" s="12">
        <f>LOG10(mmult!$F63+1)</f>
        <v>1.129528774</v>
      </c>
      <c r="K63" s="10">
        <f>IF(mmult!$C63=1,1,0)</f>
        <v>0</v>
      </c>
      <c r="L63" s="10">
        <f>IF(mmult!$C63=2,1,0)</f>
        <v>0</v>
      </c>
      <c r="M63" s="10">
        <f>IF(mmult!$B63="S",1,0)</f>
        <v>1</v>
      </c>
      <c r="N63" s="10">
        <f>IF(mmult!$B63="C",1,0)</f>
        <v>0</v>
      </c>
      <c r="O63" s="13">
        <f>IF(mmult!$D63="male",1,0)</f>
        <v>0</v>
      </c>
      <c r="P63" s="13">
        <v>1.0</v>
      </c>
      <c r="V63" s="15">
        <v>-1.0848913577593449</v>
      </c>
      <c r="W63" s="15">
        <v>0.5817848479599812</v>
      </c>
      <c r="X63" s="16">
        <f t="shared" ref="X63:Y63" si="61">IF(V63&lt;0,0,V63)</f>
        <v>0</v>
      </c>
      <c r="Y63" s="16">
        <f t="shared" si="61"/>
        <v>0.581784848</v>
      </c>
      <c r="Z63" s="16">
        <f t="shared" si="3"/>
        <v>0.581784848</v>
      </c>
      <c r="AA63" s="16">
        <f>(nnet!$A63-Z63)^2</f>
        <v>0.1749039134</v>
      </c>
    </row>
    <row r="64" ht="14.25" customHeight="1">
      <c r="A64" s="10">
        <v>0.0</v>
      </c>
      <c r="B64" s="10" t="s">
        <v>30</v>
      </c>
      <c r="C64" s="10">
        <v>3.0</v>
      </c>
      <c r="D64" s="10" t="s">
        <v>31</v>
      </c>
      <c r="E64" s="10">
        <v>22.0</v>
      </c>
      <c r="F64" s="11">
        <v>9.0</v>
      </c>
      <c r="G64" s="10">
        <v>0.0</v>
      </c>
      <c r="H64" s="10">
        <v>0.0</v>
      </c>
      <c r="I64" s="12">
        <f>mmult!$E64/$E$1</f>
        <v>0.275</v>
      </c>
      <c r="J64" s="12">
        <f>LOG10(mmult!$F64+1)</f>
        <v>1</v>
      </c>
      <c r="K64" s="10">
        <f>IF(mmult!$C64=1,1,0)</f>
        <v>0</v>
      </c>
      <c r="L64" s="10">
        <f>IF(mmult!$C64=2,1,0)</f>
        <v>0</v>
      </c>
      <c r="M64" s="10">
        <f>IF(mmult!$B64="S",1,0)</f>
        <v>1</v>
      </c>
      <c r="N64" s="10">
        <f>IF(mmult!$B64="C",1,0)</f>
        <v>0</v>
      </c>
      <c r="O64" s="13">
        <f>IF(mmult!$D64="male",1,0)</f>
        <v>1</v>
      </c>
      <c r="P64" s="13">
        <v>1.0</v>
      </c>
      <c r="V64" s="15">
        <v>-1.5133640092650904</v>
      </c>
      <c r="W64" s="15">
        <v>0.1302677205817786</v>
      </c>
      <c r="X64" s="16">
        <f t="shared" ref="X64:Y64" si="62">IF(V64&lt;0,0,V64)</f>
        <v>0</v>
      </c>
      <c r="Y64" s="16">
        <f t="shared" si="62"/>
        <v>0.1302677206</v>
      </c>
      <c r="Z64" s="16">
        <f t="shared" si="3"/>
        <v>0.1302677206</v>
      </c>
      <c r="AA64" s="16">
        <f>(nnet!$A64-Z64)^2</f>
        <v>0.01696967903</v>
      </c>
    </row>
    <row r="65" ht="14.25" customHeight="1">
      <c r="A65" s="10">
        <v>1.0</v>
      </c>
      <c r="B65" s="10" t="s">
        <v>30</v>
      </c>
      <c r="C65" s="10">
        <v>3.0</v>
      </c>
      <c r="D65" s="10" t="s">
        <v>31</v>
      </c>
      <c r="E65" s="10">
        <v>29.0</v>
      </c>
      <c r="F65" s="11">
        <v>9.5</v>
      </c>
      <c r="G65" s="10">
        <v>0.0</v>
      </c>
      <c r="H65" s="10">
        <v>0.0</v>
      </c>
      <c r="I65" s="12">
        <f>mmult!$E65/$E$1</f>
        <v>0.3625</v>
      </c>
      <c r="J65" s="12">
        <f>LOG10(mmult!$F65+1)</f>
        <v>1.021189299</v>
      </c>
      <c r="K65" s="10">
        <f>IF(mmult!$C65=1,1,0)</f>
        <v>0</v>
      </c>
      <c r="L65" s="10">
        <f>IF(mmult!$C65=2,1,0)</f>
        <v>0</v>
      </c>
      <c r="M65" s="10">
        <f>IF(mmult!$B65="S",1,0)</f>
        <v>1</v>
      </c>
      <c r="N65" s="10">
        <f>IF(mmult!$B65="C",1,0)</f>
        <v>0</v>
      </c>
      <c r="O65" s="13">
        <f>IF(mmult!$D65="male",1,0)</f>
        <v>1</v>
      </c>
      <c r="P65" s="13">
        <v>1.0</v>
      </c>
      <c r="V65" s="15">
        <v>-1.5774440725398693</v>
      </c>
      <c r="W65" s="15">
        <v>0.08585224742789466</v>
      </c>
      <c r="X65" s="16">
        <f t="shared" ref="X65:Y65" si="63">IF(V65&lt;0,0,V65)</f>
        <v>0</v>
      </c>
      <c r="Y65" s="16">
        <f t="shared" si="63"/>
        <v>0.08585224743</v>
      </c>
      <c r="Z65" s="16">
        <f t="shared" si="3"/>
        <v>0.08585224743</v>
      </c>
      <c r="AA65" s="16">
        <f>(nnet!$A65-Z65)^2</f>
        <v>0.8356661135</v>
      </c>
    </row>
    <row r="66" ht="14.25" customHeight="1">
      <c r="A66" s="10">
        <v>0.0</v>
      </c>
      <c r="B66" s="10" t="s">
        <v>30</v>
      </c>
      <c r="C66" s="10">
        <v>1.0</v>
      </c>
      <c r="D66" s="10" t="s">
        <v>31</v>
      </c>
      <c r="E66" s="10">
        <v>28.0</v>
      </c>
      <c r="F66" s="11">
        <v>47.1</v>
      </c>
      <c r="G66" s="10">
        <v>0.0</v>
      </c>
      <c r="H66" s="10">
        <v>0.0</v>
      </c>
      <c r="I66" s="12">
        <f>mmult!$E66/$E$1</f>
        <v>0.35</v>
      </c>
      <c r="J66" s="12">
        <f>LOG10(mmult!$F66+1)</f>
        <v>1.682145076</v>
      </c>
      <c r="K66" s="10">
        <f>IF(mmult!$C66=1,1,0)</f>
        <v>1</v>
      </c>
      <c r="L66" s="10">
        <f>IF(mmult!$C66=2,1,0)</f>
        <v>0</v>
      </c>
      <c r="M66" s="10">
        <f>IF(mmult!$B66="S",1,0)</f>
        <v>1</v>
      </c>
      <c r="N66" s="10">
        <f>IF(mmult!$B66="C",1,0)</f>
        <v>0</v>
      </c>
      <c r="O66" s="13">
        <f>IF(mmult!$D66="male",1,0)</f>
        <v>1</v>
      </c>
      <c r="P66" s="13">
        <v>1.0</v>
      </c>
      <c r="V66" s="15">
        <v>-1.1874293943495988</v>
      </c>
      <c r="W66" s="15">
        <v>0.5146475417188032</v>
      </c>
      <c r="X66" s="16">
        <f t="shared" ref="X66:Y66" si="64">IF(V66&lt;0,0,V66)</f>
        <v>0</v>
      </c>
      <c r="Y66" s="16">
        <f t="shared" si="64"/>
        <v>0.5146475417</v>
      </c>
      <c r="Z66" s="16">
        <f t="shared" si="3"/>
        <v>0.5146475417</v>
      </c>
      <c r="AA66" s="16">
        <f>(nnet!$A66-Z66)^2</f>
        <v>0.2648620922</v>
      </c>
    </row>
    <row r="67" ht="14.25" customHeight="1">
      <c r="A67" s="10">
        <v>1.0</v>
      </c>
      <c r="B67" s="10" t="s">
        <v>30</v>
      </c>
      <c r="C67" s="10">
        <v>2.0</v>
      </c>
      <c r="D67" s="10" t="s">
        <v>33</v>
      </c>
      <c r="E67" s="10">
        <v>17.0</v>
      </c>
      <c r="F67" s="11">
        <v>10.5</v>
      </c>
      <c r="G67" s="10">
        <v>0.0</v>
      </c>
      <c r="H67" s="10">
        <v>0.0</v>
      </c>
      <c r="I67" s="12">
        <f>mmult!$E67/$E$1</f>
        <v>0.2125</v>
      </c>
      <c r="J67" s="12">
        <f>LOG10(mmult!$F67+1)</f>
        <v>1.06069784</v>
      </c>
      <c r="K67" s="10">
        <f>IF(mmult!$C67=1,1,0)</f>
        <v>0</v>
      </c>
      <c r="L67" s="10">
        <f>IF(mmult!$C67=2,1,0)</f>
        <v>1</v>
      </c>
      <c r="M67" s="10">
        <f>IF(mmult!$B67="S",1,0)</f>
        <v>1</v>
      </c>
      <c r="N67" s="10">
        <f>IF(mmult!$B67="C",1,0)</f>
        <v>0</v>
      </c>
      <c r="O67" s="13">
        <f>IF(mmult!$D67="male",1,0)</f>
        <v>0</v>
      </c>
      <c r="P67" s="13">
        <v>1.0</v>
      </c>
      <c r="V67" s="15">
        <v>-0.8461236282422993</v>
      </c>
      <c r="W67" s="15">
        <v>0.8671649428480168</v>
      </c>
      <c r="X67" s="16">
        <f t="shared" ref="X67:Y67" si="65">IF(V67&lt;0,0,V67)</f>
        <v>0</v>
      </c>
      <c r="Y67" s="16">
        <f t="shared" si="65"/>
        <v>0.8671649428</v>
      </c>
      <c r="Z67" s="16">
        <f t="shared" si="3"/>
        <v>0.8671649428</v>
      </c>
      <c r="AA67" s="16">
        <f>(nnet!$A67-Z67)^2</f>
        <v>0.01764515241</v>
      </c>
    </row>
    <row r="68" ht="14.25" customHeight="1">
      <c r="A68" s="10">
        <v>1.0</v>
      </c>
      <c r="B68" s="10" t="s">
        <v>30</v>
      </c>
      <c r="C68" s="10">
        <v>3.0</v>
      </c>
      <c r="D68" s="10" t="s">
        <v>33</v>
      </c>
      <c r="E68" s="10">
        <v>33.0</v>
      </c>
      <c r="F68" s="11">
        <v>15.85</v>
      </c>
      <c r="G68" s="10">
        <v>3.0</v>
      </c>
      <c r="H68" s="10">
        <v>0.0</v>
      </c>
      <c r="I68" s="12">
        <f>mmult!$E68/$E$1</f>
        <v>0.4125</v>
      </c>
      <c r="J68" s="12">
        <f>LOG10(mmult!$F68+1)</f>
        <v>1.226599905</v>
      </c>
      <c r="K68" s="10">
        <f>IF(mmult!$C68=1,1,0)</f>
        <v>0</v>
      </c>
      <c r="L68" s="10">
        <f>IF(mmult!$C68=2,1,0)</f>
        <v>0</v>
      </c>
      <c r="M68" s="10">
        <f>IF(mmult!$B68="S",1,0)</f>
        <v>1</v>
      </c>
      <c r="N68" s="10">
        <f>IF(mmult!$B68="C",1,0)</f>
        <v>0</v>
      </c>
      <c r="O68" s="13">
        <f>IF(mmult!$D68="male",1,0)</f>
        <v>0</v>
      </c>
      <c r="P68" s="13">
        <v>1.0</v>
      </c>
      <c r="V68" s="15">
        <v>-1.1646007349419012</v>
      </c>
      <c r="W68" s="15">
        <v>0.3356955685356686</v>
      </c>
      <c r="X68" s="16">
        <f t="shared" ref="X68:Y68" si="66">IF(V68&lt;0,0,V68)</f>
        <v>0</v>
      </c>
      <c r="Y68" s="16">
        <f t="shared" si="66"/>
        <v>0.3356955685</v>
      </c>
      <c r="Z68" s="16">
        <f t="shared" si="3"/>
        <v>0.3356955685</v>
      </c>
      <c r="AA68" s="16">
        <f>(nnet!$A68-Z68)^2</f>
        <v>0.4413003777</v>
      </c>
    </row>
    <row r="69" ht="14.25" customHeight="1">
      <c r="A69" s="10">
        <v>0.0</v>
      </c>
      <c r="B69" s="10" t="s">
        <v>30</v>
      </c>
      <c r="C69" s="10">
        <v>3.0</v>
      </c>
      <c r="D69" s="10" t="s">
        <v>31</v>
      </c>
      <c r="E69" s="10">
        <v>16.0</v>
      </c>
      <c r="F69" s="11">
        <v>34.375</v>
      </c>
      <c r="G69" s="10">
        <v>1.0</v>
      </c>
      <c r="H69" s="10">
        <v>3.0</v>
      </c>
      <c r="I69" s="12">
        <f>mmult!$E69/$E$1</f>
        <v>0.2</v>
      </c>
      <c r="J69" s="12">
        <f>LOG10(mmult!$F69+1)</f>
        <v>1.548696449</v>
      </c>
      <c r="K69" s="10">
        <f>IF(mmult!$C69=1,1,0)</f>
        <v>0</v>
      </c>
      <c r="L69" s="10">
        <f>IF(mmult!$C69=2,1,0)</f>
        <v>0</v>
      </c>
      <c r="M69" s="10">
        <f>IF(mmult!$B69="S",1,0)</f>
        <v>1</v>
      </c>
      <c r="N69" s="10">
        <f>IF(mmult!$B69="C",1,0)</f>
        <v>0</v>
      </c>
      <c r="O69" s="13">
        <f>IF(mmult!$D69="male",1,0)</f>
        <v>1</v>
      </c>
      <c r="P69" s="13">
        <v>1.0</v>
      </c>
      <c r="V69" s="15">
        <v>-1.573626073827479</v>
      </c>
      <c r="W69" s="15">
        <v>0.10057217898201065</v>
      </c>
      <c r="X69" s="16">
        <f t="shared" ref="X69:Y69" si="67">IF(V69&lt;0,0,V69)</f>
        <v>0</v>
      </c>
      <c r="Y69" s="16">
        <f t="shared" si="67"/>
        <v>0.100572179</v>
      </c>
      <c r="Z69" s="16">
        <f t="shared" si="3"/>
        <v>0.100572179</v>
      </c>
      <c r="AA69" s="16">
        <f>(nnet!$A69-Z69)^2</f>
        <v>0.01011476319</v>
      </c>
    </row>
    <row r="70" ht="14.25" customHeight="1">
      <c r="A70" s="10">
        <v>1.0</v>
      </c>
      <c r="B70" s="10" t="s">
        <v>30</v>
      </c>
      <c r="C70" s="10">
        <v>1.0</v>
      </c>
      <c r="D70" s="10" t="s">
        <v>33</v>
      </c>
      <c r="E70" s="10">
        <v>23.0</v>
      </c>
      <c r="F70" s="11">
        <v>263.0</v>
      </c>
      <c r="G70" s="10">
        <v>3.0</v>
      </c>
      <c r="H70" s="10">
        <v>2.0</v>
      </c>
      <c r="I70" s="12">
        <f>mmult!$E70/$E$1</f>
        <v>0.2875</v>
      </c>
      <c r="J70" s="12">
        <f>LOG10(mmult!$F70+1)</f>
        <v>2.421603927</v>
      </c>
      <c r="K70" s="10">
        <f>IF(mmult!$C70=1,1,0)</f>
        <v>1</v>
      </c>
      <c r="L70" s="10">
        <f>IF(mmult!$C70=2,1,0)</f>
        <v>0</v>
      </c>
      <c r="M70" s="10">
        <f>IF(mmult!$B70="S",1,0)</f>
        <v>1</v>
      </c>
      <c r="N70" s="10">
        <f>IF(mmult!$B70="C",1,0)</f>
        <v>0</v>
      </c>
      <c r="O70" s="13">
        <f>IF(mmult!$D70="male",1,0)</f>
        <v>0</v>
      </c>
      <c r="P70" s="13">
        <v>1.0</v>
      </c>
      <c r="V70" s="15">
        <v>-0.7550181497742203</v>
      </c>
      <c r="W70" s="15">
        <v>0.8413765712019048</v>
      </c>
      <c r="X70" s="16">
        <f t="shared" ref="X70:Y70" si="68">IF(V70&lt;0,0,V70)</f>
        <v>0</v>
      </c>
      <c r="Y70" s="16">
        <f t="shared" si="68"/>
        <v>0.8413765712</v>
      </c>
      <c r="Z70" s="16">
        <f t="shared" si="3"/>
        <v>0.8413765712</v>
      </c>
      <c r="AA70" s="16">
        <f>(nnet!$A70-Z70)^2</f>
        <v>0.02516139216</v>
      </c>
    </row>
    <row r="71" ht="14.25" customHeight="1">
      <c r="A71" s="10">
        <v>0.0</v>
      </c>
      <c r="B71" s="10" t="s">
        <v>30</v>
      </c>
      <c r="C71" s="10">
        <v>3.0</v>
      </c>
      <c r="D71" s="10" t="s">
        <v>31</v>
      </c>
      <c r="E71" s="10">
        <v>24.0</v>
      </c>
      <c r="F71" s="11">
        <v>8.05</v>
      </c>
      <c r="G71" s="10">
        <v>0.0</v>
      </c>
      <c r="H71" s="10">
        <v>0.0</v>
      </c>
      <c r="I71" s="12">
        <f>mmult!$E71/$E$1</f>
        <v>0.3</v>
      </c>
      <c r="J71" s="12">
        <f>LOG10(mmult!$F71+1)</f>
        <v>0.9566485792</v>
      </c>
      <c r="K71" s="10">
        <f>IF(mmult!$C71=1,1,0)</f>
        <v>0</v>
      </c>
      <c r="L71" s="10">
        <f>IF(mmult!$C71=2,1,0)</f>
        <v>0</v>
      </c>
      <c r="M71" s="10">
        <f>IF(mmult!$B71="S",1,0)</f>
        <v>1</v>
      </c>
      <c r="N71" s="10">
        <f>IF(mmult!$B71="C",1,0)</f>
        <v>0</v>
      </c>
      <c r="O71" s="13">
        <f>IF(mmult!$D71="male",1,0)</f>
        <v>1</v>
      </c>
      <c r="P71" s="13">
        <v>1.0</v>
      </c>
      <c r="V71" s="15">
        <v>-1.5322473378741563</v>
      </c>
      <c r="W71" s="15">
        <v>0.11404733466305039</v>
      </c>
      <c r="X71" s="16">
        <f t="shared" ref="X71:Y71" si="69">IF(V71&lt;0,0,V71)</f>
        <v>0</v>
      </c>
      <c r="Y71" s="16">
        <f t="shared" si="69"/>
        <v>0.1140473347</v>
      </c>
      <c r="Z71" s="16">
        <f t="shared" si="3"/>
        <v>0.1140473347</v>
      </c>
      <c r="AA71" s="16">
        <f>(nnet!$A71-Z71)^2</f>
        <v>0.01300679454</v>
      </c>
    </row>
    <row r="72" ht="14.25" customHeight="1">
      <c r="A72" s="10">
        <v>0.0</v>
      </c>
      <c r="B72" s="10" t="s">
        <v>30</v>
      </c>
      <c r="C72" s="10">
        <v>3.0</v>
      </c>
      <c r="D72" s="10" t="s">
        <v>31</v>
      </c>
      <c r="E72" s="10">
        <v>29.0</v>
      </c>
      <c r="F72" s="11">
        <v>8.05</v>
      </c>
      <c r="G72" s="10">
        <v>0.0</v>
      </c>
      <c r="H72" s="10">
        <v>0.0</v>
      </c>
      <c r="I72" s="12">
        <f>mmult!$E72/$E$1</f>
        <v>0.3625</v>
      </c>
      <c r="J72" s="12">
        <f>LOG10(mmult!$F72+1)</f>
        <v>0.9566485792</v>
      </c>
      <c r="K72" s="10">
        <f>IF(mmult!$C72=1,1,0)</f>
        <v>0</v>
      </c>
      <c r="L72" s="10">
        <f>IF(mmult!$C72=2,1,0)</f>
        <v>0</v>
      </c>
      <c r="M72" s="10">
        <f>IF(mmult!$B72="S",1,0)</f>
        <v>1</v>
      </c>
      <c r="N72" s="10">
        <f>IF(mmult!$B72="C",1,0)</f>
        <v>0</v>
      </c>
      <c r="O72" s="13">
        <f>IF(mmult!$D72="male",1,0)</f>
        <v>1</v>
      </c>
      <c r="P72" s="13">
        <v>1.0</v>
      </c>
      <c r="V72" s="15">
        <v>-1.578194881067038</v>
      </c>
      <c r="W72" s="15">
        <v>0.08124051604682458</v>
      </c>
      <c r="X72" s="16">
        <f t="shared" ref="X72:Y72" si="70">IF(V72&lt;0,0,V72)</f>
        <v>0</v>
      </c>
      <c r="Y72" s="16">
        <f t="shared" si="70"/>
        <v>0.08124051605</v>
      </c>
      <c r="Z72" s="16">
        <f t="shared" si="3"/>
        <v>0.08124051605</v>
      </c>
      <c r="AA72" s="16">
        <f>(nnet!$A72-Z72)^2</f>
        <v>0.006600021448</v>
      </c>
    </row>
    <row r="73" ht="14.25" customHeight="1">
      <c r="A73" s="10">
        <v>0.0</v>
      </c>
      <c r="B73" s="10" t="s">
        <v>30</v>
      </c>
      <c r="C73" s="10">
        <v>3.0</v>
      </c>
      <c r="D73" s="10" t="s">
        <v>31</v>
      </c>
      <c r="E73" s="10">
        <v>20.0</v>
      </c>
      <c r="F73" s="11">
        <v>7.8542</v>
      </c>
      <c r="G73" s="10">
        <v>0.0</v>
      </c>
      <c r="H73" s="10">
        <v>0.0</v>
      </c>
      <c r="I73" s="12">
        <f>mmult!$E73/$E$1</f>
        <v>0.25</v>
      </c>
      <c r="J73" s="12">
        <f>LOG10(mmult!$F73+1)</f>
        <v>0.9471493277</v>
      </c>
      <c r="K73" s="10">
        <f>IF(mmult!$C73=1,1,0)</f>
        <v>0</v>
      </c>
      <c r="L73" s="10">
        <f>IF(mmult!$C73=2,1,0)</f>
        <v>0</v>
      </c>
      <c r="M73" s="10">
        <f>IF(mmult!$B73="S",1,0)</f>
        <v>1</v>
      </c>
      <c r="N73" s="10">
        <f>IF(mmult!$B73="C",1,0)</f>
        <v>0</v>
      </c>
      <c r="O73" s="13">
        <f>IF(mmult!$D73="male",1,0)</f>
        <v>1</v>
      </c>
      <c r="P73" s="13">
        <v>1.0</v>
      </c>
      <c r="V73" s="15">
        <v>-1.4955998090451488</v>
      </c>
      <c r="W73" s="15">
        <v>0.1396140243280115</v>
      </c>
      <c r="X73" s="16">
        <f t="shared" ref="X73:Y73" si="71">IF(V73&lt;0,0,V73)</f>
        <v>0</v>
      </c>
      <c r="Y73" s="16">
        <f t="shared" si="71"/>
        <v>0.1396140243</v>
      </c>
      <c r="Z73" s="16">
        <f t="shared" si="3"/>
        <v>0.1396140243</v>
      </c>
      <c r="AA73" s="16">
        <f>(nnet!$A73-Z73)^2</f>
        <v>0.01949207579</v>
      </c>
    </row>
    <row r="74" ht="14.25" customHeight="1">
      <c r="A74" s="10">
        <v>0.0</v>
      </c>
      <c r="B74" s="10" t="s">
        <v>30</v>
      </c>
      <c r="C74" s="10">
        <v>1.0</v>
      </c>
      <c r="D74" s="10" t="s">
        <v>31</v>
      </c>
      <c r="E74" s="10">
        <v>46.0</v>
      </c>
      <c r="F74" s="11">
        <v>61.175</v>
      </c>
      <c r="G74" s="10">
        <v>1.0</v>
      </c>
      <c r="H74" s="10">
        <v>0.0</v>
      </c>
      <c r="I74" s="12">
        <f>mmult!$E74/$E$1</f>
        <v>0.575</v>
      </c>
      <c r="J74" s="12">
        <f>LOG10(mmult!$F74+1)</f>
        <v>1.793615794</v>
      </c>
      <c r="K74" s="10">
        <f>IF(mmult!$C74=1,1,0)</f>
        <v>1</v>
      </c>
      <c r="L74" s="10">
        <f>IF(mmult!$C74=2,1,0)</f>
        <v>0</v>
      </c>
      <c r="M74" s="10">
        <f>IF(mmult!$B74="S",1,0)</f>
        <v>1</v>
      </c>
      <c r="N74" s="10">
        <f>IF(mmult!$B74="C",1,0)</f>
        <v>0</v>
      </c>
      <c r="O74" s="13">
        <f>IF(mmult!$D74="male",1,0)</f>
        <v>1</v>
      </c>
      <c r="P74" s="13">
        <v>1.0</v>
      </c>
      <c r="V74" s="15">
        <v>-1.3693004964695012</v>
      </c>
      <c r="W74" s="15">
        <v>0.3267276346032304</v>
      </c>
      <c r="X74" s="16">
        <f t="shared" ref="X74:Y74" si="72">IF(V74&lt;0,0,V74)</f>
        <v>0</v>
      </c>
      <c r="Y74" s="16">
        <f t="shared" si="72"/>
        <v>0.3267276346</v>
      </c>
      <c r="Z74" s="16">
        <f t="shared" si="3"/>
        <v>0.3267276346</v>
      </c>
      <c r="AA74" s="16">
        <f>(nnet!$A74-Z74)^2</f>
        <v>0.1067509472</v>
      </c>
    </row>
    <row r="75" ht="14.25" customHeight="1">
      <c r="A75" s="10">
        <v>0.0</v>
      </c>
      <c r="B75" s="10" t="s">
        <v>30</v>
      </c>
      <c r="C75" s="10">
        <v>3.0</v>
      </c>
      <c r="D75" s="10" t="s">
        <v>31</v>
      </c>
      <c r="E75" s="10">
        <v>26.0</v>
      </c>
      <c r="F75" s="11">
        <v>20.575</v>
      </c>
      <c r="G75" s="10">
        <v>1.0</v>
      </c>
      <c r="H75" s="10">
        <v>2.0</v>
      </c>
      <c r="I75" s="12">
        <f>mmult!$E75/$E$1</f>
        <v>0.325</v>
      </c>
      <c r="J75" s="12">
        <f>LOG10(mmult!$F75+1)</f>
        <v>1.333950804</v>
      </c>
      <c r="K75" s="10">
        <f>IF(mmult!$C75=1,1,0)</f>
        <v>0</v>
      </c>
      <c r="L75" s="10">
        <f>IF(mmult!$C75=2,1,0)</f>
        <v>0</v>
      </c>
      <c r="M75" s="10">
        <f>IF(mmult!$B75="S",1,0)</f>
        <v>1</v>
      </c>
      <c r="N75" s="10">
        <f>IF(mmult!$B75="C",1,0)</f>
        <v>0</v>
      </c>
      <c r="O75" s="13">
        <f>IF(mmult!$D75="male",1,0)</f>
        <v>1</v>
      </c>
      <c r="P75" s="13">
        <v>1.0</v>
      </c>
      <c r="V75" s="15">
        <v>-1.6333441641636182</v>
      </c>
      <c r="W75" s="15">
        <v>0.0297773621011741</v>
      </c>
      <c r="X75" s="16">
        <f t="shared" ref="X75:Y75" si="73">IF(V75&lt;0,0,V75)</f>
        <v>0</v>
      </c>
      <c r="Y75" s="16">
        <f t="shared" si="73"/>
        <v>0.0297773621</v>
      </c>
      <c r="Z75" s="16">
        <f t="shared" si="3"/>
        <v>0.0297773621</v>
      </c>
      <c r="AA75" s="16">
        <f>(nnet!$A75-Z75)^2</f>
        <v>0.0008866912937</v>
      </c>
    </row>
    <row r="76" ht="14.25" customHeight="1">
      <c r="A76" s="10">
        <v>0.0</v>
      </c>
      <c r="B76" s="10" t="s">
        <v>30</v>
      </c>
      <c r="C76" s="10">
        <v>3.0</v>
      </c>
      <c r="D76" s="10" t="s">
        <v>31</v>
      </c>
      <c r="E76" s="10">
        <v>59.0</v>
      </c>
      <c r="F76" s="11">
        <v>7.25</v>
      </c>
      <c r="G76" s="10">
        <v>0.0</v>
      </c>
      <c r="H76" s="10">
        <v>0.0</v>
      </c>
      <c r="I76" s="12">
        <f>mmult!$E76/$E$1</f>
        <v>0.7375</v>
      </c>
      <c r="J76" s="12">
        <f>LOG10(mmult!$F76+1)</f>
        <v>0.9164539485</v>
      </c>
      <c r="K76" s="10">
        <f>IF(mmult!$C76=1,1,0)</f>
        <v>0</v>
      </c>
      <c r="L76" s="10">
        <f>IF(mmult!$C76=2,1,0)</f>
        <v>0</v>
      </c>
      <c r="M76" s="10">
        <f>IF(mmult!$B76="S",1,0)</f>
        <v>1</v>
      </c>
      <c r="N76" s="10">
        <f>IF(mmult!$B76="C",1,0)</f>
        <v>0</v>
      </c>
      <c r="O76" s="13">
        <f>IF(mmult!$D76="male",1,0)</f>
        <v>1</v>
      </c>
      <c r="P76" s="13">
        <v>1.0</v>
      </c>
      <c r="V76" s="15">
        <v>-1.8543477283067926</v>
      </c>
      <c r="W76" s="15">
        <v>-0.11847248694315793</v>
      </c>
      <c r="X76" s="16">
        <f t="shared" ref="X76:Y76" si="74">IF(V76&lt;0,0,V76)</f>
        <v>0</v>
      </c>
      <c r="Y76" s="16">
        <f t="shared" si="74"/>
        <v>0</v>
      </c>
      <c r="Z76" s="16">
        <f t="shared" si="3"/>
        <v>0</v>
      </c>
      <c r="AA76" s="16">
        <f>(nnet!$A76-Z76)^2</f>
        <v>0</v>
      </c>
    </row>
    <row r="77" ht="14.25" customHeight="1">
      <c r="A77" s="10">
        <v>0.0</v>
      </c>
      <c r="B77" s="10" t="s">
        <v>32</v>
      </c>
      <c r="C77" s="10">
        <v>1.0</v>
      </c>
      <c r="D77" s="10" t="s">
        <v>31</v>
      </c>
      <c r="E77" s="10">
        <v>71.0</v>
      </c>
      <c r="F77" s="11">
        <v>34.6542</v>
      </c>
      <c r="G77" s="10">
        <v>0.0</v>
      </c>
      <c r="H77" s="10">
        <v>0.0</v>
      </c>
      <c r="I77" s="12">
        <f>mmult!$E77/$E$1</f>
        <v>0.8875</v>
      </c>
      <c r="J77" s="12">
        <f>LOG10(mmult!$F77+1)</f>
        <v>1.552110696</v>
      </c>
      <c r="K77" s="10">
        <f>IF(mmult!$C77=1,1,0)</f>
        <v>1</v>
      </c>
      <c r="L77" s="10">
        <f>IF(mmult!$C77=2,1,0)</f>
        <v>0</v>
      </c>
      <c r="M77" s="10">
        <f>IF(mmult!$B77="S",1,0)</f>
        <v>0</v>
      </c>
      <c r="N77" s="10">
        <f>IF(mmult!$B77="C",1,0)</f>
        <v>1</v>
      </c>
      <c r="O77" s="13">
        <f>IF(mmult!$D77="male",1,0)</f>
        <v>1</v>
      </c>
      <c r="P77" s="13">
        <v>1.0</v>
      </c>
      <c r="V77" s="15">
        <v>0.17195910062533415</v>
      </c>
      <c r="W77" s="15">
        <v>-3.14886393822711</v>
      </c>
      <c r="X77" s="16">
        <f t="shared" ref="X77:Y77" si="75">IF(V77&lt;0,0,V77)</f>
        <v>0.1719591006</v>
      </c>
      <c r="Y77" s="16">
        <f t="shared" si="75"/>
        <v>0</v>
      </c>
      <c r="Z77" s="16">
        <f t="shared" si="3"/>
        <v>0.1719591006</v>
      </c>
      <c r="AA77" s="16">
        <f>(nnet!$A77-Z77)^2</f>
        <v>0.02956993229</v>
      </c>
    </row>
    <row r="78" ht="14.25" customHeight="1">
      <c r="A78" s="10">
        <v>1.0</v>
      </c>
      <c r="B78" s="10" t="s">
        <v>32</v>
      </c>
      <c r="C78" s="10">
        <v>1.0</v>
      </c>
      <c r="D78" s="10" t="s">
        <v>31</v>
      </c>
      <c r="E78" s="10">
        <v>23.0</v>
      </c>
      <c r="F78" s="11">
        <v>63.3583</v>
      </c>
      <c r="G78" s="10">
        <v>0.0</v>
      </c>
      <c r="H78" s="10">
        <v>1.0</v>
      </c>
      <c r="I78" s="12">
        <f>mmult!$E78/$E$1</f>
        <v>0.2875</v>
      </c>
      <c r="J78" s="12">
        <f>LOG10(mmult!$F78+1)</f>
        <v>1.808604564</v>
      </c>
      <c r="K78" s="10">
        <f>IF(mmult!$C78=1,1,0)</f>
        <v>1</v>
      </c>
      <c r="L78" s="10">
        <f>IF(mmult!$C78=2,1,0)</f>
        <v>0</v>
      </c>
      <c r="M78" s="10">
        <f>IF(mmult!$B78="S",1,0)</f>
        <v>0</v>
      </c>
      <c r="N78" s="10">
        <f>IF(mmult!$B78="C",1,0)</f>
        <v>1</v>
      </c>
      <c r="O78" s="13">
        <f>IF(mmult!$D78="male",1,0)</f>
        <v>1</v>
      </c>
      <c r="P78" s="13">
        <v>1.0</v>
      </c>
      <c r="V78" s="15">
        <v>0.5813641804067688</v>
      </c>
      <c r="W78" s="15">
        <v>-2.8257541972202294</v>
      </c>
      <c r="X78" s="16">
        <f t="shared" ref="X78:Y78" si="76">IF(V78&lt;0,0,V78)</f>
        <v>0.5813641804</v>
      </c>
      <c r="Y78" s="16">
        <f t="shared" si="76"/>
        <v>0</v>
      </c>
      <c r="Z78" s="16">
        <f t="shared" si="3"/>
        <v>0.5813641804</v>
      </c>
      <c r="AA78" s="16">
        <f>(nnet!$A78-Z78)^2</f>
        <v>0.1752559494</v>
      </c>
    </row>
    <row r="79" ht="14.25" customHeight="1">
      <c r="A79" s="10">
        <v>1.0</v>
      </c>
      <c r="B79" s="10" t="s">
        <v>30</v>
      </c>
      <c r="C79" s="10">
        <v>2.0</v>
      </c>
      <c r="D79" s="10" t="s">
        <v>33</v>
      </c>
      <c r="E79" s="10">
        <v>34.0</v>
      </c>
      <c r="F79" s="11">
        <v>23.0</v>
      </c>
      <c r="G79" s="10">
        <v>0.0</v>
      </c>
      <c r="H79" s="10">
        <v>1.0</v>
      </c>
      <c r="I79" s="12">
        <f>mmult!$E79/$E$1</f>
        <v>0.425</v>
      </c>
      <c r="J79" s="12">
        <f>LOG10(mmult!$F79+1)</f>
        <v>1.380211242</v>
      </c>
      <c r="K79" s="10">
        <f>IF(mmult!$C79=1,1,0)</f>
        <v>0</v>
      </c>
      <c r="L79" s="10">
        <f>IF(mmult!$C79=2,1,0)</f>
        <v>1</v>
      </c>
      <c r="M79" s="10">
        <f>IF(mmult!$B79="S",1,0)</f>
        <v>1</v>
      </c>
      <c r="N79" s="10">
        <f>IF(mmult!$B79="C",1,0)</f>
        <v>0</v>
      </c>
      <c r="O79" s="13">
        <f>IF(mmult!$D79="male",1,0)</f>
        <v>0</v>
      </c>
      <c r="P79" s="13">
        <v>1.0</v>
      </c>
      <c r="V79" s="15">
        <v>-1.0333034975478508</v>
      </c>
      <c r="W79" s="15">
        <v>0.76828907748224</v>
      </c>
      <c r="X79" s="16">
        <f t="shared" ref="X79:Y79" si="77">IF(V79&lt;0,0,V79)</f>
        <v>0</v>
      </c>
      <c r="Y79" s="16">
        <f t="shared" si="77"/>
        <v>0.7682890775</v>
      </c>
      <c r="Z79" s="16">
        <f t="shared" si="3"/>
        <v>0.7682890775</v>
      </c>
      <c r="AA79" s="16">
        <f>(nnet!$A79-Z79)^2</f>
        <v>0.05368995161</v>
      </c>
    </row>
    <row r="80" ht="14.25" customHeight="1">
      <c r="A80" s="10">
        <v>0.0</v>
      </c>
      <c r="B80" s="10" t="s">
        <v>30</v>
      </c>
      <c r="C80" s="10">
        <v>2.0</v>
      </c>
      <c r="D80" s="10" t="s">
        <v>31</v>
      </c>
      <c r="E80" s="10">
        <v>34.0</v>
      </c>
      <c r="F80" s="11">
        <v>26.0</v>
      </c>
      <c r="G80" s="10">
        <v>1.0</v>
      </c>
      <c r="H80" s="10">
        <v>0.0</v>
      </c>
      <c r="I80" s="12">
        <f>mmult!$E80/$E$1</f>
        <v>0.425</v>
      </c>
      <c r="J80" s="12">
        <f>LOG10(mmult!$F80+1)</f>
        <v>1.431363764</v>
      </c>
      <c r="K80" s="10">
        <f>IF(mmult!$C80=1,1,0)</f>
        <v>0</v>
      </c>
      <c r="L80" s="10">
        <f>IF(mmult!$C80=2,1,0)</f>
        <v>1</v>
      </c>
      <c r="M80" s="10">
        <f>IF(mmult!$B80="S",1,0)</f>
        <v>1</v>
      </c>
      <c r="N80" s="10">
        <f>IF(mmult!$B80="C",1,0)</f>
        <v>0</v>
      </c>
      <c r="O80" s="13">
        <f>IF(mmult!$D80="male",1,0)</f>
        <v>1</v>
      </c>
      <c r="P80" s="13">
        <v>1.0</v>
      </c>
      <c r="V80" s="15">
        <v>-1.5162718781344406</v>
      </c>
      <c r="W80" s="15">
        <v>0.2095744791575953</v>
      </c>
      <c r="X80" s="16">
        <f t="shared" ref="X80:Y80" si="78">IF(V80&lt;0,0,V80)</f>
        <v>0</v>
      </c>
      <c r="Y80" s="16">
        <f t="shared" si="78"/>
        <v>0.2095744792</v>
      </c>
      <c r="Z80" s="16">
        <f t="shared" si="3"/>
        <v>0.2095744792</v>
      </c>
      <c r="AA80" s="16">
        <f>(nnet!$A80-Z80)^2</f>
        <v>0.04392146231</v>
      </c>
    </row>
    <row r="81" ht="14.25" customHeight="1">
      <c r="A81" s="10">
        <v>0.0</v>
      </c>
      <c r="B81" s="10" t="s">
        <v>30</v>
      </c>
      <c r="C81" s="10">
        <v>3.0</v>
      </c>
      <c r="D81" s="10" t="s">
        <v>33</v>
      </c>
      <c r="E81" s="10">
        <v>28.0</v>
      </c>
      <c r="F81" s="11">
        <v>7.8958</v>
      </c>
      <c r="G81" s="10">
        <v>0.0</v>
      </c>
      <c r="H81" s="10">
        <v>0.0</v>
      </c>
      <c r="I81" s="12">
        <f>mmult!$E81/$E$1</f>
        <v>0.35</v>
      </c>
      <c r="J81" s="12">
        <f>LOG10(mmult!$F81+1)</f>
        <v>0.9491850103</v>
      </c>
      <c r="K81" s="10">
        <f>IF(mmult!$C81=1,1,0)</f>
        <v>0</v>
      </c>
      <c r="L81" s="10">
        <f>IF(mmult!$C81=2,1,0)</f>
        <v>0</v>
      </c>
      <c r="M81" s="10">
        <f>IF(mmult!$B81="S",1,0)</f>
        <v>1</v>
      </c>
      <c r="N81" s="10">
        <f>IF(mmult!$B81="C",1,0)</f>
        <v>0</v>
      </c>
      <c r="O81" s="13">
        <f>IF(mmult!$D81="male",1,0)</f>
        <v>0</v>
      </c>
      <c r="P81" s="13">
        <v>1.0</v>
      </c>
      <c r="V81" s="15">
        <v>-1.0686102971795355</v>
      </c>
      <c r="W81" s="15">
        <v>0.5820211837538003</v>
      </c>
      <c r="X81" s="16">
        <f t="shared" ref="X81:Y81" si="79">IF(V81&lt;0,0,V81)</f>
        <v>0</v>
      </c>
      <c r="Y81" s="16">
        <f t="shared" si="79"/>
        <v>0.5820211838</v>
      </c>
      <c r="Z81" s="16">
        <f t="shared" si="3"/>
        <v>0.5820211838</v>
      </c>
      <c r="AA81" s="16">
        <f>(nnet!$A81-Z81)^2</f>
        <v>0.3387486583</v>
      </c>
    </row>
    <row r="82" ht="14.25" customHeight="1">
      <c r="A82" s="10">
        <v>0.0</v>
      </c>
      <c r="B82" s="10" t="s">
        <v>30</v>
      </c>
      <c r="C82" s="10">
        <v>1.0</v>
      </c>
      <c r="D82" s="10" t="s">
        <v>31</v>
      </c>
      <c r="E82" s="10">
        <v>21.0</v>
      </c>
      <c r="F82" s="11">
        <v>77.2875</v>
      </c>
      <c r="G82" s="10">
        <v>0.0</v>
      </c>
      <c r="H82" s="10">
        <v>1.0</v>
      </c>
      <c r="I82" s="12">
        <f>mmult!$E82/$E$1</f>
        <v>0.2625</v>
      </c>
      <c r="J82" s="12">
        <f>LOG10(mmult!$F82+1)</f>
        <v>1.893692425</v>
      </c>
      <c r="K82" s="10">
        <f>IF(mmult!$C82=1,1,0)</f>
        <v>1</v>
      </c>
      <c r="L82" s="10">
        <f>IF(mmult!$C82=2,1,0)</f>
        <v>0</v>
      </c>
      <c r="M82" s="10">
        <f>IF(mmult!$B82="S",1,0)</f>
        <v>1</v>
      </c>
      <c r="N82" s="10">
        <f>IF(mmult!$B82="C",1,0)</f>
        <v>0</v>
      </c>
      <c r="O82" s="13">
        <f>IF(mmult!$D82="male",1,0)</f>
        <v>1</v>
      </c>
      <c r="P82" s="13">
        <v>1.0</v>
      </c>
      <c r="V82" s="15">
        <v>-1.1553170360181706</v>
      </c>
      <c r="W82" s="15">
        <v>0.5655297344792056</v>
      </c>
      <c r="X82" s="16">
        <f t="shared" ref="X82:Y82" si="80">IF(V82&lt;0,0,V82)</f>
        <v>0</v>
      </c>
      <c r="Y82" s="16">
        <f t="shared" si="80"/>
        <v>0.5655297345</v>
      </c>
      <c r="Z82" s="16">
        <f t="shared" si="3"/>
        <v>0.5655297345</v>
      </c>
      <c r="AA82" s="16">
        <f>(nnet!$A82-Z82)^2</f>
        <v>0.3198238806</v>
      </c>
    </row>
    <row r="83" ht="14.25" customHeight="1">
      <c r="A83" s="10">
        <v>0.0</v>
      </c>
      <c r="B83" s="10" t="s">
        <v>30</v>
      </c>
      <c r="C83" s="10">
        <v>3.0</v>
      </c>
      <c r="D83" s="10" t="s">
        <v>31</v>
      </c>
      <c r="E83" s="10">
        <v>33.0</v>
      </c>
      <c r="F83" s="11">
        <v>8.6542</v>
      </c>
      <c r="G83" s="10">
        <v>0.0</v>
      </c>
      <c r="H83" s="10">
        <v>0.0</v>
      </c>
      <c r="I83" s="12">
        <f>mmult!$E83/$E$1</f>
        <v>0.4125</v>
      </c>
      <c r="J83" s="12">
        <f>LOG10(mmult!$F83+1)</f>
        <v>0.9847162916</v>
      </c>
      <c r="K83" s="10">
        <f>IF(mmult!$C83=1,1,0)</f>
        <v>0</v>
      </c>
      <c r="L83" s="10">
        <f>IF(mmult!$C83=2,1,0)</f>
        <v>0</v>
      </c>
      <c r="M83" s="10">
        <f>IF(mmult!$B83="S",1,0)</f>
        <v>1</v>
      </c>
      <c r="N83" s="10">
        <f>IF(mmult!$B83="C",1,0)</f>
        <v>0</v>
      </c>
      <c r="O83" s="13">
        <f>IF(mmult!$D83="male",1,0)</f>
        <v>1</v>
      </c>
      <c r="P83" s="13">
        <v>1.0</v>
      </c>
      <c r="V83" s="15">
        <v>-1.6146264011691536</v>
      </c>
      <c r="W83" s="15">
        <v>0.05700062834048358</v>
      </c>
      <c r="X83" s="16">
        <f t="shared" ref="X83:Y83" si="81">IF(V83&lt;0,0,V83)</f>
        <v>0</v>
      </c>
      <c r="Y83" s="16">
        <f t="shared" si="81"/>
        <v>0.05700062834</v>
      </c>
      <c r="Z83" s="16">
        <f t="shared" si="3"/>
        <v>0.05700062834</v>
      </c>
      <c r="AA83" s="16">
        <f>(nnet!$A83-Z83)^2</f>
        <v>0.003249071631</v>
      </c>
    </row>
    <row r="84" ht="14.25" customHeight="1">
      <c r="A84" s="10">
        <v>0.0</v>
      </c>
      <c r="B84" s="10" t="s">
        <v>30</v>
      </c>
      <c r="C84" s="10">
        <v>3.0</v>
      </c>
      <c r="D84" s="10" t="s">
        <v>31</v>
      </c>
      <c r="E84" s="10">
        <v>37.0</v>
      </c>
      <c r="F84" s="11">
        <v>7.925</v>
      </c>
      <c r="G84" s="10">
        <v>2.0</v>
      </c>
      <c r="H84" s="10">
        <v>0.0</v>
      </c>
      <c r="I84" s="12">
        <f>mmult!$E84/$E$1</f>
        <v>0.4625</v>
      </c>
      <c r="J84" s="12">
        <f>LOG10(mmult!$F84+1)</f>
        <v>0.9506082248</v>
      </c>
      <c r="K84" s="10">
        <f>IF(mmult!$C84=1,1,0)</f>
        <v>0</v>
      </c>
      <c r="L84" s="10">
        <f>IF(mmult!$C84=2,1,0)</f>
        <v>0</v>
      </c>
      <c r="M84" s="10">
        <f>IF(mmult!$B84="S",1,0)</f>
        <v>1</v>
      </c>
      <c r="N84" s="10">
        <f>IF(mmult!$B84="C",1,0)</f>
        <v>0</v>
      </c>
      <c r="O84" s="13">
        <f>IF(mmult!$D84="male",1,0)</f>
        <v>1</v>
      </c>
      <c r="P84" s="13">
        <v>1.0</v>
      </c>
      <c r="V84" s="15">
        <v>-1.687294611053195</v>
      </c>
      <c r="W84" s="15">
        <v>-0.12724291632438156</v>
      </c>
      <c r="X84" s="16">
        <f t="shared" ref="X84:Y84" si="82">IF(V84&lt;0,0,V84)</f>
        <v>0</v>
      </c>
      <c r="Y84" s="16">
        <f t="shared" si="82"/>
        <v>0</v>
      </c>
      <c r="Z84" s="16">
        <f t="shared" si="3"/>
        <v>0</v>
      </c>
      <c r="AA84" s="16">
        <f>(nnet!$A84-Z84)^2</f>
        <v>0</v>
      </c>
    </row>
    <row r="85" ht="14.25" customHeight="1">
      <c r="A85" s="10">
        <v>0.0</v>
      </c>
      <c r="B85" s="10" t="s">
        <v>30</v>
      </c>
      <c r="C85" s="10">
        <v>3.0</v>
      </c>
      <c r="D85" s="10" t="s">
        <v>31</v>
      </c>
      <c r="E85" s="10">
        <v>28.0</v>
      </c>
      <c r="F85" s="11">
        <v>7.8958</v>
      </c>
      <c r="G85" s="10">
        <v>0.0</v>
      </c>
      <c r="H85" s="10">
        <v>0.0</v>
      </c>
      <c r="I85" s="12">
        <f>mmult!$E85/$E$1</f>
        <v>0.35</v>
      </c>
      <c r="J85" s="12">
        <f>LOG10(mmult!$F85+1)</f>
        <v>0.9491850103</v>
      </c>
      <c r="K85" s="10">
        <f>IF(mmult!$C85=1,1,0)</f>
        <v>0</v>
      </c>
      <c r="L85" s="10">
        <f>IF(mmult!$C85=2,1,0)</f>
        <v>0</v>
      </c>
      <c r="M85" s="10">
        <f>IF(mmult!$B85="S",1,0)</f>
        <v>1</v>
      </c>
      <c r="N85" s="10">
        <f>IF(mmult!$B85="C",1,0)</f>
        <v>0</v>
      </c>
      <c r="O85" s="13">
        <f>IF(mmult!$D85="male",1,0)</f>
        <v>1</v>
      </c>
      <c r="P85" s="13">
        <v>1.0</v>
      </c>
      <c r="V85" s="15">
        <v>-1.5690921968577338</v>
      </c>
      <c r="W85" s="15">
        <v>0.08726857343346417</v>
      </c>
      <c r="X85" s="16">
        <f t="shared" ref="X85:Y85" si="83">IF(V85&lt;0,0,V85)</f>
        <v>0</v>
      </c>
      <c r="Y85" s="16">
        <f t="shared" si="83"/>
        <v>0.08726857343</v>
      </c>
      <c r="Z85" s="16">
        <f t="shared" si="3"/>
        <v>0.08726857343</v>
      </c>
      <c r="AA85" s="16">
        <f>(nnet!$A85-Z85)^2</f>
        <v>0.007615803909</v>
      </c>
    </row>
    <row r="86" ht="14.25" customHeight="1">
      <c r="A86" s="10">
        <v>1.0</v>
      </c>
      <c r="B86" s="10" t="s">
        <v>30</v>
      </c>
      <c r="C86" s="10">
        <v>3.0</v>
      </c>
      <c r="D86" s="10" t="s">
        <v>33</v>
      </c>
      <c r="E86" s="10">
        <v>21.0</v>
      </c>
      <c r="F86" s="11">
        <v>7.65</v>
      </c>
      <c r="G86" s="10">
        <v>0.0</v>
      </c>
      <c r="H86" s="10">
        <v>0.0</v>
      </c>
      <c r="I86" s="12">
        <f>mmult!$E86/$E$1</f>
        <v>0.2625</v>
      </c>
      <c r="J86" s="12">
        <f>LOG10(mmult!$F86+1)</f>
        <v>0.9370161075</v>
      </c>
      <c r="K86" s="10">
        <f>IF(mmult!$C86=1,1,0)</f>
        <v>0</v>
      </c>
      <c r="L86" s="10">
        <f>IF(mmult!$C86=2,1,0)</f>
        <v>0</v>
      </c>
      <c r="M86" s="10">
        <f>IF(mmult!$B86="S",1,0)</f>
        <v>1</v>
      </c>
      <c r="N86" s="10">
        <f>IF(mmult!$B86="C",1,0)</f>
        <v>0</v>
      </c>
      <c r="O86" s="13">
        <f>IF(mmult!$D86="male",1,0)</f>
        <v>0</v>
      </c>
      <c r="P86" s="13">
        <v>1.0</v>
      </c>
      <c r="V86" s="15">
        <v>-1.0044252987503983</v>
      </c>
      <c r="W86" s="15">
        <v>0.6270812057198252</v>
      </c>
      <c r="X86" s="16">
        <f t="shared" ref="X86:Y86" si="84">IF(V86&lt;0,0,V86)</f>
        <v>0</v>
      </c>
      <c r="Y86" s="16">
        <f t="shared" si="84"/>
        <v>0.6270812057</v>
      </c>
      <c r="Z86" s="16">
        <f t="shared" si="3"/>
        <v>0.6270812057</v>
      </c>
      <c r="AA86" s="16">
        <f>(nnet!$A86-Z86)^2</f>
        <v>0.1390684271</v>
      </c>
    </row>
    <row r="87" ht="14.25" customHeight="1">
      <c r="A87" s="10">
        <v>0.0</v>
      </c>
      <c r="B87" s="10" t="s">
        <v>30</v>
      </c>
      <c r="C87" s="10">
        <v>3.0</v>
      </c>
      <c r="D87" s="10" t="s">
        <v>31</v>
      </c>
      <c r="E87" s="10">
        <v>38.0</v>
      </c>
      <c r="F87" s="11">
        <v>7.8958</v>
      </c>
      <c r="G87" s="10">
        <v>0.0</v>
      </c>
      <c r="H87" s="10">
        <v>0.0</v>
      </c>
      <c r="I87" s="12">
        <f>mmult!$E87/$E$1</f>
        <v>0.475</v>
      </c>
      <c r="J87" s="12">
        <f>LOG10(mmult!$F87+1)</f>
        <v>0.9491850103</v>
      </c>
      <c r="K87" s="10">
        <f>IF(mmult!$C87=1,1,0)</f>
        <v>0</v>
      </c>
      <c r="L87" s="10">
        <f>IF(mmult!$C87=2,1,0)</f>
        <v>0</v>
      </c>
      <c r="M87" s="10">
        <f>IF(mmult!$B87="S",1,0)</f>
        <v>1</v>
      </c>
      <c r="N87" s="10">
        <f>IF(mmult!$B87="C",1,0)</f>
        <v>0</v>
      </c>
      <c r="O87" s="13">
        <f>IF(mmult!$D87="male",1,0)</f>
        <v>1</v>
      </c>
      <c r="P87" s="13">
        <v>1.0</v>
      </c>
      <c r="V87" s="15">
        <v>-1.6609872832434973</v>
      </c>
      <c r="W87" s="15">
        <v>0.021654936201012553</v>
      </c>
      <c r="X87" s="16">
        <f t="shared" ref="X87:Y87" si="85">IF(V87&lt;0,0,V87)</f>
        <v>0</v>
      </c>
      <c r="Y87" s="16">
        <f t="shared" si="85"/>
        <v>0.0216549362</v>
      </c>
      <c r="Z87" s="16">
        <f t="shared" si="3"/>
        <v>0.0216549362</v>
      </c>
      <c r="AA87" s="16">
        <f>(nnet!$A87-Z87)^2</f>
        <v>0.0004689362619</v>
      </c>
    </row>
    <row r="88" ht="14.25" customHeight="1">
      <c r="A88" s="10">
        <v>0.0</v>
      </c>
      <c r="B88" s="10" t="s">
        <v>30</v>
      </c>
      <c r="C88" s="10">
        <v>1.0</v>
      </c>
      <c r="D88" s="10" t="s">
        <v>31</v>
      </c>
      <c r="E88" s="10">
        <v>47.0</v>
      </c>
      <c r="F88" s="11">
        <v>52.0</v>
      </c>
      <c r="G88" s="10">
        <v>0.0</v>
      </c>
      <c r="H88" s="10">
        <v>0.0</v>
      </c>
      <c r="I88" s="12">
        <f>mmult!$E88/$E$1</f>
        <v>0.5875</v>
      </c>
      <c r="J88" s="12">
        <f>LOG10(mmult!$F88+1)</f>
        <v>1.72427587</v>
      </c>
      <c r="K88" s="10">
        <f>IF(mmult!$C88=1,1,0)</f>
        <v>1</v>
      </c>
      <c r="L88" s="10">
        <f>IF(mmult!$C88=2,1,0)</f>
        <v>0</v>
      </c>
      <c r="M88" s="10">
        <f>IF(mmult!$B88="S",1,0)</f>
        <v>1</v>
      </c>
      <c r="N88" s="10">
        <f>IF(mmult!$B88="C",1,0)</f>
        <v>0</v>
      </c>
      <c r="O88" s="13">
        <f>IF(mmult!$D88="male",1,0)</f>
        <v>1</v>
      </c>
      <c r="P88" s="13">
        <v>1.0</v>
      </c>
      <c r="V88" s="15">
        <v>-1.3615399468309055</v>
      </c>
      <c r="W88" s="15">
        <v>0.3929920699936509</v>
      </c>
      <c r="X88" s="16">
        <f t="shared" ref="X88:Y88" si="86">IF(V88&lt;0,0,V88)</f>
        <v>0</v>
      </c>
      <c r="Y88" s="16">
        <f t="shared" si="86"/>
        <v>0.39299207</v>
      </c>
      <c r="Z88" s="16">
        <f t="shared" si="3"/>
        <v>0.39299207</v>
      </c>
      <c r="AA88" s="16">
        <f>(nnet!$A88-Z88)^2</f>
        <v>0.1544427671</v>
      </c>
    </row>
    <row r="89" ht="14.25" customHeight="1">
      <c r="A89" s="10">
        <v>0.0</v>
      </c>
      <c r="B89" s="10" t="s">
        <v>32</v>
      </c>
      <c r="C89" s="10">
        <v>3.0</v>
      </c>
      <c r="D89" s="10" t="s">
        <v>33</v>
      </c>
      <c r="E89" s="10">
        <v>14.5</v>
      </c>
      <c r="F89" s="11">
        <v>14.4542</v>
      </c>
      <c r="G89" s="10">
        <v>1.0</v>
      </c>
      <c r="H89" s="10">
        <v>0.0</v>
      </c>
      <c r="I89" s="12">
        <f>mmult!$E89/$E$1</f>
        <v>0.18125</v>
      </c>
      <c r="J89" s="12">
        <f>LOG10(mmult!$F89+1)</f>
        <v>1.189046528</v>
      </c>
      <c r="K89" s="10">
        <f>IF(mmult!$C89=1,1,0)</f>
        <v>0</v>
      </c>
      <c r="L89" s="10">
        <f>IF(mmult!$C89=2,1,0)</f>
        <v>0</v>
      </c>
      <c r="M89" s="10">
        <f>IF(mmult!$B89="S",1,0)</f>
        <v>0</v>
      </c>
      <c r="N89" s="10">
        <f>IF(mmult!$B89="C",1,0)</f>
        <v>1</v>
      </c>
      <c r="O89" s="13">
        <f>IF(mmult!$D89="male",1,0)</f>
        <v>0</v>
      </c>
      <c r="P89" s="13">
        <v>1.0</v>
      </c>
      <c r="V89" s="15">
        <v>0.796531774732349</v>
      </c>
      <c r="W89" s="15">
        <v>-2.76212293778241</v>
      </c>
      <c r="X89" s="16">
        <f t="shared" ref="X89:Y89" si="87">IF(V89&lt;0,0,V89)</f>
        <v>0.7965317747</v>
      </c>
      <c r="Y89" s="16">
        <f t="shared" si="87"/>
        <v>0</v>
      </c>
      <c r="Z89" s="16">
        <f t="shared" si="3"/>
        <v>0.7965317747</v>
      </c>
      <c r="AA89" s="16">
        <f>(nnet!$A89-Z89)^2</f>
        <v>0.6344628682</v>
      </c>
    </row>
    <row r="90" ht="14.25" customHeight="1">
      <c r="A90" s="10">
        <v>0.0</v>
      </c>
      <c r="B90" s="10" t="s">
        <v>30</v>
      </c>
      <c r="C90" s="10">
        <v>3.0</v>
      </c>
      <c r="D90" s="10" t="s">
        <v>31</v>
      </c>
      <c r="E90" s="10">
        <v>22.0</v>
      </c>
      <c r="F90" s="11">
        <v>8.05</v>
      </c>
      <c r="G90" s="10">
        <v>0.0</v>
      </c>
      <c r="H90" s="10">
        <v>0.0</v>
      </c>
      <c r="I90" s="12">
        <f>mmult!$E90/$E$1</f>
        <v>0.275</v>
      </c>
      <c r="J90" s="12">
        <f>LOG10(mmult!$F90+1)</f>
        <v>0.9566485792</v>
      </c>
      <c r="K90" s="10">
        <f>IF(mmult!$C90=1,1,0)</f>
        <v>0</v>
      </c>
      <c r="L90" s="10">
        <f>IF(mmult!$C90=2,1,0)</f>
        <v>0</v>
      </c>
      <c r="M90" s="10">
        <f>IF(mmult!$B90="S",1,0)</f>
        <v>1</v>
      </c>
      <c r="N90" s="10">
        <f>IF(mmult!$B90="C",1,0)</f>
        <v>0</v>
      </c>
      <c r="O90" s="13">
        <f>IF(mmult!$D90="male",1,0)</f>
        <v>1</v>
      </c>
      <c r="P90" s="13">
        <v>1.0</v>
      </c>
      <c r="V90" s="15">
        <v>-1.5138683205970038</v>
      </c>
      <c r="W90" s="15">
        <v>0.12717006210954063</v>
      </c>
      <c r="X90" s="16">
        <f t="shared" ref="X90:Y90" si="88">IF(V90&lt;0,0,V90)</f>
        <v>0</v>
      </c>
      <c r="Y90" s="16">
        <f t="shared" si="88"/>
        <v>0.1271700621</v>
      </c>
      <c r="Z90" s="16">
        <f t="shared" si="3"/>
        <v>0.1271700621</v>
      </c>
      <c r="AA90" s="16">
        <f>(nnet!$A90-Z90)^2</f>
        <v>0.0161722247</v>
      </c>
    </row>
    <row r="91" ht="14.25" customHeight="1">
      <c r="A91" s="10">
        <v>0.0</v>
      </c>
      <c r="B91" s="10" t="s">
        <v>30</v>
      </c>
      <c r="C91" s="10">
        <v>3.0</v>
      </c>
      <c r="D91" s="10" t="s">
        <v>33</v>
      </c>
      <c r="E91" s="10">
        <v>20.0</v>
      </c>
      <c r="F91" s="11">
        <v>9.825</v>
      </c>
      <c r="G91" s="10">
        <v>1.0</v>
      </c>
      <c r="H91" s="10">
        <v>0.0</v>
      </c>
      <c r="I91" s="12">
        <f>mmult!$E91/$E$1</f>
        <v>0.25</v>
      </c>
      <c r="J91" s="12">
        <f>LOG10(mmult!$F91+1)</f>
        <v>1.034427905</v>
      </c>
      <c r="K91" s="10">
        <f>IF(mmult!$C91=1,1,0)</f>
        <v>0</v>
      </c>
      <c r="L91" s="10">
        <f>IF(mmult!$C91=2,1,0)</f>
        <v>0</v>
      </c>
      <c r="M91" s="10">
        <f>IF(mmult!$B91="S",1,0)</f>
        <v>1</v>
      </c>
      <c r="N91" s="10">
        <f>IF(mmult!$B91="C",1,0)</f>
        <v>0</v>
      </c>
      <c r="O91" s="13">
        <f>IF(mmult!$D91="male",1,0)</f>
        <v>0</v>
      </c>
      <c r="P91" s="13">
        <v>1.0</v>
      </c>
      <c r="V91" s="15">
        <v>-1.0118592855333135</v>
      </c>
      <c r="W91" s="15">
        <v>0.5628226348273939</v>
      </c>
      <c r="X91" s="16">
        <f t="shared" ref="X91:Y91" si="89">IF(V91&lt;0,0,V91)</f>
        <v>0</v>
      </c>
      <c r="Y91" s="16">
        <f t="shared" si="89"/>
        <v>0.5628226348</v>
      </c>
      <c r="Z91" s="16">
        <f t="shared" si="3"/>
        <v>0.5628226348</v>
      </c>
      <c r="AA91" s="16">
        <f>(nnet!$A91-Z91)^2</f>
        <v>0.3167693183</v>
      </c>
    </row>
    <row r="92" ht="14.25" customHeight="1">
      <c r="A92" s="10">
        <v>0.0</v>
      </c>
      <c r="B92" s="10" t="s">
        <v>32</v>
      </c>
      <c r="C92" s="10">
        <v>3.0</v>
      </c>
      <c r="D92" s="10" t="s">
        <v>33</v>
      </c>
      <c r="E92" s="10">
        <v>17.0</v>
      </c>
      <c r="F92" s="11">
        <v>14.4583</v>
      </c>
      <c r="G92" s="10">
        <v>0.0</v>
      </c>
      <c r="H92" s="10">
        <v>0.0</v>
      </c>
      <c r="I92" s="12">
        <f>mmult!$E92/$E$1</f>
        <v>0.2125</v>
      </c>
      <c r="J92" s="12">
        <f>LOG10(mmult!$F92+1)</f>
        <v>1.189161731</v>
      </c>
      <c r="K92" s="10">
        <f>IF(mmult!$C92=1,1,0)</f>
        <v>0</v>
      </c>
      <c r="L92" s="10">
        <f>IF(mmult!$C92=2,1,0)</f>
        <v>0</v>
      </c>
      <c r="M92" s="10">
        <f>IF(mmult!$B92="S",1,0)</f>
        <v>0</v>
      </c>
      <c r="N92" s="10">
        <f>IF(mmult!$B92="C",1,0)</f>
        <v>1</v>
      </c>
      <c r="O92" s="13">
        <f>IF(mmult!$D92="male",1,0)</f>
        <v>0</v>
      </c>
      <c r="P92" s="13">
        <v>1.0</v>
      </c>
      <c r="V92" s="15">
        <v>0.7913160397254091</v>
      </c>
      <c r="W92" s="15">
        <v>-2.7007376595660917</v>
      </c>
      <c r="X92" s="16">
        <f t="shared" ref="X92:Y92" si="90">IF(V92&lt;0,0,V92)</f>
        <v>0.7913160397</v>
      </c>
      <c r="Y92" s="16">
        <f t="shared" si="90"/>
        <v>0</v>
      </c>
      <c r="Z92" s="16">
        <f t="shared" si="3"/>
        <v>0.7913160397</v>
      </c>
      <c r="AA92" s="16">
        <f>(nnet!$A92-Z92)^2</f>
        <v>0.6261810747</v>
      </c>
    </row>
    <row r="93" ht="14.25" customHeight="1">
      <c r="A93" s="10">
        <v>0.0</v>
      </c>
      <c r="B93" s="10" t="s">
        <v>30</v>
      </c>
      <c r="C93" s="10">
        <v>3.0</v>
      </c>
      <c r="D93" s="10" t="s">
        <v>31</v>
      </c>
      <c r="E93" s="10">
        <v>21.0</v>
      </c>
      <c r="F93" s="11">
        <v>7.925</v>
      </c>
      <c r="G93" s="10">
        <v>0.0</v>
      </c>
      <c r="H93" s="10">
        <v>0.0</v>
      </c>
      <c r="I93" s="12">
        <f>mmult!$E93/$E$1</f>
        <v>0.2625</v>
      </c>
      <c r="J93" s="12">
        <f>LOG10(mmult!$F93+1)</f>
        <v>0.9506082248</v>
      </c>
      <c r="K93" s="10">
        <f>IF(mmult!$C93=1,1,0)</f>
        <v>0</v>
      </c>
      <c r="L93" s="10">
        <f>IF(mmult!$C93=2,1,0)</f>
        <v>0</v>
      </c>
      <c r="M93" s="10">
        <f>IF(mmult!$B93="S",1,0)</f>
        <v>1</v>
      </c>
      <c r="N93" s="10">
        <f>IF(mmult!$B93="C",1,0)</f>
        <v>0</v>
      </c>
      <c r="O93" s="13">
        <f>IF(mmult!$D93="male",1,0)</f>
        <v>1</v>
      </c>
      <c r="P93" s="13">
        <v>1.0</v>
      </c>
      <c r="V93" s="15">
        <v>-1.5047490799941097</v>
      </c>
      <c r="W93" s="15">
        <v>0.13329981471821561</v>
      </c>
      <c r="X93" s="16">
        <f t="shared" ref="X93:Y93" si="91">IF(V93&lt;0,0,V93)</f>
        <v>0</v>
      </c>
      <c r="Y93" s="16">
        <f t="shared" si="91"/>
        <v>0.1332998147</v>
      </c>
      <c r="Z93" s="16">
        <f t="shared" si="3"/>
        <v>0.1332998147</v>
      </c>
      <c r="AA93" s="16">
        <f>(nnet!$A93-Z93)^2</f>
        <v>0.0177688406</v>
      </c>
    </row>
    <row r="94" ht="14.25" customHeight="1">
      <c r="A94" s="10">
        <v>0.0</v>
      </c>
      <c r="B94" s="10" t="s">
        <v>34</v>
      </c>
      <c r="C94" s="10">
        <v>3.0</v>
      </c>
      <c r="D94" s="10" t="s">
        <v>31</v>
      </c>
      <c r="E94" s="10">
        <v>70.5</v>
      </c>
      <c r="F94" s="11">
        <v>7.75</v>
      </c>
      <c r="G94" s="10">
        <v>0.0</v>
      </c>
      <c r="H94" s="10">
        <v>0.0</v>
      </c>
      <c r="I94" s="12">
        <f>mmult!$E94/$E$1</f>
        <v>0.88125</v>
      </c>
      <c r="J94" s="12">
        <f>LOG10(mmult!$F94+1)</f>
        <v>0.942008053</v>
      </c>
      <c r="K94" s="10">
        <f>IF(mmult!$C94=1,1,0)</f>
        <v>0</v>
      </c>
      <c r="L94" s="10">
        <f>IF(mmult!$C94=2,1,0)</f>
        <v>0</v>
      </c>
      <c r="M94" s="10">
        <f>IF(mmult!$B94="S",1,0)</f>
        <v>0</v>
      </c>
      <c r="N94" s="10">
        <f>IF(mmult!$B94="C",1,0)</f>
        <v>0</v>
      </c>
      <c r="O94" s="13">
        <f>IF(mmult!$D94="male",1,0)</f>
        <v>1</v>
      </c>
      <c r="P94" s="13">
        <v>1.0</v>
      </c>
      <c r="V94" s="15">
        <v>-0.41566136350176075</v>
      </c>
      <c r="W94" s="15">
        <v>-2.8968262997498266</v>
      </c>
      <c r="X94" s="16">
        <f t="shared" ref="X94:Y94" si="92">IF(V94&lt;0,0,V94)</f>
        <v>0</v>
      </c>
      <c r="Y94" s="16">
        <f t="shared" si="92"/>
        <v>0</v>
      </c>
      <c r="Z94" s="16">
        <f t="shared" si="3"/>
        <v>0</v>
      </c>
      <c r="AA94" s="16">
        <f>(nnet!$A94-Z94)^2</f>
        <v>0</v>
      </c>
    </row>
    <row r="95" ht="14.25" customHeight="1">
      <c r="A95" s="10">
        <v>0.0</v>
      </c>
      <c r="B95" s="10" t="s">
        <v>30</v>
      </c>
      <c r="C95" s="10">
        <v>2.0</v>
      </c>
      <c r="D95" s="10" t="s">
        <v>31</v>
      </c>
      <c r="E95" s="10">
        <v>29.0</v>
      </c>
      <c r="F95" s="11">
        <v>21.0</v>
      </c>
      <c r="G95" s="10">
        <v>1.0</v>
      </c>
      <c r="H95" s="10">
        <v>0.0</v>
      </c>
      <c r="I95" s="12">
        <f>mmult!$E95/$E$1</f>
        <v>0.3625</v>
      </c>
      <c r="J95" s="12">
        <f>LOG10(mmult!$F95+1)</f>
        <v>1.342422681</v>
      </c>
      <c r="K95" s="10">
        <f>IF(mmult!$C95=1,1,0)</f>
        <v>0</v>
      </c>
      <c r="L95" s="10">
        <f>IF(mmult!$C95=2,1,0)</f>
        <v>1</v>
      </c>
      <c r="M95" s="10">
        <f>IF(mmult!$B95="S",1,0)</f>
        <v>1</v>
      </c>
      <c r="N95" s="10">
        <f>IF(mmult!$B95="C",1,0)</f>
        <v>0</v>
      </c>
      <c r="O95" s="13">
        <f>IF(mmult!$D95="male",1,0)</f>
        <v>1</v>
      </c>
      <c r="P95" s="13">
        <v>1.0</v>
      </c>
      <c r="V95" s="15">
        <v>-1.4713589952912554</v>
      </c>
      <c r="W95" s="15">
        <v>0.23602604815853567</v>
      </c>
      <c r="X95" s="16">
        <f t="shared" ref="X95:Y95" si="93">IF(V95&lt;0,0,V95)</f>
        <v>0</v>
      </c>
      <c r="Y95" s="16">
        <f t="shared" si="93"/>
        <v>0.2360260482</v>
      </c>
      <c r="Z95" s="16">
        <f t="shared" si="3"/>
        <v>0.2360260482</v>
      </c>
      <c r="AA95" s="16">
        <f>(nnet!$A95-Z95)^2</f>
        <v>0.05570829541</v>
      </c>
    </row>
    <row r="96" ht="14.25" customHeight="1">
      <c r="A96" s="10">
        <v>0.0</v>
      </c>
      <c r="B96" s="10" t="s">
        <v>32</v>
      </c>
      <c r="C96" s="10">
        <v>1.0</v>
      </c>
      <c r="D96" s="10" t="s">
        <v>31</v>
      </c>
      <c r="E96" s="10">
        <v>24.0</v>
      </c>
      <c r="F96" s="11">
        <v>247.5208</v>
      </c>
      <c r="G96" s="10">
        <v>0.0</v>
      </c>
      <c r="H96" s="10">
        <v>1.0</v>
      </c>
      <c r="I96" s="12">
        <f>mmult!$E96/$E$1</f>
        <v>0.3</v>
      </c>
      <c r="J96" s="12">
        <f>LOG10(mmult!$F96+1)</f>
        <v>2.395362743</v>
      </c>
      <c r="K96" s="10">
        <f>IF(mmult!$C96=1,1,0)</f>
        <v>1</v>
      </c>
      <c r="L96" s="10">
        <f>IF(mmult!$C96=2,1,0)</f>
        <v>0</v>
      </c>
      <c r="M96" s="10">
        <f>IF(mmult!$B96="S",1,0)</f>
        <v>0</v>
      </c>
      <c r="N96" s="10">
        <f>IF(mmult!$B96="C",1,0)</f>
        <v>1</v>
      </c>
      <c r="O96" s="13">
        <f>IF(mmult!$D96="male",1,0)</f>
        <v>1</v>
      </c>
      <c r="P96" s="13">
        <v>1.0</v>
      </c>
      <c r="V96" s="15">
        <v>0.5790004872406487</v>
      </c>
      <c r="W96" s="15">
        <v>-2.7903889894187506</v>
      </c>
      <c r="X96" s="16">
        <f t="shared" ref="X96:Y96" si="94">IF(V96&lt;0,0,V96)</f>
        <v>0.5790004872</v>
      </c>
      <c r="Y96" s="16">
        <f t="shared" si="94"/>
        <v>0</v>
      </c>
      <c r="Z96" s="16">
        <f t="shared" si="3"/>
        <v>0.5790004872</v>
      </c>
      <c r="AA96" s="16">
        <f>(nnet!$A96-Z96)^2</f>
        <v>0.3352415642</v>
      </c>
    </row>
    <row r="97" ht="14.25" customHeight="1">
      <c r="A97" s="10">
        <v>0.0</v>
      </c>
      <c r="B97" s="10" t="s">
        <v>30</v>
      </c>
      <c r="C97" s="10">
        <v>3.0</v>
      </c>
      <c r="D97" s="10" t="s">
        <v>33</v>
      </c>
      <c r="E97" s="10">
        <v>2.0</v>
      </c>
      <c r="F97" s="11">
        <v>31.275</v>
      </c>
      <c r="G97" s="10">
        <v>4.0</v>
      </c>
      <c r="H97" s="10">
        <v>2.0</v>
      </c>
      <c r="I97" s="12">
        <f>mmult!$E97/$E$1</f>
        <v>0.025</v>
      </c>
      <c r="J97" s="12">
        <f>LOG10(mmult!$F97+1)</f>
        <v>1.508866251</v>
      </c>
      <c r="K97" s="10">
        <f>IF(mmult!$C97=1,1,0)</f>
        <v>0</v>
      </c>
      <c r="L97" s="10">
        <f>IF(mmult!$C97=2,1,0)</f>
        <v>0</v>
      </c>
      <c r="M97" s="10">
        <f>IF(mmult!$B97="S",1,0)</f>
        <v>1</v>
      </c>
      <c r="N97" s="10">
        <f>IF(mmult!$B97="C",1,0)</f>
        <v>0</v>
      </c>
      <c r="O97" s="13">
        <f>IF(mmult!$D97="male",1,0)</f>
        <v>0</v>
      </c>
      <c r="P97" s="13">
        <v>1.0</v>
      </c>
      <c r="V97" s="15">
        <v>-0.9635493378692803</v>
      </c>
      <c r="W97" s="15">
        <v>0.4611598480015662</v>
      </c>
      <c r="X97" s="16">
        <f t="shared" ref="X97:Y97" si="95">IF(V97&lt;0,0,V97)</f>
        <v>0</v>
      </c>
      <c r="Y97" s="16">
        <f t="shared" si="95"/>
        <v>0.461159848</v>
      </c>
      <c r="Z97" s="16">
        <f t="shared" si="3"/>
        <v>0.461159848</v>
      </c>
      <c r="AA97" s="16">
        <f>(nnet!$A97-Z97)^2</f>
        <v>0.2126684054</v>
      </c>
    </row>
    <row r="98" ht="14.25" customHeight="1">
      <c r="A98" s="10">
        <v>0.0</v>
      </c>
      <c r="B98" s="10" t="s">
        <v>30</v>
      </c>
      <c r="C98" s="10">
        <v>2.0</v>
      </c>
      <c r="D98" s="10" t="s">
        <v>31</v>
      </c>
      <c r="E98" s="10">
        <v>21.0</v>
      </c>
      <c r="F98" s="11">
        <v>73.5</v>
      </c>
      <c r="G98" s="10">
        <v>2.0</v>
      </c>
      <c r="H98" s="10">
        <v>0.0</v>
      </c>
      <c r="I98" s="12">
        <f>mmult!$E98/$E$1</f>
        <v>0.2625</v>
      </c>
      <c r="J98" s="12">
        <f>LOG10(mmult!$F98+1)</f>
        <v>1.872156273</v>
      </c>
      <c r="K98" s="10">
        <f>IF(mmult!$C98=1,1,0)</f>
        <v>0</v>
      </c>
      <c r="L98" s="10">
        <f>IF(mmult!$C98=2,1,0)</f>
        <v>1</v>
      </c>
      <c r="M98" s="10">
        <f>IF(mmult!$B98="S",1,0)</f>
        <v>1</v>
      </c>
      <c r="N98" s="10">
        <f>IF(mmult!$B98="C",1,0)</f>
        <v>0</v>
      </c>
      <c r="O98" s="13">
        <f>IF(mmult!$D98="male",1,0)</f>
        <v>1</v>
      </c>
      <c r="P98" s="13">
        <v>1.0</v>
      </c>
      <c r="V98" s="15">
        <v>-1.4094371797492127</v>
      </c>
      <c r="W98" s="15">
        <v>0.24858840461453235</v>
      </c>
      <c r="X98" s="16">
        <f t="shared" ref="X98:Y98" si="96">IF(V98&lt;0,0,V98)</f>
        <v>0</v>
      </c>
      <c r="Y98" s="16">
        <f t="shared" si="96"/>
        <v>0.2485884046</v>
      </c>
      <c r="Z98" s="16">
        <f t="shared" si="3"/>
        <v>0.2485884046</v>
      </c>
      <c r="AA98" s="16">
        <f>(nnet!$A98-Z98)^2</f>
        <v>0.06179619491</v>
      </c>
    </row>
    <row r="99" ht="14.25" customHeight="1">
      <c r="A99" s="10">
        <v>0.0</v>
      </c>
      <c r="B99" s="10" t="s">
        <v>32</v>
      </c>
      <c r="C99" s="10">
        <v>2.0</v>
      </c>
      <c r="D99" s="10" t="s">
        <v>31</v>
      </c>
      <c r="E99" s="10">
        <v>32.5</v>
      </c>
      <c r="F99" s="11">
        <v>30.0708</v>
      </c>
      <c r="G99" s="10">
        <v>1.0</v>
      </c>
      <c r="H99" s="10">
        <v>0.0</v>
      </c>
      <c r="I99" s="12">
        <f>mmult!$E99/$E$1</f>
        <v>0.40625</v>
      </c>
      <c r="J99" s="12">
        <f>LOG10(mmult!$F99+1)</f>
        <v>1.492352435</v>
      </c>
      <c r="K99" s="10">
        <f>IF(mmult!$C99=1,1,0)</f>
        <v>0</v>
      </c>
      <c r="L99" s="10">
        <f>IF(mmult!$C99=2,1,0)</f>
        <v>1</v>
      </c>
      <c r="M99" s="10">
        <f>IF(mmult!$B99="S",1,0)</f>
        <v>0</v>
      </c>
      <c r="N99" s="10">
        <f>IF(mmult!$B99="C",1,0)</f>
        <v>1</v>
      </c>
      <c r="O99" s="13">
        <f>IF(mmult!$D99="male",1,0)</f>
        <v>1</v>
      </c>
      <c r="P99" s="13">
        <v>1.0</v>
      </c>
      <c r="V99" s="15">
        <v>0.25427194115766816</v>
      </c>
      <c r="W99" s="15">
        <v>-3.1483068392014353</v>
      </c>
      <c r="X99" s="16">
        <f t="shared" ref="X99:Y99" si="97">IF(V99&lt;0,0,V99)</f>
        <v>0.2542719412</v>
      </c>
      <c r="Y99" s="16">
        <f t="shared" si="97"/>
        <v>0</v>
      </c>
      <c r="Z99" s="16">
        <f t="shared" si="3"/>
        <v>0.2542719412</v>
      </c>
      <c r="AA99" s="16">
        <f>(nnet!$A99-Z99)^2</f>
        <v>0.06465422006</v>
      </c>
    </row>
    <row r="100" ht="14.25" customHeight="1">
      <c r="A100" s="10">
        <v>1.0</v>
      </c>
      <c r="B100" s="10" t="s">
        <v>30</v>
      </c>
      <c r="C100" s="10">
        <v>2.0</v>
      </c>
      <c r="D100" s="10" t="s">
        <v>33</v>
      </c>
      <c r="E100" s="10">
        <v>32.5</v>
      </c>
      <c r="F100" s="11">
        <v>13.0</v>
      </c>
      <c r="G100" s="10">
        <v>0.0</v>
      </c>
      <c r="H100" s="10">
        <v>0.0</v>
      </c>
      <c r="I100" s="12">
        <f>mmult!$E100/$E$1</f>
        <v>0.40625</v>
      </c>
      <c r="J100" s="12">
        <f>LOG10(mmult!$F100+1)</f>
        <v>1.146128036</v>
      </c>
      <c r="K100" s="10">
        <f>IF(mmult!$C100=1,1,0)</f>
        <v>0</v>
      </c>
      <c r="L100" s="10">
        <f>IF(mmult!$C100=2,1,0)</f>
        <v>1</v>
      </c>
      <c r="M100" s="10">
        <f>IF(mmult!$B100="S",1,0)</f>
        <v>1</v>
      </c>
      <c r="N100" s="10">
        <f>IF(mmult!$B100="C",1,0)</f>
        <v>0</v>
      </c>
      <c r="O100" s="13">
        <f>IF(mmult!$D100="male",1,0)</f>
        <v>0</v>
      </c>
      <c r="P100" s="13">
        <v>1.0</v>
      </c>
      <c r="V100" s="15">
        <v>-0.9875671942952835</v>
      </c>
      <c r="W100" s="15">
        <v>0.7715681856512164</v>
      </c>
      <c r="X100" s="16">
        <f t="shared" ref="X100:Y100" si="98">IF(V100&lt;0,0,V100)</f>
        <v>0</v>
      </c>
      <c r="Y100" s="16">
        <f t="shared" si="98"/>
        <v>0.7715681857</v>
      </c>
      <c r="Z100" s="16">
        <f t="shared" si="3"/>
        <v>0.7715681857</v>
      </c>
      <c r="AA100" s="16">
        <f>(nnet!$A100-Z100)^2</f>
        <v>0.05218109381</v>
      </c>
    </row>
    <row r="101" ht="14.25" customHeight="1">
      <c r="A101" s="10">
        <v>0.0</v>
      </c>
      <c r="B101" s="10" t="s">
        <v>30</v>
      </c>
      <c r="C101" s="10">
        <v>1.0</v>
      </c>
      <c r="D101" s="10" t="s">
        <v>31</v>
      </c>
      <c r="E101" s="10">
        <v>54.0</v>
      </c>
      <c r="F101" s="11">
        <v>77.2875</v>
      </c>
      <c r="G101" s="10">
        <v>0.0</v>
      </c>
      <c r="H101" s="10">
        <v>1.0</v>
      </c>
      <c r="I101" s="12">
        <f>mmult!$E101/$E$1</f>
        <v>0.675</v>
      </c>
      <c r="J101" s="12">
        <f>LOG10(mmult!$F101+1)</f>
        <v>1.893692425</v>
      </c>
      <c r="K101" s="10">
        <f>IF(mmult!$C101=1,1,0)</f>
        <v>1</v>
      </c>
      <c r="L101" s="10">
        <f>IF(mmult!$C101=2,1,0)</f>
        <v>0</v>
      </c>
      <c r="M101" s="10">
        <f>IF(mmult!$B101="S",1,0)</f>
        <v>1</v>
      </c>
      <c r="N101" s="10">
        <f>IF(mmult!$B101="C",1,0)</f>
        <v>0</v>
      </c>
      <c r="O101" s="13">
        <f>IF(mmult!$D101="male",1,0)</f>
        <v>1</v>
      </c>
      <c r="P101" s="13">
        <v>1.0</v>
      </c>
      <c r="V101" s="15">
        <v>-1.4585708210911899</v>
      </c>
      <c r="W101" s="15">
        <v>0.3490047316121161</v>
      </c>
      <c r="X101" s="16">
        <f t="shared" ref="X101:Y101" si="99">IF(V101&lt;0,0,V101)</f>
        <v>0</v>
      </c>
      <c r="Y101" s="16">
        <f t="shared" si="99"/>
        <v>0.3490047316</v>
      </c>
      <c r="Z101" s="16">
        <f t="shared" si="3"/>
        <v>0.3490047316</v>
      </c>
      <c r="AA101" s="16">
        <f>(nnet!$A101-Z101)^2</f>
        <v>0.1218043027</v>
      </c>
    </row>
    <row r="102" ht="14.25" customHeight="1">
      <c r="A102" s="10">
        <v>1.0</v>
      </c>
      <c r="B102" s="10" t="s">
        <v>32</v>
      </c>
      <c r="C102" s="10">
        <v>3.0</v>
      </c>
      <c r="D102" s="10" t="s">
        <v>31</v>
      </c>
      <c r="E102" s="10">
        <v>12.0</v>
      </c>
      <c r="F102" s="11">
        <v>11.2417</v>
      </c>
      <c r="G102" s="10">
        <v>1.0</v>
      </c>
      <c r="H102" s="10">
        <v>0.0</v>
      </c>
      <c r="I102" s="12">
        <f>mmult!$E102/$E$1</f>
        <v>0.15</v>
      </c>
      <c r="J102" s="12">
        <f>LOG10(mmult!$F102+1)</f>
        <v>1.087841732</v>
      </c>
      <c r="K102" s="10">
        <f>IF(mmult!$C102=1,1,0)</f>
        <v>0</v>
      </c>
      <c r="L102" s="10">
        <f>IF(mmult!$C102=2,1,0)</f>
        <v>0</v>
      </c>
      <c r="M102" s="10">
        <f>IF(mmult!$B102="S",1,0)</f>
        <v>0</v>
      </c>
      <c r="N102" s="10">
        <f>IF(mmult!$B102="C",1,0)</f>
        <v>1</v>
      </c>
      <c r="O102" s="13">
        <f>IF(mmult!$D102="male",1,0)</f>
        <v>1</v>
      </c>
      <c r="P102" s="13">
        <v>1.0</v>
      </c>
      <c r="V102" s="15">
        <v>0.3178463213275008</v>
      </c>
      <c r="W102" s="15">
        <v>-3.2477036871078884</v>
      </c>
      <c r="X102" s="16">
        <f t="shared" ref="X102:Y102" si="100">IF(V102&lt;0,0,V102)</f>
        <v>0.3178463213</v>
      </c>
      <c r="Y102" s="16">
        <f t="shared" si="100"/>
        <v>0</v>
      </c>
      <c r="Z102" s="16">
        <f t="shared" si="3"/>
        <v>0.3178463213</v>
      </c>
      <c r="AA102" s="16">
        <f>(nnet!$A102-Z102)^2</f>
        <v>0.4653336413</v>
      </c>
    </row>
    <row r="103" ht="14.25" customHeight="1">
      <c r="A103" s="10">
        <v>1.0</v>
      </c>
      <c r="B103" s="10" t="s">
        <v>30</v>
      </c>
      <c r="C103" s="10">
        <v>3.0</v>
      </c>
      <c r="D103" s="10" t="s">
        <v>31</v>
      </c>
      <c r="E103" s="10">
        <v>24.0</v>
      </c>
      <c r="F103" s="11">
        <v>7.1417</v>
      </c>
      <c r="G103" s="10">
        <v>0.0</v>
      </c>
      <c r="H103" s="10">
        <v>0.0</v>
      </c>
      <c r="I103" s="12">
        <f>mmult!$E103/$E$1</f>
        <v>0.3</v>
      </c>
      <c r="J103" s="12">
        <f>LOG10(mmult!$F103+1)</f>
        <v>0.9107150957</v>
      </c>
      <c r="K103" s="10">
        <f>IF(mmult!$C103=1,1,0)</f>
        <v>0</v>
      </c>
      <c r="L103" s="10">
        <f>IF(mmult!$C103=2,1,0)</f>
        <v>0</v>
      </c>
      <c r="M103" s="10">
        <f>IF(mmult!$B103="S",1,0)</f>
        <v>1</v>
      </c>
      <c r="N103" s="10">
        <f>IF(mmult!$B103="C",1,0)</f>
        <v>0</v>
      </c>
      <c r="O103" s="13">
        <f>IF(mmult!$D103="male",1,0)</f>
        <v>1</v>
      </c>
      <c r="P103" s="13">
        <v>1.0</v>
      </c>
      <c r="V103" s="15">
        <v>-1.5327816865944632</v>
      </c>
      <c r="W103" s="15">
        <v>0.11076517593322688</v>
      </c>
      <c r="X103" s="16">
        <f t="shared" ref="X103:Y103" si="101">IF(V103&lt;0,0,V103)</f>
        <v>0</v>
      </c>
      <c r="Y103" s="16">
        <f t="shared" si="101"/>
        <v>0.1107651759</v>
      </c>
      <c r="Z103" s="16">
        <f t="shared" si="3"/>
        <v>0.1107651759</v>
      </c>
      <c r="AA103" s="16">
        <f>(nnet!$A103-Z103)^2</f>
        <v>0.7907385723</v>
      </c>
    </row>
    <row r="104" ht="14.25" customHeight="1">
      <c r="A104" s="10">
        <v>0.0</v>
      </c>
      <c r="B104" s="10" t="s">
        <v>30</v>
      </c>
      <c r="C104" s="10">
        <v>3.0</v>
      </c>
      <c r="D104" s="10" t="s">
        <v>31</v>
      </c>
      <c r="E104" s="10">
        <v>45.0</v>
      </c>
      <c r="F104" s="11">
        <v>6.975</v>
      </c>
      <c r="G104" s="10">
        <v>0.0</v>
      </c>
      <c r="H104" s="10">
        <v>0.0</v>
      </c>
      <c r="I104" s="12">
        <f>mmult!$E104/$E$1</f>
        <v>0.5625</v>
      </c>
      <c r="J104" s="12">
        <f>LOG10(mmult!$F104+1)</f>
        <v>0.9017306917</v>
      </c>
      <c r="K104" s="10">
        <f>IF(mmult!$C104=1,1,0)</f>
        <v>0</v>
      </c>
      <c r="L104" s="10">
        <f>IF(mmult!$C104=2,1,0)</f>
        <v>0</v>
      </c>
      <c r="M104" s="10">
        <f>IF(mmult!$B104="S",1,0)</f>
        <v>1</v>
      </c>
      <c r="N104" s="10">
        <f>IF(mmult!$B104="C",1,0)</f>
        <v>0</v>
      </c>
      <c r="O104" s="13">
        <f>IF(mmult!$D104="male",1,0)</f>
        <v>1</v>
      </c>
      <c r="P104" s="13">
        <v>1.0</v>
      </c>
      <c r="V104" s="15">
        <v>-1.7258658844580215</v>
      </c>
      <c r="W104" s="15">
        <v>-0.02766543925810261</v>
      </c>
      <c r="X104" s="16">
        <f t="shared" ref="X104:Y104" si="102">IF(V104&lt;0,0,V104)</f>
        <v>0</v>
      </c>
      <c r="Y104" s="16">
        <f t="shared" si="102"/>
        <v>0</v>
      </c>
      <c r="Z104" s="16">
        <f t="shared" si="3"/>
        <v>0</v>
      </c>
      <c r="AA104" s="16">
        <f>(nnet!$A104-Z104)^2</f>
        <v>0</v>
      </c>
    </row>
    <row r="105" ht="14.25" customHeight="1">
      <c r="A105" s="10">
        <v>0.0</v>
      </c>
      <c r="B105" s="10" t="s">
        <v>32</v>
      </c>
      <c r="C105" s="10">
        <v>3.0</v>
      </c>
      <c r="D105" s="10" t="s">
        <v>31</v>
      </c>
      <c r="E105" s="10">
        <v>33.0</v>
      </c>
      <c r="F105" s="11">
        <v>7.8958</v>
      </c>
      <c r="G105" s="10">
        <v>0.0</v>
      </c>
      <c r="H105" s="10">
        <v>0.0</v>
      </c>
      <c r="I105" s="12">
        <f>mmult!$E105/$E$1</f>
        <v>0.4125</v>
      </c>
      <c r="J105" s="12">
        <f>LOG10(mmult!$F105+1)</f>
        <v>0.9491850103</v>
      </c>
      <c r="K105" s="10">
        <f>IF(mmult!$C105=1,1,0)</f>
        <v>0</v>
      </c>
      <c r="L105" s="10">
        <f>IF(mmult!$C105=2,1,0)</f>
        <v>0</v>
      </c>
      <c r="M105" s="10">
        <f>IF(mmult!$B105="S",1,0)</f>
        <v>0</v>
      </c>
      <c r="N105" s="10">
        <f>IF(mmult!$B105="C",1,0)</f>
        <v>1</v>
      </c>
      <c r="O105" s="13">
        <f>IF(mmult!$D105="male",1,0)</f>
        <v>1</v>
      </c>
      <c r="P105" s="13">
        <v>1.0</v>
      </c>
      <c r="V105" s="15">
        <v>0.14101032908594124</v>
      </c>
      <c r="W105" s="15">
        <v>-3.3176195302951643</v>
      </c>
      <c r="X105" s="16">
        <f t="shared" ref="X105:Y105" si="103">IF(V105&lt;0,0,V105)</f>
        <v>0.1410103291</v>
      </c>
      <c r="Y105" s="16">
        <f t="shared" si="103"/>
        <v>0</v>
      </c>
      <c r="Z105" s="16">
        <f t="shared" si="3"/>
        <v>0.1410103291</v>
      </c>
      <c r="AA105" s="16">
        <f>(nnet!$A105-Z105)^2</f>
        <v>0.01988391291</v>
      </c>
    </row>
    <row r="106" ht="14.25" customHeight="1">
      <c r="A106" s="10">
        <v>0.0</v>
      </c>
      <c r="B106" s="10" t="s">
        <v>30</v>
      </c>
      <c r="C106" s="10">
        <v>3.0</v>
      </c>
      <c r="D106" s="10" t="s">
        <v>31</v>
      </c>
      <c r="E106" s="10">
        <v>20.0</v>
      </c>
      <c r="F106" s="11">
        <v>7.05</v>
      </c>
      <c r="G106" s="10">
        <v>0.0</v>
      </c>
      <c r="H106" s="10">
        <v>0.0</v>
      </c>
      <c r="I106" s="12">
        <f>mmult!$E106/$E$1</f>
        <v>0.25</v>
      </c>
      <c r="J106" s="12">
        <f>LOG10(mmult!$F106+1)</f>
        <v>0.9057958804</v>
      </c>
      <c r="K106" s="10">
        <f>IF(mmult!$C106=1,1,0)</f>
        <v>0</v>
      </c>
      <c r="L106" s="10">
        <f>IF(mmult!$C106=2,1,0)</f>
        <v>0</v>
      </c>
      <c r="M106" s="10">
        <f>IF(mmult!$B106="S",1,0)</f>
        <v>1</v>
      </c>
      <c r="N106" s="10">
        <f>IF(mmult!$B106="C",1,0)</f>
        <v>0</v>
      </c>
      <c r="O106" s="13">
        <f>IF(mmult!$D106="male",1,0)</f>
        <v>1</v>
      </c>
      <c r="P106" s="13">
        <v>1.0</v>
      </c>
      <c r="V106" s="15">
        <v>-1.4960808777552874</v>
      </c>
      <c r="W106" s="15">
        <v>0.1366591302548681</v>
      </c>
      <c r="X106" s="16">
        <f t="shared" ref="X106:Y106" si="104">IF(V106&lt;0,0,V106)</f>
        <v>0</v>
      </c>
      <c r="Y106" s="16">
        <f t="shared" si="104"/>
        <v>0.1366591303</v>
      </c>
      <c r="Z106" s="16">
        <f t="shared" si="3"/>
        <v>0.1366591303</v>
      </c>
      <c r="AA106" s="16">
        <f>(nnet!$A106-Z106)^2</f>
        <v>0.01867571788</v>
      </c>
    </row>
    <row r="107" ht="14.25" customHeight="1">
      <c r="A107" s="10">
        <v>0.0</v>
      </c>
      <c r="B107" s="10" t="s">
        <v>30</v>
      </c>
      <c r="C107" s="10">
        <v>3.0</v>
      </c>
      <c r="D107" s="10" t="s">
        <v>33</v>
      </c>
      <c r="E107" s="10">
        <v>47.0</v>
      </c>
      <c r="F107" s="11">
        <v>14.5</v>
      </c>
      <c r="G107" s="10">
        <v>1.0</v>
      </c>
      <c r="H107" s="10">
        <v>0.0</v>
      </c>
      <c r="I107" s="12">
        <f>mmult!$E107/$E$1</f>
        <v>0.5875</v>
      </c>
      <c r="J107" s="12">
        <f>LOG10(mmult!$F107+1)</f>
        <v>1.190331698</v>
      </c>
      <c r="K107" s="10">
        <f>IF(mmult!$C107=1,1,0)</f>
        <v>0</v>
      </c>
      <c r="L107" s="10">
        <f>IF(mmult!$C107=2,1,0)</f>
        <v>0</v>
      </c>
      <c r="M107" s="10">
        <f>IF(mmult!$B107="S",1,0)</f>
        <v>1</v>
      </c>
      <c r="N107" s="10">
        <f>IF(mmult!$B107="C",1,0)</f>
        <v>0</v>
      </c>
      <c r="O107" s="13">
        <f>IF(mmult!$D107="male",1,0)</f>
        <v>0</v>
      </c>
      <c r="P107" s="13">
        <v>1.0</v>
      </c>
      <c r="V107" s="15">
        <v>-1.2581623746513435</v>
      </c>
      <c r="W107" s="15">
        <v>0.39680585762096765</v>
      </c>
      <c r="X107" s="16">
        <f t="shared" ref="X107:Y107" si="105">IF(V107&lt;0,0,V107)</f>
        <v>0</v>
      </c>
      <c r="Y107" s="16">
        <f t="shared" si="105"/>
        <v>0.3968058576</v>
      </c>
      <c r="Z107" s="16">
        <f t="shared" si="3"/>
        <v>0.3968058576</v>
      </c>
      <c r="AA107" s="16">
        <f>(nnet!$A107-Z107)^2</f>
        <v>0.1574548886</v>
      </c>
    </row>
    <row r="108" ht="14.25" customHeight="1">
      <c r="A108" s="10">
        <v>1.0</v>
      </c>
      <c r="B108" s="10" t="s">
        <v>30</v>
      </c>
      <c r="C108" s="10">
        <v>2.0</v>
      </c>
      <c r="D108" s="10" t="s">
        <v>33</v>
      </c>
      <c r="E108" s="10">
        <v>29.0</v>
      </c>
      <c r="F108" s="11">
        <v>26.0</v>
      </c>
      <c r="G108" s="10">
        <v>1.0</v>
      </c>
      <c r="H108" s="10">
        <v>0.0</v>
      </c>
      <c r="I108" s="12">
        <f>mmult!$E108/$E$1</f>
        <v>0.3625</v>
      </c>
      <c r="J108" s="12">
        <f>LOG10(mmult!$F108+1)</f>
        <v>1.431363764</v>
      </c>
      <c r="K108" s="10">
        <f>IF(mmult!$C108=1,1,0)</f>
        <v>0</v>
      </c>
      <c r="L108" s="10">
        <f>IF(mmult!$C108=2,1,0)</f>
        <v>1</v>
      </c>
      <c r="M108" s="10">
        <f>IF(mmult!$B108="S",1,0)</f>
        <v>1</v>
      </c>
      <c r="N108" s="10">
        <f>IF(mmult!$B108="C",1,0)</f>
        <v>0</v>
      </c>
      <c r="O108" s="13">
        <f>IF(mmult!$D108="male",1,0)</f>
        <v>0</v>
      </c>
      <c r="P108" s="13">
        <v>1.0</v>
      </c>
      <c r="V108" s="15">
        <v>-0.9698424352633606</v>
      </c>
      <c r="W108" s="15">
        <v>0.7371339080941572</v>
      </c>
      <c r="X108" s="16">
        <f t="shared" ref="X108:Y108" si="106">IF(V108&lt;0,0,V108)</f>
        <v>0</v>
      </c>
      <c r="Y108" s="16">
        <f t="shared" si="106"/>
        <v>0.7371339081</v>
      </c>
      <c r="Z108" s="16">
        <f t="shared" si="3"/>
        <v>0.7371339081</v>
      </c>
      <c r="AA108" s="16">
        <f>(nnet!$A108-Z108)^2</f>
        <v>0.06909858227</v>
      </c>
    </row>
    <row r="109" ht="14.25" customHeight="1">
      <c r="A109" s="10">
        <v>0.0</v>
      </c>
      <c r="B109" s="10" t="s">
        <v>30</v>
      </c>
      <c r="C109" s="10">
        <v>2.0</v>
      </c>
      <c r="D109" s="10" t="s">
        <v>31</v>
      </c>
      <c r="E109" s="10">
        <v>25.0</v>
      </c>
      <c r="F109" s="11">
        <v>13.0</v>
      </c>
      <c r="G109" s="10">
        <v>0.0</v>
      </c>
      <c r="H109" s="10">
        <v>0.0</v>
      </c>
      <c r="I109" s="12">
        <f>mmult!$E109/$E$1</f>
        <v>0.3125</v>
      </c>
      <c r="J109" s="12">
        <f>LOG10(mmult!$F109+1)</f>
        <v>1.146128036</v>
      </c>
      <c r="K109" s="10">
        <f>IF(mmult!$C109=1,1,0)</f>
        <v>0</v>
      </c>
      <c r="L109" s="10">
        <f>IF(mmult!$C109=2,1,0)</f>
        <v>1</v>
      </c>
      <c r="M109" s="10">
        <f>IF(mmult!$B109="S",1,0)</f>
        <v>1</v>
      </c>
      <c r="N109" s="10">
        <f>IF(mmult!$B109="C",1,0)</f>
        <v>0</v>
      </c>
      <c r="O109" s="13">
        <f>IF(mmult!$D109="male",1,0)</f>
        <v>1</v>
      </c>
      <c r="P109" s="13">
        <v>1.0</v>
      </c>
      <c r="V109" s="15">
        <v>-1.4191277791841592</v>
      </c>
      <c r="W109" s="15">
        <v>0.3260258032552188</v>
      </c>
      <c r="X109" s="16">
        <f t="shared" ref="X109:Y109" si="107">IF(V109&lt;0,0,V109)</f>
        <v>0</v>
      </c>
      <c r="Y109" s="16">
        <f t="shared" si="107"/>
        <v>0.3260258033</v>
      </c>
      <c r="Z109" s="16">
        <f t="shared" si="3"/>
        <v>0.3260258033</v>
      </c>
      <c r="AA109" s="16">
        <f>(nnet!$A109-Z109)^2</f>
        <v>0.1062928244</v>
      </c>
    </row>
    <row r="110" ht="14.25" customHeight="1">
      <c r="A110" s="10">
        <v>0.0</v>
      </c>
      <c r="B110" s="10" t="s">
        <v>32</v>
      </c>
      <c r="C110" s="10">
        <v>2.0</v>
      </c>
      <c r="D110" s="10" t="s">
        <v>31</v>
      </c>
      <c r="E110" s="10">
        <v>23.0</v>
      </c>
      <c r="F110" s="11">
        <v>15.0458</v>
      </c>
      <c r="G110" s="10">
        <v>0.0</v>
      </c>
      <c r="H110" s="10">
        <v>0.0</v>
      </c>
      <c r="I110" s="12">
        <f>mmult!$E110/$E$1</f>
        <v>0.2875</v>
      </c>
      <c r="J110" s="12">
        <f>LOG10(mmult!$F110+1)</f>
        <v>1.205361375</v>
      </c>
      <c r="K110" s="10">
        <f>IF(mmult!$C110=1,1,0)</f>
        <v>0</v>
      </c>
      <c r="L110" s="10">
        <f>IF(mmult!$C110=2,1,0)</f>
        <v>1</v>
      </c>
      <c r="M110" s="10">
        <f>IF(mmult!$B110="S",1,0)</f>
        <v>0</v>
      </c>
      <c r="N110" s="10">
        <f>IF(mmult!$B110="C",1,0)</f>
        <v>1</v>
      </c>
      <c r="O110" s="13">
        <f>IF(mmult!$D110="male",1,0)</f>
        <v>1</v>
      </c>
      <c r="P110" s="13">
        <v>1.0</v>
      </c>
      <c r="V110" s="15">
        <v>0.35599037447476023</v>
      </c>
      <c r="W110" s="15">
        <v>-3.028700259808661</v>
      </c>
      <c r="X110" s="16">
        <f t="shared" ref="X110:Y110" si="108">IF(V110&lt;0,0,V110)</f>
        <v>0.3559903745</v>
      </c>
      <c r="Y110" s="16">
        <f t="shared" si="108"/>
        <v>0</v>
      </c>
      <c r="Z110" s="16">
        <f t="shared" si="3"/>
        <v>0.3559903745</v>
      </c>
      <c r="AA110" s="16">
        <f>(nnet!$A110-Z110)^2</f>
        <v>0.1267291467</v>
      </c>
    </row>
    <row r="111" ht="14.25" customHeight="1">
      <c r="A111" s="10">
        <v>1.0</v>
      </c>
      <c r="B111" s="10" t="s">
        <v>30</v>
      </c>
      <c r="C111" s="10">
        <v>1.0</v>
      </c>
      <c r="D111" s="10" t="s">
        <v>33</v>
      </c>
      <c r="E111" s="10">
        <v>19.0</v>
      </c>
      <c r="F111" s="11">
        <v>26.2833</v>
      </c>
      <c r="G111" s="10">
        <v>0.0</v>
      </c>
      <c r="H111" s="10">
        <v>2.0</v>
      </c>
      <c r="I111" s="12">
        <f>mmult!$E111/$E$1</f>
        <v>0.2375</v>
      </c>
      <c r="J111" s="12">
        <f>LOG10(mmult!$F111+1)</f>
        <v>1.435896898</v>
      </c>
      <c r="K111" s="10">
        <f>IF(mmult!$C111=1,1,0)</f>
        <v>1</v>
      </c>
      <c r="L111" s="10">
        <f>IF(mmult!$C111=2,1,0)</f>
        <v>0</v>
      </c>
      <c r="M111" s="10">
        <f>IF(mmult!$B111="S",1,0)</f>
        <v>1</v>
      </c>
      <c r="N111" s="10">
        <f>IF(mmult!$B111="C",1,0)</f>
        <v>0</v>
      </c>
      <c r="O111" s="13">
        <f>IF(mmult!$D111="male",1,0)</f>
        <v>0</v>
      </c>
      <c r="P111" s="13">
        <v>1.0</v>
      </c>
      <c r="V111" s="15">
        <v>-0.6764568525403059</v>
      </c>
      <c r="W111" s="15">
        <v>1.0305300909589863</v>
      </c>
      <c r="X111" s="16">
        <f t="shared" ref="X111:Y111" si="109">IF(V111&lt;0,0,V111)</f>
        <v>0</v>
      </c>
      <c r="Y111" s="16">
        <f t="shared" si="109"/>
        <v>1.030530091</v>
      </c>
      <c r="Z111" s="16">
        <f t="shared" si="3"/>
        <v>1.030530091</v>
      </c>
      <c r="AA111" s="16">
        <f>(nnet!$A111-Z111)^2</f>
        <v>0.000932086454</v>
      </c>
    </row>
    <row r="112" ht="14.25" customHeight="1">
      <c r="A112" s="10">
        <v>0.0</v>
      </c>
      <c r="B112" s="10" t="s">
        <v>30</v>
      </c>
      <c r="C112" s="10">
        <v>1.0</v>
      </c>
      <c r="D112" s="10" t="s">
        <v>31</v>
      </c>
      <c r="E112" s="10">
        <v>37.0</v>
      </c>
      <c r="F112" s="11">
        <v>53.1</v>
      </c>
      <c r="G112" s="10">
        <v>1.0</v>
      </c>
      <c r="H112" s="10">
        <v>0.0</v>
      </c>
      <c r="I112" s="12">
        <f>mmult!$E112/$E$1</f>
        <v>0.4625</v>
      </c>
      <c r="J112" s="12">
        <f>LOG10(mmult!$F112+1)</f>
        <v>1.733197265</v>
      </c>
      <c r="K112" s="10">
        <f>IF(mmult!$C112=1,1,0)</f>
        <v>1</v>
      </c>
      <c r="L112" s="10">
        <f>IF(mmult!$C112=2,1,0)</f>
        <v>0</v>
      </c>
      <c r="M112" s="10">
        <f>IF(mmult!$B112="S",1,0)</f>
        <v>1</v>
      </c>
      <c r="N112" s="10">
        <f>IF(mmult!$B112="C",1,0)</f>
        <v>0</v>
      </c>
      <c r="O112" s="13">
        <f>IF(mmult!$D112="male",1,0)</f>
        <v>1</v>
      </c>
      <c r="P112" s="13">
        <v>1.0</v>
      </c>
      <c r="V112" s="15">
        <v>-1.287297773396754</v>
      </c>
      <c r="W112" s="15">
        <v>0.3814627262462862</v>
      </c>
      <c r="X112" s="16">
        <f t="shared" ref="X112:Y112" si="110">IF(V112&lt;0,0,V112)</f>
        <v>0</v>
      </c>
      <c r="Y112" s="16">
        <f t="shared" si="110"/>
        <v>0.3814627262</v>
      </c>
      <c r="Z112" s="16">
        <f t="shared" si="3"/>
        <v>0.3814627262</v>
      </c>
      <c r="AA112" s="16">
        <f>(nnet!$A112-Z112)^2</f>
        <v>0.1455138115</v>
      </c>
    </row>
    <row r="113" ht="14.25" customHeight="1">
      <c r="A113" s="10">
        <v>0.0</v>
      </c>
      <c r="B113" s="10" t="s">
        <v>30</v>
      </c>
      <c r="C113" s="10">
        <v>3.0</v>
      </c>
      <c r="D113" s="10" t="s">
        <v>31</v>
      </c>
      <c r="E113" s="10">
        <v>16.0</v>
      </c>
      <c r="F113" s="11">
        <v>9.2167</v>
      </c>
      <c r="G113" s="10">
        <v>0.0</v>
      </c>
      <c r="H113" s="10">
        <v>0.0</v>
      </c>
      <c r="I113" s="12">
        <f>mmult!$E113/$E$1</f>
        <v>0.2</v>
      </c>
      <c r="J113" s="12">
        <f>LOG10(mmult!$F113+1)</f>
        <v>1.009310641</v>
      </c>
      <c r="K113" s="10">
        <f>IF(mmult!$C113=1,1,0)</f>
        <v>0</v>
      </c>
      <c r="L113" s="10">
        <f>IF(mmult!$C113=2,1,0)</f>
        <v>0</v>
      </c>
      <c r="M113" s="10">
        <f>IF(mmult!$B113="S",1,0)</f>
        <v>1</v>
      </c>
      <c r="N113" s="10">
        <f>IF(mmult!$B113="C",1,0)</f>
        <v>0</v>
      </c>
      <c r="O113" s="13">
        <f>IF(mmult!$D113="male",1,0)</f>
        <v>1</v>
      </c>
      <c r="P113" s="13">
        <v>1.0</v>
      </c>
      <c r="V113" s="15">
        <v>-1.4581186458323512</v>
      </c>
      <c r="W113" s="15">
        <v>0.1703011910639507</v>
      </c>
      <c r="X113" s="16">
        <f t="shared" ref="X113:Y113" si="111">IF(V113&lt;0,0,V113)</f>
        <v>0</v>
      </c>
      <c r="Y113" s="16">
        <f t="shared" si="111"/>
        <v>0.1703011911</v>
      </c>
      <c r="Z113" s="16">
        <f t="shared" si="3"/>
        <v>0.1703011911</v>
      </c>
      <c r="AA113" s="16">
        <f>(nnet!$A113-Z113)^2</f>
        <v>0.02900249568</v>
      </c>
    </row>
    <row r="114" ht="14.25" customHeight="1">
      <c r="A114" s="10">
        <v>0.0</v>
      </c>
      <c r="B114" s="10" t="s">
        <v>32</v>
      </c>
      <c r="C114" s="10">
        <v>1.0</v>
      </c>
      <c r="D114" s="10" t="s">
        <v>31</v>
      </c>
      <c r="E114" s="10">
        <v>24.0</v>
      </c>
      <c r="F114" s="11">
        <v>79.2</v>
      </c>
      <c r="G114" s="10">
        <v>0.0</v>
      </c>
      <c r="H114" s="10">
        <v>0.0</v>
      </c>
      <c r="I114" s="12">
        <f>mmult!$E114/$E$1</f>
        <v>0.3</v>
      </c>
      <c r="J114" s="12">
        <f>LOG10(mmult!$F114+1)</f>
        <v>1.904174368</v>
      </c>
      <c r="K114" s="10">
        <f>IF(mmult!$C114=1,1,0)</f>
        <v>1</v>
      </c>
      <c r="L114" s="10">
        <f>IF(mmult!$C114=2,1,0)</f>
        <v>0</v>
      </c>
      <c r="M114" s="10">
        <f>IF(mmult!$B114="S",1,0)</f>
        <v>0</v>
      </c>
      <c r="N114" s="10">
        <f>IF(mmult!$B114="C",1,0)</f>
        <v>1</v>
      </c>
      <c r="O114" s="13">
        <f>IF(mmult!$D114="male",1,0)</f>
        <v>1</v>
      </c>
      <c r="P114" s="13">
        <v>1.0</v>
      </c>
      <c r="V114" s="15">
        <v>0.60796159788042</v>
      </c>
      <c r="W114" s="15">
        <v>-2.815323274054458</v>
      </c>
      <c r="X114" s="16">
        <f t="shared" ref="X114:Y114" si="112">IF(V114&lt;0,0,V114)</f>
        <v>0.6079615979</v>
      </c>
      <c r="Y114" s="16">
        <f t="shared" si="112"/>
        <v>0</v>
      </c>
      <c r="Z114" s="16">
        <f t="shared" si="3"/>
        <v>0.6079615979</v>
      </c>
      <c r="AA114" s="16">
        <f>(nnet!$A114-Z114)^2</f>
        <v>0.3696173045</v>
      </c>
    </row>
    <row r="115" ht="14.25" customHeight="1">
      <c r="A115" s="10">
        <v>1.0</v>
      </c>
      <c r="B115" s="10" t="s">
        <v>30</v>
      </c>
      <c r="C115" s="10">
        <v>3.0</v>
      </c>
      <c r="D115" s="10" t="s">
        <v>33</v>
      </c>
      <c r="E115" s="10">
        <v>22.0</v>
      </c>
      <c r="F115" s="11">
        <v>7.75</v>
      </c>
      <c r="G115" s="10">
        <v>0.0</v>
      </c>
      <c r="H115" s="10">
        <v>0.0</v>
      </c>
      <c r="I115" s="12">
        <f>mmult!$E115/$E$1</f>
        <v>0.275</v>
      </c>
      <c r="J115" s="12">
        <f>LOG10(mmult!$F115+1)</f>
        <v>0.942008053</v>
      </c>
      <c r="K115" s="10">
        <f>IF(mmult!$C115=1,1,0)</f>
        <v>0</v>
      </c>
      <c r="L115" s="10">
        <f>IF(mmult!$C115=2,1,0)</f>
        <v>0</v>
      </c>
      <c r="M115" s="10">
        <f>IF(mmult!$B115="S",1,0)</f>
        <v>1</v>
      </c>
      <c r="N115" s="10">
        <f>IF(mmult!$B115="C",1,0)</f>
        <v>0</v>
      </c>
      <c r="O115" s="13">
        <f>IF(mmult!$D115="male",1,0)</f>
        <v>0</v>
      </c>
      <c r="P115" s="13">
        <v>1.0</v>
      </c>
      <c r="V115" s="15">
        <v>-1.0135567355964756</v>
      </c>
      <c r="W115" s="15">
        <v>0.6208765394742088</v>
      </c>
      <c r="X115" s="16">
        <f t="shared" ref="X115:Y115" si="113">IF(V115&lt;0,0,V115)</f>
        <v>0</v>
      </c>
      <c r="Y115" s="16">
        <f t="shared" si="113"/>
        <v>0.6208765395</v>
      </c>
      <c r="Z115" s="16">
        <f t="shared" si="3"/>
        <v>0.6208765395</v>
      </c>
      <c r="AA115" s="16">
        <f>(nnet!$A115-Z115)^2</f>
        <v>0.1437345983</v>
      </c>
    </row>
    <row r="116" ht="14.25" customHeight="1">
      <c r="A116" s="10">
        <v>1.0</v>
      </c>
      <c r="B116" s="10" t="s">
        <v>30</v>
      </c>
      <c r="C116" s="10">
        <v>3.0</v>
      </c>
      <c r="D116" s="10" t="s">
        <v>33</v>
      </c>
      <c r="E116" s="10">
        <v>24.0</v>
      </c>
      <c r="F116" s="11">
        <v>15.85</v>
      </c>
      <c r="G116" s="10">
        <v>1.0</v>
      </c>
      <c r="H116" s="10">
        <v>0.0</v>
      </c>
      <c r="I116" s="12">
        <f>mmult!$E116/$E$1</f>
        <v>0.3</v>
      </c>
      <c r="J116" s="12">
        <f>LOG10(mmult!$F116+1)</f>
        <v>1.226599905</v>
      </c>
      <c r="K116" s="10">
        <f>IF(mmult!$C116=1,1,0)</f>
        <v>0</v>
      </c>
      <c r="L116" s="10">
        <f>IF(mmult!$C116=2,1,0)</f>
        <v>0</v>
      </c>
      <c r="M116" s="10">
        <f>IF(mmult!$B116="S",1,0)</f>
        <v>1</v>
      </c>
      <c r="N116" s="10">
        <f>IF(mmult!$B116="C",1,0)</f>
        <v>0</v>
      </c>
      <c r="O116" s="13">
        <f>IF(mmult!$D116="male",1,0)</f>
        <v>0</v>
      </c>
      <c r="P116" s="13">
        <v>1.0</v>
      </c>
      <c r="V116" s="15">
        <v>-1.04638176435285</v>
      </c>
      <c r="W116" s="15">
        <v>0.5503087535155493</v>
      </c>
      <c r="X116" s="16">
        <f t="shared" ref="X116:Y116" si="114">IF(V116&lt;0,0,V116)</f>
        <v>0</v>
      </c>
      <c r="Y116" s="16">
        <f t="shared" si="114"/>
        <v>0.5503087535</v>
      </c>
      <c r="Z116" s="16">
        <f t="shared" si="3"/>
        <v>0.5503087535</v>
      </c>
      <c r="AA116" s="16">
        <f>(nnet!$A116-Z116)^2</f>
        <v>0.2022222172</v>
      </c>
    </row>
    <row r="117" ht="14.25" customHeight="1">
      <c r="A117" s="10">
        <v>0.0</v>
      </c>
      <c r="B117" s="10" t="s">
        <v>34</v>
      </c>
      <c r="C117" s="10">
        <v>3.0</v>
      </c>
      <c r="D117" s="10" t="s">
        <v>31</v>
      </c>
      <c r="E117" s="10">
        <v>19.0</v>
      </c>
      <c r="F117" s="11">
        <v>6.75</v>
      </c>
      <c r="G117" s="10">
        <v>0.0</v>
      </c>
      <c r="H117" s="10">
        <v>0.0</v>
      </c>
      <c r="I117" s="12">
        <f>mmult!$E117/$E$1</f>
        <v>0.2375</v>
      </c>
      <c r="J117" s="12">
        <f>LOG10(mmult!$F117+1)</f>
        <v>0.8893017025</v>
      </c>
      <c r="K117" s="10">
        <f>IF(mmult!$C117=1,1,0)</f>
        <v>0</v>
      </c>
      <c r="L117" s="10">
        <f>IF(mmult!$C117=2,1,0)</f>
        <v>0</v>
      </c>
      <c r="M117" s="10">
        <f>IF(mmult!$B117="S",1,0)</f>
        <v>0</v>
      </c>
      <c r="N117" s="10">
        <f>IF(mmult!$B117="C",1,0)</f>
        <v>0</v>
      </c>
      <c r="O117" s="13">
        <f>IF(mmult!$D117="male",1,0)</f>
        <v>1</v>
      </c>
      <c r="P117" s="13">
        <v>1.0</v>
      </c>
      <c r="V117" s="15">
        <v>0.056985193237619525</v>
      </c>
      <c r="W117" s="15">
        <v>-2.56268217924481</v>
      </c>
      <c r="X117" s="16">
        <f t="shared" ref="X117:Y117" si="115">IF(V117&lt;0,0,V117)</f>
        <v>0.05698519324</v>
      </c>
      <c r="Y117" s="16">
        <f t="shared" si="115"/>
        <v>0</v>
      </c>
      <c r="Z117" s="16">
        <f t="shared" si="3"/>
        <v>0.05698519324</v>
      </c>
      <c r="AA117" s="16">
        <f>(nnet!$A117-Z117)^2</f>
        <v>0.003247312248</v>
      </c>
    </row>
    <row r="118" ht="14.25" customHeight="1">
      <c r="A118" s="10">
        <v>0.0</v>
      </c>
      <c r="B118" s="10" t="s">
        <v>30</v>
      </c>
      <c r="C118" s="10">
        <v>2.0</v>
      </c>
      <c r="D118" s="10" t="s">
        <v>31</v>
      </c>
      <c r="E118" s="10">
        <v>18.0</v>
      </c>
      <c r="F118" s="11">
        <v>11.5</v>
      </c>
      <c r="G118" s="10">
        <v>0.0</v>
      </c>
      <c r="H118" s="10">
        <v>0.0</v>
      </c>
      <c r="I118" s="12">
        <f>mmult!$E118/$E$1</f>
        <v>0.225</v>
      </c>
      <c r="J118" s="12">
        <f>LOG10(mmult!$F118+1)</f>
        <v>1.096910013</v>
      </c>
      <c r="K118" s="10">
        <f>IF(mmult!$C118=1,1,0)</f>
        <v>0</v>
      </c>
      <c r="L118" s="10">
        <f>IF(mmult!$C118=2,1,0)</f>
        <v>1</v>
      </c>
      <c r="M118" s="10">
        <f>IF(mmult!$B118="S",1,0)</f>
        <v>1</v>
      </c>
      <c r="N118" s="10">
        <f>IF(mmult!$B118="C",1,0)</f>
        <v>0</v>
      </c>
      <c r="O118" s="13">
        <f>IF(mmult!$D118="male",1,0)</f>
        <v>1</v>
      </c>
      <c r="P118" s="13">
        <v>1.0</v>
      </c>
      <c r="V118" s="15">
        <v>-1.355373776801308</v>
      </c>
      <c r="W118" s="15">
        <v>0.36843849514993066</v>
      </c>
      <c r="X118" s="16">
        <f t="shared" ref="X118:Y118" si="116">IF(V118&lt;0,0,V118)</f>
        <v>0</v>
      </c>
      <c r="Y118" s="16">
        <f t="shared" si="116"/>
        <v>0.3684384951</v>
      </c>
      <c r="Z118" s="16">
        <f t="shared" si="3"/>
        <v>0.3684384951</v>
      </c>
      <c r="AA118" s="16">
        <f>(nnet!$A118-Z118)^2</f>
        <v>0.1357469247</v>
      </c>
    </row>
    <row r="119" ht="14.25" customHeight="1">
      <c r="A119" s="10">
        <v>0.0</v>
      </c>
      <c r="B119" s="10" t="s">
        <v>30</v>
      </c>
      <c r="C119" s="10">
        <v>2.0</v>
      </c>
      <c r="D119" s="10" t="s">
        <v>31</v>
      </c>
      <c r="E119" s="10">
        <v>19.0</v>
      </c>
      <c r="F119" s="11">
        <v>36.75</v>
      </c>
      <c r="G119" s="10">
        <v>1.0</v>
      </c>
      <c r="H119" s="10">
        <v>1.0</v>
      </c>
      <c r="I119" s="12">
        <f>mmult!$E119/$E$1</f>
        <v>0.2375</v>
      </c>
      <c r="J119" s="12">
        <f>LOG10(mmult!$F119+1)</f>
        <v>1.576916956</v>
      </c>
      <c r="K119" s="10">
        <f>IF(mmult!$C119=1,1,0)</f>
        <v>0</v>
      </c>
      <c r="L119" s="10">
        <f>IF(mmult!$C119=2,1,0)</f>
        <v>1</v>
      </c>
      <c r="M119" s="10">
        <f>IF(mmult!$B119="S",1,0)</f>
        <v>1</v>
      </c>
      <c r="N119" s="10">
        <f>IF(mmult!$B119="C",1,0)</f>
        <v>0</v>
      </c>
      <c r="O119" s="13">
        <f>IF(mmult!$D119="male",1,0)</f>
        <v>1</v>
      </c>
      <c r="P119" s="13">
        <v>1.0</v>
      </c>
      <c r="V119" s="15">
        <v>-1.4114111671929062</v>
      </c>
      <c r="W119" s="15">
        <v>0.30823199558605774</v>
      </c>
      <c r="X119" s="16">
        <f t="shared" ref="X119:Y119" si="117">IF(V119&lt;0,0,V119)</f>
        <v>0</v>
      </c>
      <c r="Y119" s="16">
        <f t="shared" si="117"/>
        <v>0.3082319956</v>
      </c>
      <c r="Z119" s="16">
        <f t="shared" si="3"/>
        <v>0.3082319956</v>
      </c>
      <c r="AA119" s="16">
        <f>(nnet!$A119-Z119)^2</f>
        <v>0.0950069631</v>
      </c>
    </row>
    <row r="120" ht="14.25" customHeight="1">
      <c r="A120" s="10">
        <v>1.0</v>
      </c>
      <c r="B120" s="10" t="s">
        <v>30</v>
      </c>
      <c r="C120" s="10">
        <v>3.0</v>
      </c>
      <c r="D120" s="10" t="s">
        <v>31</v>
      </c>
      <c r="E120" s="10">
        <v>27.0</v>
      </c>
      <c r="F120" s="11">
        <v>7.7958</v>
      </c>
      <c r="G120" s="10">
        <v>0.0</v>
      </c>
      <c r="H120" s="10">
        <v>0.0</v>
      </c>
      <c r="I120" s="12">
        <f>mmult!$E120/$E$1</f>
        <v>0.3375</v>
      </c>
      <c r="J120" s="12">
        <f>LOG10(mmult!$F120+1)</f>
        <v>0.9442753458</v>
      </c>
      <c r="K120" s="10">
        <f>IF(mmult!$C120=1,1,0)</f>
        <v>0</v>
      </c>
      <c r="L120" s="10">
        <f>IF(mmult!$C120=2,1,0)</f>
        <v>0</v>
      </c>
      <c r="M120" s="10">
        <f>IF(mmult!$B120="S",1,0)</f>
        <v>1</v>
      </c>
      <c r="N120" s="10">
        <f>IF(mmult!$B120="C",1,0)</f>
        <v>0</v>
      </c>
      <c r="O120" s="13">
        <f>IF(mmult!$D120="male",1,0)</f>
        <v>1</v>
      </c>
      <c r="P120" s="13">
        <v>1.0</v>
      </c>
      <c r="V120" s="15">
        <v>-1.5599598028286767</v>
      </c>
      <c r="W120" s="15">
        <v>0.09347911903530326</v>
      </c>
      <c r="X120" s="16">
        <f t="shared" ref="X120:Y120" si="118">IF(V120&lt;0,0,V120)</f>
        <v>0</v>
      </c>
      <c r="Y120" s="16">
        <f t="shared" si="118"/>
        <v>0.09347911904</v>
      </c>
      <c r="Z120" s="16">
        <f t="shared" si="3"/>
        <v>0.09347911904</v>
      </c>
      <c r="AA120" s="16">
        <f>(nnet!$A120-Z120)^2</f>
        <v>0.8217801076</v>
      </c>
    </row>
    <row r="121" ht="14.25" customHeight="1">
      <c r="A121" s="10">
        <v>0.0</v>
      </c>
      <c r="B121" s="10" t="s">
        <v>30</v>
      </c>
      <c r="C121" s="10">
        <v>3.0</v>
      </c>
      <c r="D121" s="10" t="s">
        <v>33</v>
      </c>
      <c r="E121" s="10">
        <v>9.0</v>
      </c>
      <c r="F121" s="11">
        <v>34.375</v>
      </c>
      <c r="G121" s="10">
        <v>2.0</v>
      </c>
      <c r="H121" s="10">
        <v>2.0</v>
      </c>
      <c r="I121" s="12">
        <f>mmult!$E121/$E$1</f>
        <v>0.1125</v>
      </c>
      <c r="J121" s="12">
        <f>LOG10(mmult!$F121+1)</f>
        <v>1.548696449</v>
      </c>
      <c r="K121" s="10">
        <f>IF(mmult!$C121=1,1,0)</f>
        <v>0</v>
      </c>
      <c r="L121" s="10">
        <f>IF(mmult!$C121=2,1,0)</f>
        <v>0</v>
      </c>
      <c r="M121" s="10">
        <f>IF(mmult!$B121="S",1,0)</f>
        <v>1</v>
      </c>
      <c r="N121" s="10">
        <f>IF(mmult!$B121="C",1,0)</f>
        <v>0</v>
      </c>
      <c r="O121" s="13">
        <f>IF(mmult!$D121="male",1,0)</f>
        <v>0</v>
      </c>
      <c r="P121" s="13">
        <v>1.0</v>
      </c>
      <c r="V121" s="15">
        <v>-0.9918991569005493</v>
      </c>
      <c r="W121" s="15">
        <v>0.5736372642831893</v>
      </c>
      <c r="X121" s="16">
        <f t="shared" ref="X121:Y121" si="119">IF(V121&lt;0,0,V121)</f>
        <v>0</v>
      </c>
      <c r="Y121" s="16">
        <f t="shared" si="119"/>
        <v>0.5736372643</v>
      </c>
      <c r="Z121" s="16">
        <f t="shared" si="3"/>
        <v>0.5736372643</v>
      </c>
      <c r="AA121" s="16">
        <f>(nnet!$A121-Z121)^2</f>
        <v>0.329059711</v>
      </c>
    </row>
    <row r="122" ht="14.25" customHeight="1">
      <c r="A122" s="10">
        <v>0.0</v>
      </c>
      <c r="B122" s="10" t="s">
        <v>30</v>
      </c>
      <c r="C122" s="10">
        <v>2.0</v>
      </c>
      <c r="D122" s="10" t="s">
        <v>31</v>
      </c>
      <c r="E122" s="10">
        <v>36.5</v>
      </c>
      <c r="F122" s="11">
        <v>26.0</v>
      </c>
      <c r="G122" s="10">
        <v>0.0</v>
      </c>
      <c r="H122" s="10">
        <v>2.0</v>
      </c>
      <c r="I122" s="12">
        <f>mmult!$E122/$E$1</f>
        <v>0.45625</v>
      </c>
      <c r="J122" s="12">
        <f>LOG10(mmult!$F122+1)</f>
        <v>1.431363764</v>
      </c>
      <c r="K122" s="10">
        <f>IF(mmult!$C122=1,1,0)</f>
        <v>0</v>
      </c>
      <c r="L122" s="10">
        <f>IF(mmult!$C122=2,1,0)</f>
        <v>1</v>
      </c>
      <c r="M122" s="10">
        <f>IF(mmult!$B122="S",1,0)</f>
        <v>1</v>
      </c>
      <c r="N122" s="10">
        <f>IF(mmult!$B122="C",1,0)</f>
        <v>0</v>
      </c>
      <c r="O122" s="13">
        <f>IF(mmult!$D122="male",1,0)</f>
        <v>1</v>
      </c>
      <c r="P122" s="13">
        <v>1.0</v>
      </c>
      <c r="V122" s="15">
        <v>-1.5908392597092071</v>
      </c>
      <c r="W122" s="15">
        <v>0.2506247562778925</v>
      </c>
      <c r="X122" s="16">
        <f t="shared" ref="X122:Y122" si="120">IF(V122&lt;0,0,V122)</f>
        <v>0</v>
      </c>
      <c r="Y122" s="16">
        <f t="shared" si="120"/>
        <v>0.2506247563</v>
      </c>
      <c r="Z122" s="16">
        <f t="shared" si="3"/>
        <v>0.2506247563</v>
      </c>
      <c r="AA122" s="16">
        <f>(nnet!$A122-Z122)^2</f>
        <v>0.06281276846</v>
      </c>
    </row>
    <row r="123" ht="14.25" customHeight="1">
      <c r="A123" s="10">
        <v>0.0</v>
      </c>
      <c r="B123" s="10" t="s">
        <v>30</v>
      </c>
      <c r="C123" s="10">
        <v>2.0</v>
      </c>
      <c r="D123" s="10" t="s">
        <v>31</v>
      </c>
      <c r="E123" s="10">
        <v>42.0</v>
      </c>
      <c r="F123" s="11">
        <v>13.0</v>
      </c>
      <c r="G123" s="10">
        <v>0.0</v>
      </c>
      <c r="H123" s="10">
        <v>0.0</v>
      </c>
      <c r="I123" s="12">
        <f>mmult!$E123/$E$1</f>
        <v>0.525</v>
      </c>
      <c r="J123" s="12">
        <f>LOG10(mmult!$F123+1)</f>
        <v>1.146128036</v>
      </c>
      <c r="K123" s="10">
        <f>IF(mmult!$C123=1,1,0)</f>
        <v>0</v>
      </c>
      <c r="L123" s="10">
        <f>IF(mmult!$C123=2,1,0)</f>
        <v>1</v>
      </c>
      <c r="M123" s="10">
        <f>IF(mmult!$B123="S",1,0)</f>
        <v>1</v>
      </c>
      <c r="N123" s="10">
        <f>IF(mmult!$B123="C",1,0)</f>
        <v>0</v>
      </c>
      <c r="O123" s="13">
        <f>IF(mmult!$D123="male",1,0)</f>
        <v>1</v>
      </c>
      <c r="P123" s="13">
        <v>1.0</v>
      </c>
      <c r="V123" s="15">
        <v>-1.5753494260399574</v>
      </c>
      <c r="W123" s="15">
        <v>0.21448261996005158</v>
      </c>
      <c r="X123" s="16">
        <f t="shared" ref="X123:Y123" si="121">IF(V123&lt;0,0,V123)</f>
        <v>0</v>
      </c>
      <c r="Y123" s="16">
        <f t="shared" si="121"/>
        <v>0.21448262</v>
      </c>
      <c r="Z123" s="16">
        <f t="shared" si="3"/>
        <v>0.21448262</v>
      </c>
      <c r="AA123" s="16">
        <f>(nnet!$A123-Z123)^2</f>
        <v>0.04600279426</v>
      </c>
    </row>
    <row r="124" ht="14.25" customHeight="1">
      <c r="A124" s="10">
        <v>0.0</v>
      </c>
      <c r="B124" s="10" t="s">
        <v>30</v>
      </c>
      <c r="C124" s="10">
        <v>2.0</v>
      </c>
      <c r="D124" s="10" t="s">
        <v>31</v>
      </c>
      <c r="E124" s="10">
        <v>51.0</v>
      </c>
      <c r="F124" s="11">
        <v>12.525</v>
      </c>
      <c r="G124" s="10">
        <v>0.0</v>
      </c>
      <c r="H124" s="10">
        <v>0.0</v>
      </c>
      <c r="I124" s="12">
        <f>mmult!$E124/$E$1</f>
        <v>0.6375</v>
      </c>
      <c r="J124" s="12">
        <f>LOG10(mmult!$F124+1)</f>
        <v>1.131137274</v>
      </c>
      <c r="K124" s="10">
        <f>IF(mmult!$C124=1,1,0)</f>
        <v>0</v>
      </c>
      <c r="L124" s="10">
        <f>IF(mmult!$C124=2,1,0)</f>
        <v>1</v>
      </c>
      <c r="M124" s="10">
        <f>IF(mmult!$B124="S",1,0)</f>
        <v>1</v>
      </c>
      <c r="N124" s="10">
        <f>IF(mmult!$B124="C",1,0)</f>
        <v>0</v>
      </c>
      <c r="O124" s="13">
        <f>IF(mmult!$D124="male",1,0)</f>
        <v>1</v>
      </c>
      <c r="P124" s="13">
        <v>1.0</v>
      </c>
      <c r="V124" s="15">
        <v>-1.6582293927912735</v>
      </c>
      <c r="W124" s="15">
        <v>0.15435918754180955</v>
      </c>
      <c r="X124" s="16">
        <f t="shared" ref="X124:Y124" si="122">IF(V124&lt;0,0,V124)</f>
        <v>0</v>
      </c>
      <c r="Y124" s="16">
        <f t="shared" si="122"/>
        <v>0.1543591875</v>
      </c>
      <c r="Z124" s="16">
        <f t="shared" si="3"/>
        <v>0.1543591875</v>
      </c>
      <c r="AA124" s="16">
        <f>(nnet!$A124-Z124)^2</f>
        <v>0.02382675878</v>
      </c>
    </row>
    <row r="125" ht="14.25" customHeight="1">
      <c r="A125" s="10">
        <v>1.0</v>
      </c>
      <c r="B125" s="10" t="s">
        <v>30</v>
      </c>
      <c r="C125" s="10">
        <v>1.0</v>
      </c>
      <c r="D125" s="10" t="s">
        <v>33</v>
      </c>
      <c r="E125" s="10">
        <v>22.0</v>
      </c>
      <c r="F125" s="11">
        <v>66.6</v>
      </c>
      <c r="G125" s="10">
        <v>1.0</v>
      </c>
      <c r="H125" s="10">
        <v>0.0</v>
      </c>
      <c r="I125" s="12">
        <f>mmult!$E125/$E$1</f>
        <v>0.275</v>
      </c>
      <c r="J125" s="12">
        <f>LOG10(mmult!$F125+1)</f>
        <v>1.829946696</v>
      </c>
      <c r="K125" s="10">
        <f>IF(mmult!$C125=1,1,0)</f>
        <v>1</v>
      </c>
      <c r="L125" s="10">
        <f>IF(mmult!$C125=2,1,0)</f>
        <v>0</v>
      </c>
      <c r="M125" s="10">
        <f>IF(mmult!$B125="S",1,0)</f>
        <v>1</v>
      </c>
      <c r="N125" s="10">
        <f>IF(mmult!$B125="C",1,0)</f>
        <v>0</v>
      </c>
      <c r="O125" s="13">
        <f>IF(mmult!$D125="male",1,0)</f>
        <v>0</v>
      </c>
      <c r="P125" s="13">
        <v>1.0</v>
      </c>
      <c r="V125" s="15">
        <v>-0.6478477485175818</v>
      </c>
      <c r="W125" s="15">
        <v>0.9815489843849252</v>
      </c>
      <c r="X125" s="16">
        <f t="shared" ref="X125:Y125" si="123">IF(V125&lt;0,0,V125)</f>
        <v>0</v>
      </c>
      <c r="Y125" s="16">
        <f t="shared" si="123"/>
        <v>0.9815489844</v>
      </c>
      <c r="Z125" s="16">
        <f t="shared" si="3"/>
        <v>0.9815489844</v>
      </c>
      <c r="AA125" s="16">
        <f>(nnet!$A125-Z125)^2</f>
        <v>0.0003404399772</v>
      </c>
    </row>
    <row r="126" ht="14.25" customHeight="1">
      <c r="A126" s="10">
        <v>0.0</v>
      </c>
      <c r="B126" s="10" t="s">
        <v>30</v>
      </c>
      <c r="C126" s="10">
        <v>3.0</v>
      </c>
      <c r="D126" s="10" t="s">
        <v>31</v>
      </c>
      <c r="E126" s="10">
        <v>55.5</v>
      </c>
      <c r="F126" s="11">
        <v>8.05</v>
      </c>
      <c r="G126" s="10">
        <v>0.0</v>
      </c>
      <c r="H126" s="10">
        <v>0.0</v>
      </c>
      <c r="I126" s="12">
        <f>mmult!$E126/$E$1</f>
        <v>0.69375</v>
      </c>
      <c r="J126" s="12">
        <f>LOG10(mmult!$F126+1)</f>
        <v>0.9566485792</v>
      </c>
      <c r="K126" s="10">
        <f>IF(mmult!$C126=1,1,0)</f>
        <v>0</v>
      </c>
      <c r="L126" s="10">
        <f>IF(mmult!$C126=2,1,0)</f>
        <v>0</v>
      </c>
      <c r="M126" s="10">
        <f>IF(mmult!$B126="S",1,0)</f>
        <v>1</v>
      </c>
      <c r="N126" s="10">
        <f>IF(mmult!$B126="C",1,0)</f>
        <v>0</v>
      </c>
      <c r="O126" s="13">
        <f>IF(mmult!$D126="male",1,0)</f>
        <v>1</v>
      </c>
      <c r="P126" s="13">
        <v>1.0</v>
      </c>
      <c r="V126" s="15">
        <v>-1.8217168599893114</v>
      </c>
      <c r="W126" s="15">
        <v>-0.0926356226191718</v>
      </c>
      <c r="X126" s="16">
        <f t="shared" ref="X126:Y126" si="124">IF(V126&lt;0,0,V126)</f>
        <v>0</v>
      </c>
      <c r="Y126" s="16">
        <f t="shared" si="124"/>
        <v>0</v>
      </c>
      <c r="Z126" s="16">
        <f t="shared" si="3"/>
        <v>0</v>
      </c>
      <c r="AA126" s="16">
        <f>(nnet!$A126-Z126)^2</f>
        <v>0</v>
      </c>
    </row>
    <row r="127" ht="14.25" customHeight="1">
      <c r="A127" s="10">
        <v>0.0</v>
      </c>
      <c r="B127" s="10" t="s">
        <v>30</v>
      </c>
      <c r="C127" s="10">
        <v>3.0</v>
      </c>
      <c r="D127" s="10" t="s">
        <v>31</v>
      </c>
      <c r="E127" s="10">
        <v>40.5</v>
      </c>
      <c r="F127" s="11">
        <v>14.5</v>
      </c>
      <c r="G127" s="10">
        <v>0.0</v>
      </c>
      <c r="H127" s="10">
        <v>2.0</v>
      </c>
      <c r="I127" s="12">
        <f>mmult!$E127/$E$1</f>
        <v>0.50625</v>
      </c>
      <c r="J127" s="12">
        <f>LOG10(mmult!$F127+1)</f>
        <v>1.190331698</v>
      </c>
      <c r="K127" s="10">
        <f>IF(mmult!$C127=1,1,0)</f>
        <v>0</v>
      </c>
      <c r="L127" s="10">
        <f>IF(mmult!$C127=2,1,0)</f>
        <v>0</v>
      </c>
      <c r="M127" s="10">
        <f>IF(mmult!$B127="S",1,0)</f>
        <v>1</v>
      </c>
      <c r="N127" s="10">
        <f>IF(mmult!$B127="C",1,0)</f>
        <v>0</v>
      </c>
      <c r="O127" s="13">
        <f>IF(mmult!$D127="male",1,0)</f>
        <v>1</v>
      </c>
      <c r="P127" s="13">
        <v>1.0</v>
      </c>
      <c r="V127" s="15">
        <v>-1.7505060781571211</v>
      </c>
      <c r="W127" s="15">
        <v>0.002155797930135428</v>
      </c>
      <c r="X127" s="16">
        <f t="shared" ref="X127:Y127" si="125">IF(V127&lt;0,0,V127)</f>
        <v>0</v>
      </c>
      <c r="Y127" s="16">
        <f t="shared" si="125"/>
        <v>0.00215579793</v>
      </c>
      <c r="Z127" s="16">
        <f t="shared" si="3"/>
        <v>0.00215579793</v>
      </c>
      <c r="AA127" s="16">
        <f>(nnet!$A127-Z127)^2</f>
        <v>0.000004647464716</v>
      </c>
    </row>
    <row r="128" ht="14.25" customHeight="1">
      <c r="A128" s="10">
        <v>0.0</v>
      </c>
      <c r="B128" s="10" t="s">
        <v>32</v>
      </c>
      <c r="C128" s="10">
        <v>1.0</v>
      </c>
      <c r="D128" s="10" t="s">
        <v>31</v>
      </c>
      <c r="E128" s="10">
        <v>51.0</v>
      </c>
      <c r="F128" s="11">
        <v>61.3792</v>
      </c>
      <c r="G128" s="10">
        <v>0.0</v>
      </c>
      <c r="H128" s="10">
        <v>1.0</v>
      </c>
      <c r="I128" s="12">
        <f>mmult!$E128/$E$1</f>
        <v>0.6375</v>
      </c>
      <c r="J128" s="12">
        <f>LOG10(mmult!$F128+1)</f>
        <v>1.795039801</v>
      </c>
      <c r="K128" s="10">
        <f>IF(mmult!$C128=1,1,0)</f>
        <v>1</v>
      </c>
      <c r="L128" s="10">
        <f>IF(mmult!$C128=2,1,0)</f>
        <v>0</v>
      </c>
      <c r="M128" s="10">
        <f>IF(mmult!$B128="S",1,0)</f>
        <v>0</v>
      </c>
      <c r="N128" s="10">
        <f>IF(mmult!$B128="C",1,0)</f>
        <v>1</v>
      </c>
      <c r="O128" s="13">
        <f>IF(mmult!$D128="male",1,0)</f>
        <v>1</v>
      </c>
      <c r="P128" s="13">
        <v>1.0</v>
      </c>
      <c r="V128" s="15">
        <v>0.3239001383060813</v>
      </c>
      <c r="W128" s="15">
        <v>-3.0104416462073287</v>
      </c>
      <c r="X128" s="16">
        <f t="shared" ref="X128:Y128" si="126">IF(V128&lt;0,0,V128)</f>
        <v>0.3239001383</v>
      </c>
      <c r="Y128" s="16">
        <f t="shared" si="126"/>
        <v>0</v>
      </c>
      <c r="Z128" s="16">
        <f t="shared" si="3"/>
        <v>0.3239001383</v>
      </c>
      <c r="AA128" s="16">
        <f>(nnet!$A128-Z128)^2</f>
        <v>0.1049112996</v>
      </c>
    </row>
    <row r="129" ht="14.25" customHeight="1">
      <c r="A129" s="10">
        <v>1.0</v>
      </c>
      <c r="B129" s="10" t="s">
        <v>34</v>
      </c>
      <c r="C129" s="10">
        <v>3.0</v>
      </c>
      <c r="D129" s="10" t="s">
        <v>33</v>
      </c>
      <c r="E129" s="10">
        <v>16.0</v>
      </c>
      <c r="F129" s="11">
        <v>7.7333</v>
      </c>
      <c r="G129" s="10">
        <v>0.0</v>
      </c>
      <c r="H129" s="10">
        <v>0.0</v>
      </c>
      <c r="I129" s="12">
        <f>mmult!$E129/$E$1</f>
        <v>0.2</v>
      </c>
      <c r="J129" s="12">
        <f>LOG10(mmult!$F129+1)</f>
        <v>0.941178379</v>
      </c>
      <c r="K129" s="10">
        <f>IF(mmult!$C129=1,1,0)</f>
        <v>0</v>
      </c>
      <c r="L129" s="10">
        <f>IF(mmult!$C129=2,1,0)</f>
        <v>0</v>
      </c>
      <c r="M129" s="10">
        <f>IF(mmult!$B129="S",1,0)</f>
        <v>0</v>
      </c>
      <c r="N129" s="10">
        <f>IF(mmult!$B129="C",1,0)</f>
        <v>0</v>
      </c>
      <c r="O129" s="13">
        <f>IF(mmult!$D129="male",1,0)</f>
        <v>0</v>
      </c>
      <c r="P129" s="13">
        <v>1.0</v>
      </c>
      <c r="V129" s="15">
        <v>0.5856391052993545</v>
      </c>
      <c r="W129" s="15">
        <v>-2.044538650539904</v>
      </c>
      <c r="X129" s="16">
        <f t="shared" ref="X129:Y129" si="127">IF(V129&lt;0,0,V129)</f>
        <v>0.5856391053</v>
      </c>
      <c r="Y129" s="16">
        <f t="shared" si="127"/>
        <v>0</v>
      </c>
      <c r="Z129" s="16">
        <f t="shared" si="3"/>
        <v>0.5856391053</v>
      </c>
      <c r="AA129" s="16">
        <f>(nnet!$A129-Z129)^2</f>
        <v>0.1716949511</v>
      </c>
    </row>
    <row r="130" ht="14.25" customHeight="1">
      <c r="A130" s="10">
        <v>0.0</v>
      </c>
      <c r="B130" s="10" t="s">
        <v>30</v>
      </c>
      <c r="C130" s="10">
        <v>3.0</v>
      </c>
      <c r="D130" s="10" t="s">
        <v>31</v>
      </c>
      <c r="E130" s="10">
        <v>30.0</v>
      </c>
      <c r="F130" s="11">
        <v>8.05</v>
      </c>
      <c r="G130" s="10">
        <v>0.0</v>
      </c>
      <c r="H130" s="10">
        <v>0.0</v>
      </c>
      <c r="I130" s="12">
        <f>mmult!$E130/$E$1</f>
        <v>0.375</v>
      </c>
      <c r="J130" s="12">
        <f>LOG10(mmult!$F130+1)</f>
        <v>0.9566485792</v>
      </c>
      <c r="K130" s="10">
        <f>IF(mmult!$C130=1,1,0)</f>
        <v>0</v>
      </c>
      <c r="L130" s="10">
        <f>IF(mmult!$C130=2,1,0)</f>
        <v>0</v>
      </c>
      <c r="M130" s="10">
        <f>IF(mmult!$B130="S",1,0)</f>
        <v>1</v>
      </c>
      <c r="N130" s="10">
        <f>IF(mmult!$B130="C",1,0)</f>
        <v>0</v>
      </c>
      <c r="O130" s="13">
        <f>IF(mmult!$D130="male",1,0)</f>
        <v>1</v>
      </c>
      <c r="P130" s="13">
        <v>1.0</v>
      </c>
      <c r="V130" s="15">
        <v>-1.5873843897056148</v>
      </c>
      <c r="W130" s="15">
        <v>0.07467915232357925</v>
      </c>
      <c r="X130" s="16">
        <f t="shared" ref="X130:Y130" si="128">IF(V130&lt;0,0,V130)</f>
        <v>0</v>
      </c>
      <c r="Y130" s="16">
        <f t="shared" si="128"/>
        <v>0.07467915232</v>
      </c>
      <c r="Z130" s="16">
        <f t="shared" si="3"/>
        <v>0.07467915232</v>
      </c>
      <c r="AA130" s="16">
        <f>(nnet!$A130-Z130)^2</f>
        <v>0.005576975792</v>
      </c>
    </row>
    <row r="131" ht="14.25" customHeight="1">
      <c r="A131" s="10">
        <v>0.0</v>
      </c>
      <c r="B131" s="10" t="s">
        <v>30</v>
      </c>
      <c r="C131" s="10">
        <v>3.0</v>
      </c>
      <c r="D131" s="10" t="s">
        <v>31</v>
      </c>
      <c r="E131" s="10">
        <v>44.0</v>
      </c>
      <c r="F131" s="11">
        <v>16.1</v>
      </c>
      <c r="G131" s="10">
        <v>0.0</v>
      </c>
      <c r="H131" s="10">
        <v>1.0</v>
      </c>
      <c r="I131" s="12">
        <f>mmult!$E131/$E$1</f>
        <v>0.55</v>
      </c>
      <c r="J131" s="12">
        <f>LOG10(mmult!$F131+1)</f>
        <v>1.23299611</v>
      </c>
      <c r="K131" s="10">
        <f>IF(mmult!$C131=1,1,0)</f>
        <v>0</v>
      </c>
      <c r="L131" s="10">
        <f>IF(mmult!$C131=2,1,0)</f>
        <v>0</v>
      </c>
      <c r="M131" s="10">
        <f>IF(mmult!$B131="S",1,0)</f>
        <v>1</v>
      </c>
      <c r="N131" s="10">
        <f>IF(mmult!$B131="C",1,0)</f>
        <v>0</v>
      </c>
      <c r="O131" s="13">
        <f>IF(mmult!$D131="male",1,0)</f>
        <v>1</v>
      </c>
      <c r="P131" s="13">
        <v>1.0</v>
      </c>
      <c r="V131" s="15">
        <v>-1.747497885898737</v>
      </c>
      <c r="W131" s="15">
        <v>-0.0075970218989294125</v>
      </c>
      <c r="X131" s="16">
        <f t="shared" ref="X131:Y131" si="129">IF(V131&lt;0,0,V131)</f>
        <v>0</v>
      </c>
      <c r="Y131" s="16">
        <f t="shared" si="129"/>
        <v>0</v>
      </c>
      <c r="Z131" s="16">
        <f t="shared" si="3"/>
        <v>0</v>
      </c>
      <c r="AA131" s="16">
        <f>(nnet!$A131-Z131)^2</f>
        <v>0</v>
      </c>
    </row>
    <row r="132" ht="14.25" customHeight="1">
      <c r="A132" s="10">
        <v>1.0</v>
      </c>
      <c r="B132" s="10" t="s">
        <v>30</v>
      </c>
      <c r="C132" s="10">
        <v>2.0</v>
      </c>
      <c r="D132" s="10" t="s">
        <v>33</v>
      </c>
      <c r="E132" s="10">
        <v>40.0</v>
      </c>
      <c r="F132" s="11">
        <v>15.75</v>
      </c>
      <c r="G132" s="10">
        <v>0.0</v>
      </c>
      <c r="H132" s="10">
        <v>0.0</v>
      </c>
      <c r="I132" s="12">
        <f>mmult!$E132/$E$1</f>
        <v>0.5</v>
      </c>
      <c r="J132" s="12">
        <f>LOG10(mmult!$F132+1)</f>
        <v>1.224014811</v>
      </c>
      <c r="K132" s="10">
        <f>IF(mmult!$C132=1,1,0)</f>
        <v>0</v>
      </c>
      <c r="L132" s="10">
        <f>IF(mmult!$C132=2,1,0)</f>
        <v>1</v>
      </c>
      <c r="M132" s="10">
        <f>IF(mmult!$B132="S",1,0)</f>
        <v>1</v>
      </c>
      <c r="N132" s="10">
        <f>IF(mmult!$B132="C",1,0)</f>
        <v>0</v>
      </c>
      <c r="O132" s="13">
        <f>IF(mmult!$D132="male",1,0)</f>
        <v>0</v>
      </c>
      <c r="P132" s="13">
        <v>1.0</v>
      </c>
      <c r="V132" s="15">
        <v>-1.055582444580402</v>
      </c>
      <c r="W132" s="15">
        <v>0.7279233262011382</v>
      </c>
      <c r="X132" s="16">
        <f t="shared" ref="X132:Y132" si="130">IF(V132&lt;0,0,V132)</f>
        <v>0</v>
      </c>
      <c r="Y132" s="16">
        <f t="shared" si="130"/>
        <v>0.7279233262</v>
      </c>
      <c r="Z132" s="16">
        <f t="shared" si="3"/>
        <v>0.7279233262</v>
      </c>
      <c r="AA132" s="16">
        <f>(nnet!$A132-Z132)^2</f>
        <v>0.07402571643</v>
      </c>
    </row>
    <row r="133" ht="14.25" customHeight="1">
      <c r="A133" s="10">
        <v>0.0</v>
      </c>
      <c r="B133" s="10" t="s">
        <v>30</v>
      </c>
      <c r="C133" s="10">
        <v>3.0</v>
      </c>
      <c r="D133" s="10" t="s">
        <v>31</v>
      </c>
      <c r="E133" s="10">
        <v>26.0</v>
      </c>
      <c r="F133" s="11">
        <v>7.775</v>
      </c>
      <c r="G133" s="10">
        <v>0.0</v>
      </c>
      <c r="H133" s="10">
        <v>0.0</v>
      </c>
      <c r="I133" s="12">
        <f>mmult!$E133/$E$1</f>
        <v>0.325</v>
      </c>
      <c r="J133" s="12">
        <f>LOG10(mmult!$F133+1)</f>
        <v>0.9432471251</v>
      </c>
      <c r="K133" s="10">
        <f>IF(mmult!$C133=1,1,0)</f>
        <v>0</v>
      </c>
      <c r="L133" s="10">
        <f>IF(mmult!$C133=2,1,0)</f>
        <v>0</v>
      </c>
      <c r="M133" s="10">
        <f>IF(mmult!$B133="S",1,0)</f>
        <v>1</v>
      </c>
      <c r="N133" s="10">
        <f>IF(mmult!$B133="C",1,0)</f>
        <v>0</v>
      </c>
      <c r="O133" s="13">
        <f>IF(mmult!$D133="male",1,0)</f>
        <v>1</v>
      </c>
      <c r="P133" s="13">
        <v>1.0</v>
      </c>
      <c r="V133" s="15">
        <v>-1.5507822555814765</v>
      </c>
      <c r="W133" s="15">
        <v>0.0999670116644209</v>
      </c>
      <c r="X133" s="16">
        <f t="shared" ref="X133:Y133" si="131">IF(V133&lt;0,0,V133)</f>
        <v>0</v>
      </c>
      <c r="Y133" s="16">
        <f t="shared" si="131"/>
        <v>0.09996701166</v>
      </c>
      <c r="Z133" s="16">
        <f t="shared" si="3"/>
        <v>0.09996701166</v>
      </c>
      <c r="AA133" s="16">
        <f>(nnet!$A133-Z133)^2</f>
        <v>0.009993403421</v>
      </c>
    </row>
    <row r="134" ht="14.25" customHeight="1">
      <c r="A134" s="10">
        <v>0.0</v>
      </c>
      <c r="B134" s="10" t="s">
        <v>30</v>
      </c>
      <c r="C134" s="10">
        <v>3.0</v>
      </c>
      <c r="D134" s="10" t="s">
        <v>31</v>
      </c>
      <c r="E134" s="10">
        <v>17.0</v>
      </c>
      <c r="F134" s="11">
        <v>8.6625</v>
      </c>
      <c r="G134" s="10">
        <v>0.0</v>
      </c>
      <c r="H134" s="10">
        <v>0.0</v>
      </c>
      <c r="I134" s="12">
        <f>mmult!$E134/$E$1</f>
        <v>0.2125</v>
      </c>
      <c r="J134" s="12">
        <f>LOG10(mmult!$F134+1)</f>
        <v>0.9850895069</v>
      </c>
      <c r="K134" s="10">
        <f>IF(mmult!$C134=1,1,0)</f>
        <v>0</v>
      </c>
      <c r="L134" s="10">
        <f>IF(mmult!$C134=2,1,0)</f>
        <v>0</v>
      </c>
      <c r="M134" s="10">
        <f>IF(mmult!$B134="S",1,0)</f>
        <v>1</v>
      </c>
      <c r="N134" s="10">
        <f>IF(mmult!$B134="C",1,0)</f>
        <v>0</v>
      </c>
      <c r="O134" s="13">
        <f>IF(mmult!$D134="male",1,0)</f>
        <v>1</v>
      </c>
      <c r="P134" s="13">
        <v>1.0</v>
      </c>
      <c r="V134" s="15">
        <v>-1.4675899213012091</v>
      </c>
      <c r="W134" s="15">
        <v>0.1620091158658976</v>
      </c>
      <c r="X134" s="16">
        <f t="shared" ref="X134:Y134" si="132">IF(V134&lt;0,0,V134)</f>
        <v>0</v>
      </c>
      <c r="Y134" s="16">
        <f t="shared" si="132"/>
        <v>0.1620091159</v>
      </c>
      <c r="Z134" s="16">
        <f t="shared" si="3"/>
        <v>0.1620091159</v>
      </c>
      <c r="AA134" s="16">
        <f>(nnet!$A134-Z134)^2</f>
        <v>0.02624695362</v>
      </c>
    </row>
    <row r="135" ht="14.25" customHeight="1">
      <c r="A135" s="10">
        <v>0.0</v>
      </c>
      <c r="B135" s="10" t="s">
        <v>30</v>
      </c>
      <c r="C135" s="10">
        <v>3.0</v>
      </c>
      <c r="D135" s="10" t="s">
        <v>31</v>
      </c>
      <c r="E135" s="10">
        <v>1.0</v>
      </c>
      <c r="F135" s="11">
        <v>39.6875</v>
      </c>
      <c r="G135" s="10">
        <v>4.0</v>
      </c>
      <c r="H135" s="10">
        <v>1.0</v>
      </c>
      <c r="I135" s="12">
        <f>mmult!$E135/$E$1</f>
        <v>0.0125</v>
      </c>
      <c r="J135" s="12">
        <f>LOG10(mmult!$F135+1)</f>
        <v>1.609461006</v>
      </c>
      <c r="K135" s="10">
        <f>IF(mmult!$C135=1,1,0)</f>
        <v>0</v>
      </c>
      <c r="L135" s="10">
        <f>IF(mmult!$C135=2,1,0)</f>
        <v>0</v>
      </c>
      <c r="M135" s="10">
        <f>IF(mmult!$B135="S",1,0)</f>
        <v>1</v>
      </c>
      <c r="N135" s="10">
        <f>IF(mmult!$B135="C",1,0)</f>
        <v>0</v>
      </c>
      <c r="O135" s="13">
        <f>IF(mmult!$D135="male",1,0)</f>
        <v>1</v>
      </c>
      <c r="P135" s="13">
        <v>1.0</v>
      </c>
      <c r="V135" s="15">
        <v>-1.4189963470539209</v>
      </c>
      <c r="W135" s="15">
        <v>-0.009680055870691096</v>
      </c>
      <c r="X135" s="16">
        <f t="shared" ref="X135:Y135" si="133">IF(V135&lt;0,0,V135)</f>
        <v>0</v>
      </c>
      <c r="Y135" s="16">
        <f t="shared" si="133"/>
        <v>0</v>
      </c>
      <c r="Z135" s="16">
        <f t="shared" si="3"/>
        <v>0</v>
      </c>
      <c r="AA135" s="16">
        <f>(nnet!$A135-Z135)^2</f>
        <v>0</v>
      </c>
    </row>
    <row r="136" ht="14.25" customHeight="1">
      <c r="A136" s="10">
        <v>1.0</v>
      </c>
      <c r="B136" s="10" t="s">
        <v>30</v>
      </c>
      <c r="C136" s="10">
        <v>3.0</v>
      </c>
      <c r="D136" s="10" t="s">
        <v>31</v>
      </c>
      <c r="E136" s="10">
        <v>9.0</v>
      </c>
      <c r="F136" s="11">
        <v>20.525</v>
      </c>
      <c r="G136" s="10">
        <v>0.0</v>
      </c>
      <c r="H136" s="10">
        <v>2.0</v>
      </c>
      <c r="I136" s="12">
        <f>mmult!$E136/$E$1</f>
        <v>0.1125</v>
      </c>
      <c r="J136" s="12">
        <f>LOG10(mmult!$F136+1)</f>
        <v>1.33294316</v>
      </c>
      <c r="K136" s="10">
        <f>IF(mmult!$C136=1,1,0)</f>
        <v>0</v>
      </c>
      <c r="L136" s="10">
        <f>IF(mmult!$C136=2,1,0)</f>
        <v>0</v>
      </c>
      <c r="M136" s="10">
        <f>IF(mmult!$B136="S",1,0)</f>
        <v>1</v>
      </c>
      <c r="N136" s="10">
        <f>IF(mmult!$B136="C",1,0)</f>
        <v>0</v>
      </c>
      <c r="O136" s="13">
        <f>IF(mmult!$D136="male",1,0)</f>
        <v>1</v>
      </c>
      <c r="P136" s="13">
        <v>1.0</v>
      </c>
      <c r="V136" s="15">
        <v>-1.4593775429114564</v>
      </c>
      <c r="W136" s="15">
        <v>0.2190290003130997</v>
      </c>
      <c r="X136" s="16">
        <f t="shared" ref="X136:Y136" si="134">IF(V136&lt;0,0,V136)</f>
        <v>0</v>
      </c>
      <c r="Y136" s="16">
        <f t="shared" si="134"/>
        <v>0.2190290003</v>
      </c>
      <c r="Z136" s="16">
        <f t="shared" si="3"/>
        <v>0.2190290003</v>
      </c>
      <c r="AA136" s="16">
        <f>(nnet!$A136-Z136)^2</f>
        <v>0.6099157024</v>
      </c>
    </row>
    <row r="137" ht="14.25" customHeight="1">
      <c r="A137" s="10">
        <v>0.0</v>
      </c>
      <c r="B137" s="10" t="s">
        <v>30</v>
      </c>
      <c r="C137" s="10">
        <v>3.0</v>
      </c>
      <c r="D137" s="10" t="s">
        <v>33</v>
      </c>
      <c r="E137" s="10">
        <v>45.0</v>
      </c>
      <c r="F137" s="11">
        <v>27.9</v>
      </c>
      <c r="G137" s="10">
        <v>1.0</v>
      </c>
      <c r="H137" s="10">
        <v>4.0</v>
      </c>
      <c r="I137" s="12">
        <f>mmult!$E137/$E$1</f>
        <v>0.5625</v>
      </c>
      <c r="J137" s="12">
        <f>LOG10(mmult!$F137+1)</f>
        <v>1.460897843</v>
      </c>
      <c r="K137" s="10">
        <f>IF(mmult!$C137=1,1,0)</f>
        <v>0</v>
      </c>
      <c r="L137" s="10">
        <f>IF(mmult!$C137=2,1,0)</f>
        <v>0</v>
      </c>
      <c r="M137" s="10">
        <f>IF(mmult!$B137="S",1,0)</f>
        <v>1</v>
      </c>
      <c r="N137" s="10">
        <f>IF(mmult!$B137="C",1,0)</f>
        <v>0</v>
      </c>
      <c r="O137" s="13">
        <f>IF(mmult!$D137="male",1,0)</f>
        <v>0</v>
      </c>
      <c r="P137" s="13">
        <v>1.0</v>
      </c>
      <c r="V137" s="15">
        <v>-1.3753364476637484</v>
      </c>
      <c r="W137" s="15">
        <v>0.38860824233766955</v>
      </c>
      <c r="X137" s="16">
        <f t="shared" ref="X137:Y137" si="135">IF(V137&lt;0,0,V137)</f>
        <v>0</v>
      </c>
      <c r="Y137" s="16">
        <f t="shared" si="135"/>
        <v>0.3886082423</v>
      </c>
      <c r="Z137" s="16">
        <f t="shared" si="3"/>
        <v>0.3886082423</v>
      </c>
      <c r="AA137" s="16">
        <f>(nnet!$A137-Z137)^2</f>
        <v>0.151016366</v>
      </c>
    </row>
    <row r="138" ht="14.25" customHeight="1">
      <c r="A138" s="10">
        <v>0.0</v>
      </c>
      <c r="B138" s="10" t="s">
        <v>30</v>
      </c>
      <c r="C138" s="10">
        <v>3.0</v>
      </c>
      <c r="D138" s="10" t="s">
        <v>31</v>
      </c>
      <c r="E138" s="10">
        <v>28.0</v>
      </c>
      <c r="F138" s="11">
        <v>56.4958</v>
      </c>
      <c r="G138" s="10">
        <v>0.0</v>
      </c>
      <c r="H138" s="10">
        <v>0.0</v>
      </c>
      <c r="I138" s="12">
        <f>mmult!$E138/$E$1</f>
        <v>0.35</v>
      </c>
      <c r="J138" s="12">
        <f>LOG10(mmult!$F138+1)</f>
        <v>1.759636121</v>
      </c>
      <c r="K138" s="10">
        <f>IF(mmult!$C138=1,1,0)</f>
        <v>0</v>
      </c>
      <c r="L138" s="10">
        <f>IF(mmult!$C138=2,1,0)</f>
        <v>0</v>
      </c>
      <c r="M138" s="10">
        <f>IF(mmult!$B138="S",1,0)</f>
        <v>1</v>
      </c>
      <c r="N138" s="10">
        <f>IF(mmult!$B138="C",1,0)</f>
        <v>0</v>
      </c>
      <c r="O138" s="13">
        <f>IF(mmult!$D138="male",1,0)</f>
        <v>1</v>
      </c>
      <c r="P138" s="13">
        <v>1.0</v>
      </c>
      <c r="V138" s="15">
        <v>-1.5596641395607904</v>
      </c>
      <c r="W138" s="15">
        <v>0.14517903412414235</v>
      </c>
      <c r="X138" s="16">
        <f t="shared" ref="X138:Y138" si="136">IF(V138&lt;0,0,V138)</f>
        <v>0</v>
      </c>
      <c r="Y138" s="16">
        <f t="shared" si="136"/>
        <v>0.1451790341</v>
      </c>
      <c r="Z138" s="16">
        <f t="shared" si="3"/>
        <v>0.1451790341</v>
      </c>
      <c r="AA138" s="16">
        <f>(nnet!$A138-Z138)^2</f>
        <v>0.02107695195</v>
      </c>
    </row>
    <row r="139" ht="14.25" customHeight="1">
      <c r="A139" s="10">
        <v>0.0</v>
      </c>
      <c r="B139" s="10" t="s">
        <v>30</v>
      </c>
      <c r="C139" s="10">
        <v>1.0</v>
      </c>
      <c r="D139" s="10" t="s">
        <v>31</v>
      </c>
      <c r="E139" s="10">
        <v>61.0</v>
      </c>
      <c r="F139" s="11">
        <v>33.5</v>
      </c>
      <c r="G139" s="10">
        <v>0.0</v>
      </c>
      <c r="H139" s="10">
        <v>0.0</v>
      </c>
      <c r="I139" s="12">
        <f>mmult!$E139/$E$1</f>
        <v>0.7625</v>
      </c>
      <c r="J139" s="12">
        <f>LOG10(mmult!$F139+1)</f>
        <v>1.537819095</v>
      </c>
      <c r="K139" s="10">
        <f>IF(mmult!$C139=1,1,0)</f>
        <v>1</v>
      </c>
      <c r="L139" s="10">
        <f>IF(mmult!$C139=2,1,0)</f>
        <v>0</v>
      </c>
      <c r="M139" s="10">
        <f>IF(mmult!$B139="S",1,0)</f>
        <v>1</v>
      </c>
      <c r="N139" s="10">
        <f>IF(mmult!$B139="C",1,0)</f>
        <v>0</v>
      </c>
      <c r="O139" s="13">
        <f>IF(mmult!$D139="male",1,0)</f>
        <v>1</v>
      </c>
      <c r="P139" s="13">
        <v>1.0</v>
      </c>
      <c r="V139" s="15">
        <v>-1.4923621377249054</v>
      </c>
      <c r="W139" s="15">
        <v>0.2878097834553923</v>
      </c>
      <c r="X139" s="16">
        <f t="shared" ref="X139:Y139" si="137">IF(V139&lt;0,0,V139)</f>
        <v>0</v>
      </c>
      <c r="Y139" s="16">
        <f t="shared" si="137"/>
        <v>0.2878097835</v>
      </c>
      <c r="Z139" s="16">
        <f t="shared" si="3"/>
        <v>0.2878097835</v>
      </c>
      <c r="AA139" s="16">
        <f>(nnet!$A139-Z139)^2</f>
        <v>0.08283447145</v>
      </c>
    </row>
    <row r="140" ht="14.25" customHeight="1">
      <c r="A140" s="10">
        <v>0.0</v>
      </c>
      <c r="B140" s="10" t="s">
        <v>34</v>
      </c>
      <c r="C140" s="10">
        <v>3.0</v>
      </c>
      <c r="D140" s="10" t="s">
        <v>31</v>
      </c>
      <c r="E140" s="10">
        <v>4.0</v>
      </c>
      <c r="F140" s="11">
        <v>29.125</v>
      </c>
      <c r="G140" s="10">
        <v>4.0</v>
      </c>
      <c r="H140" s="10">
        <v>1.0</v>
      </c>
      <c r="I140" s="12">
        <f>mmult!$E140/$E$1</f>
        <v>0.05</v>
      </c>
      <c r="J140" s="12">
        <f>LOG10(mmult!$F140+1)</f>
        <v>1.478927056</v>
      </c>
      <c r="K140" s="10">
        <f>IF(mmult!$C140=1,1,0)</f>
        <v>0</v>
      </c>
      <c r="L140" s="10">
        <f>IF(mmult!$C140=2,1,0)</f>
        <v>0</v>
      </c>
      <c r="M140" s="10">
        <f>IF(mmult!$B140="S",1,0)</f>
        <v>0</v>
      </c>
      <c r="N140" s="10">
        <f>IF(mmult!$B140="C",1,0)</f>
        <v>0</v>
      </c>
      <c r="O140" s="13">
        <f>IF(mmult!$D140="male",1,0)</f>
        <v>1</v>
      </c>
      <c r="P140" s="13">
        <v>1.0</v>
      </c>
      <c r="V140" s="15">
        <v>0.09598505352154407</v>
      </c>
      <c r="W140" s="15">
        <v>-2.7434154866941234</v>
      </c>
      <c r="X140" s="16">
        <f t="shared" ref="X140:Y140" si="138">IF(V140&lt;0,0,V140)</f>
        <v>0.09598505352</v>
      </c>
      <c r="Y140" s="16">
        <f t="shared" si="138"/>
        <v>0</v>
      </c>
      <c r="Z140" s="16">
        <f t="shared" si="3"/>
        <v>0.09598505352</v>
      </c>
      <c r="AA140" s="16">
        <f>(nnet!$A140-Z140)^2</f>
        <v>0.0092131305</v>
      </c>
    </row>
    <row r="141" ht="14.25" customHeight="1">
      <c r="A141" s="10">
        <v>1.0</v>
      </c>
      <c r="B141" s="10" t="s">
        <v>30</v>
      </c>
      <c r="C141" s="10">
        <v>3.0</v>
      </c>
      <c r="D141" s="10" t="s">
        <v>33</v>
      </c>
      <c r="E141" s="10">
        <v>1.0</v>
      </c>
      <c r="F141" s="11">
        <v>11.1333</v>
      </c>
      <c r="G141" s="10">
        <v>1.0</v>
      </c>
      <c r="H141" s="10">
        <v>1.0</v>
      </c>
      <c r="I141" s="12">
        <f>mmult!$E141/$E$1</f>
        <v>0.0125</v>
      </c>
      <c r="J141" s="12">
        <f>LOG10(mmult!$F141+1)</f>
        <v>1.083978936</v>
      </c>
      <c r="K141" s="10">
        <f>IF(mmult!$C141=1,1,0)</f>
        <v>0</v>
      </c>
      <c r="L141" s="10">
        <f>IF(mmult!$C141=2,1,0)</f>
        <v>0</v>
      </c>
      <c r="M141" s="10">
        <f>IF(mmult!$B141="S",1,0)</f>
        <v>1</v>
      </c>
      <c r="N141" s="10">
        <f>IF(mmult!$B141="C",1,0)</f>
        <v>0</v>
      </c>
      <c r="O141" s="13">
        <f>IF(mmult!$D141="male",1,0)</f>
        <v>0</v>
      </c>
      <c r="P141" s="13">
        <v>1.0</v>
      </c>
      <c r="V141" s="15">
        <v>-0.8713573425967256</v>
      </c>
      <c r="W141" s="15">
        <v>0.680865810045586</v>
      </c>
      <c r="X141" s="16">
        <f t="shared" ref="X141:Y141" si="139">IF(V141&lt;0,0,V141)</f>
        <v>0</v>
      </c>
      <c r="Y141" s="16">
        <f t="shared" si="139"/>
        <v>0.68086581</v>
      </c>
      <c r="Z141" s="16">
        <f t="shared" si="3"/>
        <v>0.68086581</v>
      </c>
      <c r="AA141" s="16">
        <f>(nnet!$A141-Z141)^2</f>
        <v>0.1018466312</v>
      </c>
    </row>
    <row r="142" ht="14.25" customHeight="1">
      <c r="A142" s="10">
        <v>0.0</v>
      </c>
      <c r="B142" s="10" t="s">
        <v>30</v>
      </c>
      <c r="C142" s="10">
        <v>3.0</v>
      </c>
      <c r="D142" s="10" t="s">
        <v>31</v>
      </c>
      <c r="E142" s="10">
        <v>21.0</v>
      </c>
      <c r="F142" s="11">
        <v>7.925</v>
      </c>
      <c r="G142" s="10">
        <v>0.0</v>
      </c>
      <c r="H142" s="10">
        <v>0.0</v>
      </c>
      <c r="I142" s="12">
        <f>mmult!$E142/$E$1</f>
        <v>0.2625</v>
      </c>
      <c r="J142" s="12">
        <f>LOG10(mmult!$F142+1)</f>
        <v>0.9506082248</v>
      </c>
      <c r="K142" s="10">
        <f>IF(mmult!$C142=1,1,0)</f>
        <v>0</v>
      </c>
      <c r="L142" s="10">
        <f>IF(mmult!$C142=2,1,0)</f>
        <v>0</v>
      </c>
      <c r="M142" s="10">
        <f>IF(mmult!$B142="S",1,0)</f>
        <v>1</v>
      </c>
      <c r="N142" s="10">
        <f>IF(mmult!$B142="C",1,0)</f>
        <v>0</v>
      </c>
      <c r="O142" s="13">
        <f>IF(mmult!$D142="male",1,0)</f>
        <v>1</v>
      </c>
      <c r="P142" s="13">
        <v>1.0</v>
      </c>
      <c r="V142" s="15">
        <v>-1.5047490799941097</v>
      </c>
      <c r="W142" s="15">
        <v>0.13329981471821561</v>
      </c>
      <c r="X142" s="16">
        <f t="shared" ref="X142:Y142" si="140">IF(V142&lt;0,0,V142)</f>
        <v>0</v>
      </c>
      <c r="Y142" s="16">
        <f t="shared" si="140"/>
        <v>0.1332998147</v>
      </c>
      <c r="Z142" s="16">
        <f t="shared" si="3"/>
        <v>0.1332998147</v>
      </c>
      <c r="AA142" s="16">
        <f>(nnet!$A142-Z142)^2</f>
        <v>0.0177688406</v>
      </c>
    </row>
    <row r="143" ht="14.25" customHeight="1">
      <c r="A143" s="10">
        <v>0.0</v>
      </c>
      <c r="B143" s="10" t="s">
        <v>32</v>
      </c>
      <c r="C143" s="10">
        <v>1.0</v>
      </c>
      <c r="D143" s="10" t="s">
        <v>31</v>
      </c>
      <c r="E143" s="10">
        <v>56.0</v>
      </c>
      <c r="F143" s="11">
        <v>30.6958</v>
      </c>
      <c r="G143" s="10">
        <v>0.0</v>
      </c>
      <c r="H143" s="10">
        <v>0.0</v>
      </c>
      <c r="I143" s="12">
        <f>mmult!$E143/$E$1</f>
        <v>0.7</v>
      </c>
      <c r="J143" s="12">
        <f>LOG10(mmult!$F143+1)</f>
        <v>1.501001718</v>
      </c>
      <c r="K143" s="10">
        <f>IF(mmult!$C143=1,1,0)</f>
        <v>1</v>
      </c>
      <c r="L143" s="10">
        <f>IF(mmult!$C143=2,1,0)</f>
        <v>0</v>
      </c>
      <c r="M143" s="10">
        <f>IF(mmult!$B143="S",1,0)</f>
        <v>0</v>
      </c>
      <c r="N143" s="10">
        <f>IF(mmult!$B143="C",1,0)</f>
        <v>1</v>
      </c>
      <c r="O143" s="13">
        <f>IF(mmult!$D143="male",1,0)</f>
        <v>1</v>
      </c>
      <c r="P143" s="13">
        <v>1.0</v>
      </c>
      <c r="V143" s="15">
        <v>0.3092071744421882</v>
      </c>
      <c r="W143" s="15">
        <v>-3.0540954540399534</v>
      </c>
      <c r="X143" s="16">
        <f t="shared" ref="X143:Y143" si="141">IF(V143&lt;0,0,V143)</f>
        <v>0.3092071744</v>
      </c>
      <c r="Y143" s="16">
        <f t="shared" si="141"/>
        <v>0</v>
      </c>
      <c r="Z143" s="16">
        <f t="shared" si="3"/>
        <v>0.3092071744</v>
      </c>
      <c r="AA143" s="16">
        <f>(nnet!$A143-Z143)^2</f>
        <v>0.09560907673</v>
      </c>
    </row>
    <row r="144" ht="14.25" customHeight="1">
      <c r="A144" s="10">
        <v>0.0</v>
      </c>
      <c r="B144" s="10" t="s">
        <v>30</v>
      </c>
      <c r="C144" s="10">
        <v>3.0</v>
      </c>
      <c r="D144" s="10" t="s">
        <v>31</v>
      </c>
      <c r="E144" s="10">
        <v>18.0</v>
      </c>
      <c r="F144" s="11">
        <v>7.8542</v>
      </c>
      <c r="G144" s="10">
        <v>1.0</v>
      </c>
      <c r="H144" s="10">
        <v>1.0</v>
      </c>
      <c r="I144" s="12">
        <f>mmult!$E144/$E$1</f>
        <v>0.225</v>
      </c>
      <c r="J144" s="12">
        <f>LOG10(mmult!$F144+1)</f>
        <v>0.9471493277</v>
      </c>
      <c r="K144" s="10">
        <f>IF(mmult!$C144=1,1,0)</f>
        <v>0</v>
      </c>
      <c r="L144" s="10">
        <f>IF(mmult!$C144=2,1,0)</f>
        <v>0</v>
      </c>
      <c r="M144" s="10">
        <f>IF(mmult!$B144="S",1,0)</f>
        <v>1</v>
      </c>
      <c r="N144" s="10">
        <f>IF(mmult!$B144="C",1,0)</f>
        <v>0</v>
      </c>
      <c r="O144" s="13">
        <f>IF(mmult!$D144="male",1,0)</f>
        <v>1</v>
      </c>
      <c r="P144" s="13">
        <v>1.0</v>
      </c>
      <c r="V144" s="15">
        <v>-1.5296526413885572</v>
      </c>
      <c r="W144" s="15">
        <v>0.06479291138570042</v>
      </c>
      <c r="X144" s="16">
        <f t="shared" ref="X144:Y144" si="142">IF(V144&lt;0,0,V144)</f>
        <v>0</v>
      </c>
      <c r="Y144" s="16">
        <f t="shared" si="142"/>
        <v>0.06479291139</v>
      </c>
      <c r="Z144" s="16">
        <f t="shared" si="3"/>
        <v>0.06479291139</v>
      </c>
      <c r="AA144" s="16">
        <f>(nnet!$A144-Z144)^2</f>
        <v>0.004198121366</v>
      </c>
    </row>
    <row r="145" ht="14.25" customHeight="1">
      <c r="A145" s="10">
        <v>0.0</v>
      </c>
      <c r="B145" s="10" t="s">
        <v>32</v>
      </c>
      <c r="C145" s="10">
        <v>1.0</v>
      </c>
      <c r="D145" s="10" t="s">
        <v>33</v>
      </c>
      <c r="E145" s="10">
        <v>50.0</v>
      </c>
      <c r="F145" s="11">
        <v>28.7125</v>
      </c>
      <c r="G145" s="10">
        <v>0.0</v>
      </c>
      <c r="H145" s="10">
        <v>0.0</v>
      </c>
      <c r="I145" s="12">
        <f>mmult!$E145/$E$1</f>
        <v>0.625</v>
      </c>
      <c r="J145" s="12">
        <f>LOG10(mmult!$F145+1)</f>
        <v>1.472939195</v>
      </c>
      <c r="K145" s="10">
        <f>IF(mmult!$C145=1,1,0)</f>
        <v>1</v>
      </c>
      <c r="L145" s="10">
        <f>IF(mmult!$C145=2,1,0)</f>
        <v>0</v>
      </c>
      <c r="M145" s="10">
        <f>IF(mmult!$B145="S",1,0)</f>
        <v>0</v>
      </c>
      <c r="N145" s="10">
        <f>IF(mmult!$B145="C",1,0)</f>
        <v>1</v>
      </c>
      <c r="O145" s="13">
        <f>IF(mmult!$D145="male",1,0)</f>
        <v>0</v>
      </c>
      <c r="P145" s="13">
        <v>1.0</v>
      </c>
      <c r="V145" s="15">
        <v>0.8644996718673048</v>
      </c>
      <c r="W145" s="15">
        <v>-2.5219798577673362</v>
      </c>
      <c r="X145" s="16">
        <f t="shared" ref="X145:Y145" si="143">IF(V145&lt;0,0,V145)</f>
        <v>0.8644996719</v>
      </c>
      <c r="Y145" s="16">
        <f t="shared" si="143"/>
        <v>0</v>
      </c>
      <c r="Z145" s="16">
        <f t="shared" si="3"/>
        <v>0.8644996719</v>
      </c>
      <c r="AA145" s="16">
        <f>(nnet!$A145-Z145)^2</f>
        <v>0.7473596827</v>
      </c>
    </row>
    <row r="146" ht="14.25" customHeight="1">
      <c r="A146" s="10">
        <v>0.0</v>
      </c>
      <c r="B146" s="10" t="s">
        <v>30</v>
      </c>
      <c r="C146" s="10">
        <v>2.0</v>
      </c>
      <c r="D146" s="10" t="s">
        <v>31</v>
      </c>
      <c r="E146" s="10">
        <v>30.0</v>
      </c>
      <c r="F146" s="11">
        <v>13.0</v>
      </c>
      <c r="G146" s="10">
        <v>0.0</v>
      </c>
      <c r="H146" s="10">
        <v>0.0</v>
      </c>
      <c r="I146" s="12">
        <f>mmult!$E146/$E$1</f>
        <v>0.375</v>
      </c>
      <c r="J146" s="12">
        <f>LOG10(mmult!$F146+1)</f>
        <v>1.146128036</v>
      </c>
      <c r="K146" s="10">
        <f>IF(mmult!$C146=1,1,0)</f>
        <v>0</v>
      </c>
      <c r="L146" s="10">
        <f>IF(mmult!$C146=2,1,0)</f>
        <v>1</v>
      </c>
      <c r="M146" s="10">
        <f>IF(mmult!$B146="S",1,0)</f>
        <v>1</v>
      </c>
      <c r="N146" s="10">
        <f>IF(mmult!$B146="C",1,0)</f>
        <v>0</v>
      </c>
      <c r="O146" s="13">
        <f>IF(mmult!$D146="male",1,0)</f>
        <v>1</v>
      </c>
      <c r="P146" s="13">
        <v>1.0</v>
      </c>
      <c r="V146" s="15">
        <v>-1.465075322377041</v>
      </c>
      <c r="W146" s="15">
        <v>0.29321898463899343</v>
      </c>
      <c r="X146" s="16">
        <f t="shared" ref="X146:Y146" si="144">IF(V146&lt;0,0,V146)</f>
        <v>0</v>
      </c>
      <c r="Y146" s="16">
        <f t="shared" si="144"/>
        <v>0.2932189846</v>
      </c>
      <c r="Z146" s="16">
        <f t="shared" si="3"/>
        <v>0.2932189846</v>
      </c>
      <c r="AA146" s="16">
        <f>(nnet!$A146-Z146)^2</f>
        <v>0.08597737295</v>
      </c>
    </row>
    <row r="147" ht="14.25" customHeight="1">
      <c r="A147" s="10">
        <v>0.0</v>
      </c>
      <c r="B147" s="10" t="s">
        <v>30</v>
      </c>
      <c r="C147" s="10">
        <v>3.0</v>
      </c>
      <c r="D147" s="10" t="s">
        <v>31</v>
      </c>
      <c r="E147" s="10">
        <v>36.0</v>
      </c>
      <c r="F147" s="11"/>
      <c r="G147" s="10">
        <v>0.0</v>
      </c>
      <c r="H147" s="10">
        <v>0.0</v>
      </c>
      <c r="I147" s="12">
        <f>mmult!$E147/$E$1</f>
        <v>0.45</v>
      </c>
      <c r="J147" s="12">
        <f>LOG10(mmult!$F147+1)</f>
        <v>0</v>
      </c>
      <c r="K147" s="10">
        <f>IF(mmult!$C147=1,1,0)</f>
        <v>0</v>
      </c>
      <c r="L147" s="10">
        <f>IF(mmult!$C147=2,1,0)</f>
        <v>0</v>
      </c>
      <c r="M147" s="10">
        <f>IF(mmult!$B147="S",1,0)</f>
        <v>1</v>
      </c>
      <c r="N147" s="10">
        <f>IF(mmult!$B147="C",1,0)</f>
        <v>0</v>
      </c>
      <c r="O147" s="13">
        <f>IF(mmult!$D147="male",1,0)</f>
        <v>1</v>
      </c>
      <c r="P147" s="13">
        <v>1.0</v>
      </c>
      <c r="V147" s="15">
        <v>-1.653650228328987</v>
      </c>
      <c r="W147" s="15">
        <v>-0.03304597246436369</v>
      </c>
      <c r="X147" s="16">
        <f t="shared" ref="X147:Y147" si="145">IF(V147&lt;0,0,V147)</f>
        <v>0</v>
      </c>
      <c r="Y147" s="16">
        <f t="shared" si="145"/>
        <v>0</v>
      </c>
      <c r="Z147" s="16">
        <f t="shared" si="3"/>
        <v>0</v>
      </c>
      <c r="AA147" s="16">
        <f>(nnet!$A147-Z147)^2</f>
        <v>0</v>
      </c>
    </row>
    <row r="148" ht="14.25" customHeight="1">
      <c r="A148" s="10">
        <v>0.0</v>
      </c>
      <c r="B148" s="10" t="s">
        <v>30</v>
      </c>
      <c r="C148" s="10">
        <v>3.0</v>
      </c>
      <c r="D148" s="10" t="s">
        <v>31</v>
      </c>
      <c r="E148" s="10">
        <v>9.0</v>
      </c>
      <c r="F148" s="11">
        <v>31.3875</v>
      </c>
      <c r="G148" s="10">
        <v>4.0</v>
      </c>
      <c r="H148" s="10">
        <v>2.0</v>
      </c>
      <c r="I148" s="12">
        <f>mmult!$E148/$E$1</f>
        <v>0.1125</v>
      </c>
      <c r="J148" s="12">
        <f>LOG10(mmult!$F148+1)</f>
        <v>1.510377426</v>
      </c>
      <c r="K148" s="10">
        <f>IF(mmult!$C148=1,1,0)</f>
        <v>0</v>
      </c>
      <c r="L148" s="10">
        <f>IF(mmult!$C148=2,1,0)</f>
        <v>0</v>
      </c>
      <c r="M148" s="10">
        <f>IF(mmult!$B148="S",1,0)</f>
        <v>1</v>
      </c>
      <c r="N148" s="10">
        <f>IF(mmult!$B148="C",1,0)</f>
        <v>0</v>
      </c>
      <c r="O148" s="13">
        <f>IF(mmult!$D148="male",1,0)</f>
        <v>1</v>
      </c>
      <c r="P148" s="13">
        <v>1.0</v>
      </c>
      <c r="V148" s="15">
        <v>-1.528340218369811</v>
      </c>
      <c r="W148" s="15">
        <v>-0.07941432797097914</v>
      </c>
      <c r="X148" s="16">
        <f t="shared" ref="X148:Y148" si="146">IF(V148&lt;0,0,V148)</f>
        <v>0</v>
      </c>
      <c r="Y148" s="16">
        <f t="shared" si="146"/>
        <v>0</v>
      </c>
      <c r="Z148" s="16">
        <f t="shared" si="3"/>
        <v>0</v>
      </c>
      <c r="AA148" s="16">
        <f>(nnet!$A148-Z148)^2</f>
        <v>0</v>
      </c>
    </row>
    <row r="149" ht="14.25" customHeight="1">
      <c r="A149" s="10">
        <v>1.0</v>
      </c>
      <c r="B149" s="10" t="s">
        <v>30</v>
      </c>
      <c r="C149" s="10">
        <v>2.0</v>
      </c>
      <c r="D149" s="10" t="s">
        <v>31</v>
      </c>
      <c r="E149" s="10">
        <v>1.0</v>
      </c>
      <c r="F149" s="11">
        <v>39.0</v>
      </c>
      <c r="G149" s="10">
        <v>2.0</v>
      </c>
      <c r="H149" s="10">
        <v>1.0</v>
      </c>
      <c r="I149" s="12">
        <f>mmult!$E149/$E$1</f>
        <v>0.0125</v>
      </c>
      <c r="J149" s="12">
        <f>LOG10(mmult!$F149+1)</f>
        <v>1.602059991</v>
      </c>
      <c r="K149" s="10">
        <f>IF(mmult!$C149=1,1,0)</f>
        <v>0</v>
      </c>
      <c r="L149" s="10">
        <f>IF(mmult!$C149=2,1,0)</f>
        <v>1</v>
      </c>
      <c r="M149" s="10">
        <f>IF(mmult!$B149="S",1,0)</f>
        <v>1</v>
      </c>
      <c r="N149" s="10">
        <f>IF(mmult!$B149="C",1,0)</f>
        <v>0</v>
      </c>
      <c r="O149" s="13">
        <f>IF(mmult!$D149="male",1,0)</f>
        <v>1</v>
      </c>
      <c r="P149" s="13">
        <v>1.0</v>
      </c>
      <c r="V149" s="15">
        <v>-1.2634642167219583</v>
      </c>
      <c r="W149" s="15">
        <v>0.35035267242691415</v>
      </c>
      <c r="X149" s="16">
        <f t="shared" ref="X149:Y149" si="147">IF(V149&lt;0,0,V149)</f>
        <v>0</v>
      </c>
      <c r="Y149" s="16">
        <f t="shared" si="147"/>
        <v>0.3503526724</v>
      </c>
      <c r="Z149" s="16">
        <f t="shared" si="3"/>
        <v>0.3503526724</v>
      </c>
      <c r="AA149" s="16">
        <f>(nnet!$A149-Z149)^2</f>
        <v>0.4220416502</v>
      </c>
    </row>
    <row r="150" ht="14.25" customHeight="1">
      <c r="A150" s="10">
        <v>1.0</v>
      </c>
      <c r="B150" s="10" t="s">
        <v>30</v>
      </c>
      <c r="C150" s="10">
        <v>3.0</v>
      </c>
      <c r="D150" s="10" t="s">
        <v>33</v>
      </c>
      <c r="E150" s="10">
        <v>4.0</v>
      </c>
      <c r="F150" s="11">
        <v>22.025</v>
      </c>
      <c r="G150" s="10">
        <v>0.0</v>
      </c>
      <c r="H150" s="10">
        <v>2.0</v>
      </c>
      <c r="I150" s="12">
        <f>mmult!$E150/$E$1</f>
        <v>0.05</v>
      </c>
      <c r="J150" s="12">
        <f>LOG10(mmult!$F150+1)</f>
        <v>1.362199639</v>
      </c>
      <c r="K150" s="10">
        <f>IF(mmult!$C150=1,1,0)</f>
        <v>0</v>
      </c>
      <c r="L150" s="10">
        <f>IF(mmult!$C150=2,1,0)</f>
        <v>0</v>
      </c>
      <c r="M150" s="10">
        <f>IF(mmult!$B150="S",1,0)</f>
        <v>1</v>
      </c>
      <c r="N150" s="10">
        <f>IF(mmult!$B150="C",1,0)</f>
        <v>0</v>
      </c>
      <c r="O150" s="13">
        <f>IF(mmult!$D150="male",1,0)</f>
        <v>0</v>
      </c>
      <c r="P150" s="13">
        <v>1.0</v>
      </c>
      <c r="V150" s="15">
        <v>-0.9126077565523993</v>
      </c>
      <c r="W150" s="15">
        <v>0.7486789392626014</v>
      </c>
      <c r="X150" s="16">
        <f t="shared" ref="X150:Y150" si="148">IF(V150&lt;0,0,V150)</f>
        <v>0</v>
      </c>
      <c r="Y150" s="16">
        <f t="shared" si="148"/>
        <v>0.7486789393</v>
      </c>
      <c r="Z150" s="16">
        <f t="shared" si="3"/>
        <v>0.7486789393</v>
      </c>
      <c r="AA150" s="16">
        <f>(nnet!$A150-Z150)^2</f>
        <v>0.06316227557</v>
      </c>
    </row>
    <row r="151" ht="14.25" customHeight="1">
      <c r="A151" s="10">
        <v>1.0</v>
      </c>
      <c r="B151" s="10" t="s">
        <v>30</v>
      </c>
      <c r="C151" s="10">
        <v>1.0</v>
      </c>
      <c r="D151" s="10" t="s">
        <v>31</v>
      </c>
      <c r="E151" s="10">
        <v>45.0</v>
      </c>
      <c r="F151" s="11">
        <v>26.55</v>
      </c>
      <c r="G151" s="10">
        <v>0.0</v>
      </c>
      <c r="H151" s="10">
        <v>0.0</v>
      </c>
      <c r="I151" s="12">
        <f>mmult!$E151/$E$1</f>
        <v>0.5625</v>
      </c>
      <c r="J151" s="12">
        <f>LOG10(mmult!$F151+1)</f>
        <v>1.440121603</v>
      </c>
      <c r="K151" s="10">
        <f>IF(mmult!$C151=1,1,0)</f>
        <v>1</v>
      </c>
      <c r="L151" s="10">
        <f>IF(mmult!$C151=2,1,0)</f>
        <v>0</v>
      </c>
      <c r="M151" s="10">
        <f>IF(mmult!$B151="S",1,0)</f>
        <v>1</v>
      </c>
      <c r="N151" s="10">
        <f>IF(mmult!$B151="C",1,0)</f>
        <v>0</v>
      </c>
      <c r="O151" s="13">
        <f>IF(mmult!$D151="male",1,0)</f>
        <v>1</v>
      </c>
      <c r="P151" s="13">
        <v>1.0</v>
      </c>
      <c r="V151" s="15">
        <v>-1.346466524017239</v>
      </c>
      <c r="W151" s="15">
        <v>0.3858106677336841</v>
      </c>
      <c r="X151" s="16">
        <f t="shared" ref="X151:Y151" si="149">IF(V151&lt;0,0,V151)</f>
        <v>0</v>
      </c>
      <c r="Y151" s="16">
        <f t="shared" si="149"/>
        <v>0.3858106677</v>
      </c>
      <c r="Z151" s="16">
        <f t="shared" si="3"/>
        <v>0.3858106677</v>
      </c>
      <c r="AA151" s="16">
        <f>(nnet!$A151-Z151)^2</f>
        <v>0.3772285359</v>
      </c>
    </row>
    <row r="152" ht="14.25" customHeight="1">
      <c r="A152" s="10">
        <v>0.0</v>
      </c>
      <c r="B152" s="10" t="s">
        <v>34</v>
      </c>
      <c r="C152" s="10">
        <v>3.0</v>
      </c>
      <c r="D152" s="10" t="s">
        <v>31</v>
      </c>
      <c r="E152" s="10">
        <v>40.0</v>
      </c>
      <c r="F152" s="11">
        <v>15.5</v>
      </c>
      <c r="G152" s="10">
        <v>1.0</v>
      </c>
      <c r="H152" s="10">
        <v>1.0</v>
      </c>
      <c r="I152" s="12">
        <f>mmult!$E152/$E$1</f>
        <v>0.5</v>
      </c>
      <c r="J152" s="12">
        <f>LOG10(mmult!$F152+1)</f>
        <v>1.217483944</v>
      </c>
      <c r="K152" s="10">
        <f>IF(mmult!$C152=1,1,0)</f>
        <v>0</v>
      </c>
      <c r="L152" s="10">
        <f>IF(mmult!$C152=2,1,0)</f>
        <v>0</v>
      </c>
      <c r="M152" s="10">
        <f>IF(mmult!$B152="S",1,0)</f>
        <v>0</v>
      </c>
      <c r="N152" s="10">
        <f>IF(mmult!$B152="C",1,0)</f>
        <v>0</v>
      </c>
      <c r="O152" s="13">
        <f>IF(mmult!$D152="male",1,0)</f>
        <v>1</v>
      </c>
      <c r="P152" s="13">
        <v>1.0</v>
      </c>
      <c r="V152" s="15">
        <v>-0.18460856157276262</v>
      </c>
      <c r="W152" s="15">
        <v>-2.764964526711278</v>
      </c>
      <c r="X152" s="16">
        <f t="shared" ref="X152:Y152" si="150">IF(V152&lt;0,0,V152)</f>
        <v>0</v>
      </c>
      <c r="Y152" s="16">
        <f t="shared" si="150"/>
        <v>0</v>
      </c>
      <c r="Z152" s="16">
        <f t="shared" si="3"/>
        <v>0</v>
      </c>
      <c r="AA152" s="16">
        <f>(nnet!$A152-Z152)^2</f>
        <v>0</v>
      </c>
    </row>
    <row r="153" ht="14.25" customHeight="1">
      <c r="A153" s="10">
        <v>0.0</v>
      </c>
      <c r="B153" s="10" t="s">
        <v>30</v>
      </c>
      <c r="C153" s="10">
        <v>3.0</v>
      </c>
      <c r="D153" s="10" t="s">
        <v>31</v>
      </c>
      <c r="E153" s="10">
        <v>36.0</v>
      </c>
      <c r="F153" s="11">
        <v>7.8958</v>
      </c>
      <c r="G153" s="10">
        <v>0.0</v>
      </c>
      <c r="H153" s="10">
        <v>0.0</v>
      </c>
      <c r="I153" s="12">
        <f>mmult!$E153/$E$1</f>
        <v>0.45</v>
      </c>
      <c r="J153" s="12">
        <f>LOG10(mmult!$F153+1)</f>
        <v>0.9491850103</v>
      </c>
      <c r="K153" s="10">
        <f>IF(mmult!$C153=1,1,0)</f>
        <v>0</v>
      </c>
      <c r="L153" s="10">
        <f>IF(mmult!$C153=2,1,0)</f>
        <v>0</v>
      </c>
      <c r="M153" s="10">
        <f>IF(mmult!$B153="S",1,0)</f>
        <v>1</v>
      </c>
      <c r="N153" s="10">
        <f>IF(mmult!$B153="C",1,0)</f>
        <v>0</v>
      </c>
      <c r="O153" s="13">
        <f>IF(mmult!$D153="male",1,0)</f>
        <v>1</v>
      </c>
      <c r="P153" s="13">
        <v>1.0</v>
      </c>
      <c r="V153" s="15">
        <v>-1.6426082659663443</v>
      </c>
      <c r="W153" s="15">
        <v>0.03477766364750279</v>
      </c>
      <c r="X153" s="16">
        <f t="shared" ref="X153:Y153" si="151">IF(V153&lt;0,0,V153)</f>
        <v>0</v>
      </c>
      <c r="Y153" s="16">
        <f t="shared" si="151"/>
        <v>0.03477766365</v>
      </c>
      <c r="Z153" s="16">
        <f t="shared" si="3"/>
        <v>0.03477766365</v>
      </c>
      <c r="AA153" s="16">
        <f>(nnet!$A153-Z153)^2</f>
        <v>0.001209485889</v>
      </c>
    </row>
    <row r="154" ht="14.25" customHeight="1">
      <c r="A154" s="10">
        <v>1.0</v>
      </c>
      <c r="B154" s="10" t="s">
        <v>30</v>
      </c>
      <c r="C154" s="10">
        <v>2.0</v>
      </c>
      <c r="D154" s="10" t="s">
        <v>33</v>
      </c>
      <c r="E154" s="10">
        <v>32.0</v>
      </c>
      <c r="F154" s="11">
        <v>13.0</v>
      </c>
      <c r="G154" s="10">
        <v>0.0</v>
      </c>
      <c r="H154" s="10">
        <v>0.0</v>
      </c>
      <c r="I154" s="12">
        <f>mmult!$E154/$E$1</f>
        <v>0.4</v>
      </c>
      <c r="J154" s="12">
        <f>LOG10(mmult!$F154+1)</f>
        <v>1.146128036</v>
      </c>
      <c r="K154" s="10">
        <f>IF(mmult!$C154=1,1,0)</f>
        <v>0</v>
      </c>
      <c r="L154" s="10">
        <f>IF(mmult!$C154=2,1,0)</f>
        <v>1</v>
      </c>
      <c r="M154" s="10">
        <f>IF(mmult!$B154="S",1,0)</f>
        <v>1</v>
      </c>
      <c r="N154" s="10">
        <f>IF(mmult!$B154="C",1,0)</f>
        <v>0</v>
      </c>
      <c r="O154" s="13">
        <f>IF(mmult!$D154="male",1,0)</f>
        <v>0</v>
      </c>
      <c r="P154" s="13">
        <v>1.0</v>
      </c>
      <c r="V154" s="15">
        <v>-0.9829724399759954</v>
      </c>
      <c r="W154" s="15">
        <v>0.7748488675128389</v>
      </c>
      <c r="X154" s="16">
        <f t="shared" ref="X154:Y154" si="152">IF(V154&lt;0,0,V154)</f>
        <v>0</v>
      </c>
      <c r="Y154" s="16">
        <f t="shared" si="152"/>
        <v>0.7748488675</v>
      </c>
      <c r="Z154" s="16">
        <f t="shared" si="3"/>
        <v>0.7748488675</v>
      </c>
      <c r="AA154" s="16">
        <f>(nnet!$A154-Z154)^2</f>
        <v>0.05069303246</v>
      </c>
    </row>
    <row r="155" ht="14.25" customHeight="1">
      <c r="A155" s="10">
        <v>0.0</v>
      </c>
      <c r="B155" s="10" t="s">
        <v>30</v>
      </c>
      <c r="C155" s="10">
        <v>2.0</v>
      </c>
      <c r="D155" s="10" t="s">
        <v>31</v>
      </c>
      <c r="E155" s="10">
        <v>19.0</v>
      </c>
      <c r="F155" s="11">
        <v>13.0</v>
      </c>
      <c r="G155" s="10">
        <v>0.0</v>
      </c>
      <c r="H155" s="10">
        <v>0.0</v>
      </c>
      <c r="I155" s="12">
        <f>mmult!$E155/$E$1</f>
        <v>0.2375</v>
      </c>
      <c r="J155" s="12">
        <f>LOG10(mmult!$F155+1)</f>
        <v>1.146128036</v>
      </c>
      <c r="K155" s="10">
        <f>IF(mmult!$C155=1,1,0)</f>
        <v>0</v>
      </c>
      <c r="L155" s="10">
        <f>IF(mmult!$C155=2,1,0)</f>
        <v>1</v>
      </c>
      <c r="M155" s="10">
        <f>IF(mmult!$B155="S",1,0)</f>
        <v>1</v>
      </c>
      <c r="N155" s="10">
        <f>IF(mmult!$B155="C",1,0)</f>
        <v>0</v>
      </c>
      <c r="O155" s="13">
        <f>IF(mmult!$D155="male",1,0)</f>
        <v>1</v>
      </c>
      <c r="P155" s="13">
        <v>1.0</v>
      </c>
      <c r="V155" s="15">
        <v>-1.3639907273527012</v>
      </c>
      <c r="W155" s="15">
        <v>0.36539398559468994</v>
      </c>
      <c r="X155" s="16">
        <f t="shared" ref="X155:Y155" si="153">IF(V155&lt;0,0,V155)</f>
        <v>0</v>
      </c>
      <c r="Y155" s="16">
        <f t="shared" si="153"/>
        <v>0.3653939856</v>
      </c>
      <c r="Z155" s="16">
        <f t="shared" si="3"/>
        <v>0.3653939856</v>
      </c>
      <c r="AA155" s="16">
        <f>(nnet!$A155-Z155)^2</f>
        <v>0.1335127647</v>
      </c>
    </row>
    <row r="156" ht="14.25" customHeight="1">
      <c r="A156" s="10">
        <v>1.0</v>
      </c>
      <c r="B156" s="10" t="s">
        <v>30</v>
      </c>
      <c r="C156" s="10">
        <v>3.0</v>
      </c>
      <c r="D156" s="10" t="s">
        <v>33</v>
      </c>
      <c r="E156" s="10">
        <v>19.0</v>
      </c>
      <c r="F156" s="11">
        <v>7.8542</v>
      </c>
      <c r="G156" s="10">
        <v>1.0</v>
      </c>
      <c r="H156" s="10">
        <v>0.0</v>
      </c>
      <c r="I156" s="12">
        <f>mmult!$E156/$E$1</f>
        <v>0.2375</v>
      </c>
      <c r="J156" s="12">
        <f>LOG10(mmult!$F156+1)</f>
        <v>0.9471493277</v>
      </c>
      <c r="K156" s="10">
        <f>IF(mmult!$C156=1,1,0)</f>
        <v>0</v>
      </c>
      <c r="L156" s="10">
        <f>IF(mmult!$C156=2,1,0)</f>
        <v>0</v>
      </c>
      <c r="M156" s="10">
        <f>IF(mmult!$B156="S",1,0)</f>
        <v>1</v>
      </c>
      <c r="N156" s="10">
        <f>IF(mmult!$B156="C",1,0)</f>
        <v>0</v>
      </c>
      <c r="O156" s="13">
        <f>IF(mmult!$D156="male",1,0)</f>
        <v>0</v>
      </c>
      <c r="P156" s="13">
        <v>1.0</v>
      </c>
      <c r="V156" s="15">
        <v>-1.003685097149306</v>
      </c>
      <c r="W156" s="15">
        <v>0.5631475426362553</v>
      </c>
      <c r="X156" s="16">
        <f t="shared" ref="X156:Y156" si="154">IF(V156&lt;0,0,V156)</f>
        <v>0</v>
      </c>
      <c r="Y156" s="16">
        <f t="shared" si="154"/>
        <v>0.5631475426</v>
      </c>
      <c r="Z156" s="16">
        <f t="shared" si="3"/>
        <v>0.5631475426</v>
      </c>
      <c r="AA156" s="16">
        <f>(nnet!$A156-Z156)^2</f>
        <v>0.1908400695</v>
      </c>
    </row>
    <row r="157" ht="14.25" customHeight="1">
      <c r="A157" s="10">
        <v>1.0</v>
      </c>
      <c r="B157" s="10" t="s">
        <v>30</v>
      </c>
      <c r="C157" s="10">
        <v>2.0</v>
      </c>
      <c r="D157" s="10" t="s">
        <v>31</v>
      </c>
      <c r="E157" s="10">
        <v>3.0</v>
      </c>
      <c r="F157" s="11">
        <v>26.0</v>
      </c>
      <c r="G157" s="10">
        <v>1.0</v>
      </c>
      <c r="H157" s="10">
        <v>1.0</v>
      </c>
      <c r="I157" s="12">
        <f>mmult!$E157/$E$1</f>
        <v>0.0375</v>
      </c>
      <c r="J157" s="12">
        <f>LOG10(mmult!$F157+1)</f>
        <v>1.431363764</v>
      </c>
      <c r="K157" s="10">
        <f>IF(mmult!$C157=1,1,0)</f>
        <v>0</v>
      </c>
      <c r="L157" s="10">
        <f>IF(mmult!$C157=2,1,0)</f>
        <v>1</v>
      </c>
      <c r="M157" s="10">
        <f>IF(mmult!$B157="S",1,0)</f>
        <v>1</v>
      </c>
      <c r="N157" s="10">
        <f>IF(mmult!$B157="C",1,0)</f>
        <v>0</v>
      </c>
      <c r="O157" s="13">
        <f>IF(mmult!$D157="male",1,0)</f>
        <v>1</v>
      </c>
      <c r="P157" s="13">
        <v>1.0</v>
      </c>
      <c r="V157" s="15">
        <v>-1.2660722635382027</v>
      </c>
      <c r="W157" s="15">
        <v>0.40281336992473094</v>
      </c>
      <c r="X157" s="16">
        <f t="shared" ref="X157:Y157" si="155">IF(V157&lt;0,0,V157)</f>
        <v>0</v>
      </c>
      <c r="Y157" s="16">
        <f t="shared" si="155"/>
        <v>0.4028133699</v>
      </c>
      <c r="Z157" s="16">
        <f t="shared" si="3"/>
        <v>0.4028133699</v>
      </c>
      <c r="AA157" s="16">
        <f>(nnet!$A157-Z157)^2</f>
        <v>0.3566318711</v>
      </c>
    </row>
    <row r="158" ht="14.25" customHeight="1">
      <c r="A158" s="10">
        <v>1.0</v>
      </c>
      <c r="B158" s="10" t="s">
        <v>32</v>
      </c>
      <c r="C158" s="10">
        <v>1.0</v>
      </c>
      <c r="D158" s="10" t="s">
        <v>33</v>
      </c>
      <c r="E158" s="10">
        <v>44.0</v>
      </c>
      <c r="F158" s="11">
        <v>27.7208</v>
      </c>
      <c r="G158" s="10">
        <v>0.0</v>
      </c>
      <c r="H158" s="10">
        <v>0.0</v>
      </c>
      <c r="I158" s="12">
        <f>mmult!$E158/$E$1</f>
        <v>0.55</v>
      </c>
      <c r="J158" s="12">
        <f>LOG10(mmult!$F158+1)</f>
        <v>1.458196533</v>
      </c>
      <c r="K158" s="10">
        <f>IF(mmult!$C158=1,1,0)</f>
        <v>1</v>
      </c>
      <c r="L158" s="10">
        <f>IF(mmult!$C158=2,1,0)</f>
        <v>0</v>
      </c>
      <c r="M158" s="10">
        <f>IF(mmult!$B158="S",1,0)</f>
        <v>0</v>
      </c>
      <c r="N158" s="10">
        <f>IF(mmult!$B158="C",1,0)</f>
        <v>1</v>
      </c>
      <c r="O158" s="13">
        <f>IF(mmult!$D158="male",1,0)</f>
        <v>0</v>
      </c>
      <c r="P158" s="13">
        <v>1.0</v>
      </c>
      <c r="V158" s="15">
        <v>0.919465220865167</v>
      </c>
      <c r="W158" s="15">
        <v>-2.483665106457236</v>
      </c>
      <c r="X158" s="16">
        <f t="shared" ref="X158:Y158" si="156">IF(V158&lt;0,0,V158)</f>
        <v>0.9194652209</v>
      </c>
      <c r="Y158" s="16">
        <f t="shared" si="156"/>
        <v>0</v>
      </c>
      <c r="Z158" s="16">
        <f t="shared" si="3"/>
        <v>0.9194652209</v>
      </c>
      <c r="AA158" s="16">
        <f>(nnet!$A158-Z158)^2</f>
        <v>0.00648585065</v>
      </c>
    </row>
    <row r="159" ht="14.25" customHeight="1">
      <c r="A159" s="10">
        <v>1.0</v>
      </c>
      <c r="B159" s="10" t="s">
        <v>32</v>
      </c>
      <c r="C159" s="10">
        <v>1.0</v>
      </c>
      <c r="D159" s="10" t="s">
        <v>33</v>
      </c>
      <c r="E159" s="10">
        <v>58.0</v>
      </c>
      <c r="F159" s="11">
        <v>146.5208</v>
      </c>
      <c r="G159" s="10">
        <v>0.0</v>
      </c>
      <c r="H159" s="10">
        <v>0.0</v>
      </c>
      <c r="I159" s="12">
        <f>mmult!$E159/$E$1</f>
        <v>0.725</v>
      </c>
      <c r="J159" s="12">
        <f>LOG10(mmult!$F159+1)</f>
        <v>2.168853259</v>
      </c>
      <c r="K159" s="10">
        <f>IF(mmult!$C159=1,1,0)</f>
        <v>1</v>
      </c>
      <c r="L159" s="10">
        <f>IF(mmult!$C159=2,1,0)</f>
        <v>0</v>
      </c>
      <c r="M159" s="10">
        <f>IF(mmult!$B159="S",1,0)</f>
        <v>0</v>
      </c>
      <c r="N159" s="10">
        <f>IF(mmult!$B159="C",1,0)</f>
        <v>1</v>
      </c>
      <c r="O159" s="13">
        <f>IF(mmult!$D159="male",1,0)</f>
        <v>0</v>
      </c>
      <c r="P159" s="13">
        <v>1.0</v>
      </c>
      <c r="V159" s="15">
        <v>0.7990792393526218</v>
      </c>
      <c r="W159" s="15">
        <v>-2.5247445058248434</v>
      </c>
      <c r="X159" s="16">
        <f t="shared" ref="X159:Y159" si="157">IF(V159&lt;0,0,V159)</f>
        <v>0.7990792394</v>
      </c>
      <c r="Y159" s="16">
        <f t="shared" si="157"/>
        <v>0</v>
      </c>
      <c r="Z159" s="16">
        <f t="shared" si="3"/>
        <v>0.7990792394</v>
      </c>
      <c r="AA159" s="16">
        <f>(nnet!$A159-Z159)^2</f>
        <v>0.04036915206</v>
      </c>
    </row>
    <row r="160" ht="14.25" customHeight="1">
      <c r="A160" s="10">
        <v>0.0</v>
      </c>
      <c r="B160" s="10" t="s">
        <v>30</v>
      </c>
      <c r="C160" s="10">
        <v>3.0</v>
      </c>
      <c r="D160" s="10" t="s">
        <v>31</v>
      </c>
      <c r="E160" s="10">
        <v>42.0</v>
      </c>
      <c r="F160" s="11">
        <v>8.4042</v>
      </c>
      <c r="G160" s="10">
        <v>0.0</v>
      </c>
      <c r="H160" s="10">
        <v>1.0</v>
      </c>
      <c r="I160" s="12">
        <f>mmult!$E160/$E$1</f>
        <v>0.525</v>
      </c>
      <c r="J160" s="12">
        <f>LOG10(mmult!$F160+1)</f>
        <v>0.9733218567</v>
      </c>
      <c r="K160" s="10">
        <f>IF(mmult!$C160=1,1,0)</f>
        <v>0</v>
      </c>
      <c r="L160" s="10">
        <f>IF(mmult!$C160=2,1,0)</f>
        <v>0</v>
      </c>
      <c r="M160" s="10">
        <f>IF(mmult!$B160="S",1,0)</f>
        <v>1</v>
      </c>
      <c r="N160" s="10">
        <f>IF(mmult!$B160="C",1,0)</f>
        <v>0</v>
      </c>
      <c r="O160" s="13">
        <f>IF(mmult!$D160="male",1,0)</f>
        <v>1</v>
      </c>
      <c r="P160" s="13">
        <v>1.0</v>
      </c>
      <c r="V160" s="15">
        <v>-1.7321396846946395</v>
      </c>
      <c r="W160" s="15">
        <v>-0.0130292146170774</v>
      </c>
      <c r="X160" s="16">
        <f t="shared" ref="X160:Y160" si="158">IF(V160&lt;0,0,V160)</f>
        <v>0</v>
      </c>
      <c r="Y160" s="16">
        <f t="shared" si="158"/>
        <v>0</v>
      </c>
      <c r="Z160" s="16">
        <f t="shared" si="3"/>
        <v>0</v>
      </c>
      <c r="AA160" s="16">
        <f>(nnet!$A160-Z160)^2</f>
        <v>0</v>
      </c>
    </row>
    <row r="161" ht="14.25" customHeight="1">
      <c r="A161" s="10">
        <v>0.0</v>
      </c>
      <c r="B161" s="10" t="s">
        <v>30</v>
      </c>
      <c r="C161" s="10">
        <v>2.0</v>
      </c>
      <c r="D161" s="10" t="s">
        <v>33</v>
      </c>
      <c r="E161" s="10">
        <v>24.0</v>
      </c>
      <c r="F161" s="11">
        <v>13.0</v>
      </c>
      <c r="G161" s="10">
        <v>0.0</v>
      </c>
      <c r="H161" s="10">
        <v>0.0</v>
      </c>
      <c r="I161" s="12">
        <f>mmult!$E161/$E$1</f>
        <v>0.3</v>
      </c>
      <c r="J161" s="12">
        <f>LOG10(mmult!$F161+1)</f>
        <v>1.146128036</v>
      </c>
      <c r="K161" s="10">
        <f>IF(mmult!$C161=1,1,0)</f>
        <v>0</v>
      </c>
      <c r="L161" s="10">
        <f>IF(mmult!$C161=2,1,0)</f>
        <v>1</v>
      </c>
      <c r="M161" s="10">
        <f>IF(mmult!$B161="S",1,0)</f>
        <v>1</v>
      </c>
      <c r="N161" s="10">
        <f>IF(mmult!$B161="C",1,0)</f>
        <v>0</v>
      </c>
      <c r="O161" s="13">
        <f>IF(mmult!$D161="male",1,0)</f>
        <v>0</v>
      </c>
      <c r="P161" s="13">
        <v>1.0</v>
      </c>
      <c r="V161" s="15">
        <v>-0.9094563708673846</v>
      </c>
      <c r="W161" s="15">
        <v>0.8273397772988003</v>
      </c>
      <c r="X161" s="16">
        <f t="shared" ref="X161:Y161" si="159">IF(V161&lt;0,0,V161)</f>
        <v>0</v>
      </c>
      <c r="Y161" s="16">
        <f t="shared" si="159"/>
        <v>0.8273397773</v>
      </c>
      <c r="Z161" s="16">
        <f t="shared" si="3"/>
        <v>0.8273397773</v>
      </c>
      <c r="AA161" s="16">
        <f>(nnet!$A161-Z161)^2</f>
        <v>0.6844911071</v>
      </c>
    </row>
    <row r="162" ht="14.25" customHeight="1">
      <c r="A162" s="10">
        <v>0.0</v>
      </c>
      <c r="B162" s="10" t="s">
        <v>30</v>
      </c>
      <c r="C162" s="10">
        <v>3.0</v>
      </c>
      <c r="D162" s="10" t="s">
        <v>31</v>
      </c>
      <c r="E162" s="10">
        <v>28.0</v>
      </c>
      <c r="F162" s="11">
        <v>9.5</v>
      </c>
      <c r="G162" s="10">
        <v>0.0</v>
      </c>
      <c r="H162" s="10">
        <v>0.0</v>
      </c>
      <c r="I162" s="12">
        <f>mmult!$E162/$E$1</f>
        <v>0.35</v>
      </c>
      <c r="J162" s="12">
        <f>LOG10(mmult!$F162+1)</f>
        <v>1.021189299</v>
      </c>
      <c r="K162" s="10">
        <f>IF(mmult!$C162=1,1,0)</f>
        <v>0</v>
      </c>
      <c r="L162" s="10">
        <f>IF(mmult!$C162=2,1,0)</f>
        <v>0</v>
      </c>
      <c r="M162" s="10">
        <f>IF(mmult!$B162="S",1,0)</f>
        <v>1</v>
      </c>
      <c r="N162" s="10">
        <f>IF(mmult!$B162="C",1,0)</f>
        <v>0</v>
      </c>
      <c r="O162" s="13">
        <f>IF(mmult!$D162="male",1,0)</f>
        <v>1</v>
      </c>
      <c r="P162" s="13">
        <v>1.0</v>
      </c>
      <c r="V162" s="15">
        <v>-1.568254563901293</v>
      </c>
      <c r="W162" s="15">
        <v>0.09241361115113955</v>
      </c>
      <c r="X162" s="16">
        <f t="shared" ref="X162:Y162" si="160">IF(V162&lt;0,0,V162)</f>
        <v>0</v>
      </c>
      <c r="Y162" s="16">
        <f t="shared" si="160"/>
        <v>0.09241361115</v>
      </c>
      <c r="Z162" s="16">
        <f t="shared" si="3"/>
        <v>0.09241361115</v>
      </c>
      <c r="AA162" s="16">
        <f>(nnet!$A162-Z162)^2</f>
        <v>0.008540275526</v>
      </c>
    </row>
    <row r="163" ht="14.25" customHeight="1">
      <c r="A163" s="10">
        <v>0.0</v>
      </c>
      <c r="B163" s="10" t="s">
        <v>30</v>
      </c>
      <c r="C163" s="10">
        <v>3.0</v>
      </c>
      <c r="D163" s="10" t="s">
        <v>31</v>
      </c>
      <c r="E163" s="10">
        <v>34.0</v>
      </c>
      <c r="F163" s="11">
        <v>6.4958</v>
      </c>
      <c r="G163" s="10">
        <v>0.0</v>
      </c>
      <c r="H163" s="10">
        <v>0.0</v>
      </c>
      <c r="I163" s="12">
        <f>mmult!$E163/$E$1</f>
        <v>0.425</v>
      </c>
      <c r="J163" s="12">
        <f>LOG10(mmult!$F163+1)</f>
        <v>0.8748179904</v>
      </c>
      <c r="K163" s="10">
        <f>IF(mmult!$C163=1,1,0)</f>
        <v>0</v>
      </c>
      <c r="L163" s="10">
        <f>IF(mmult!$C163=2,1,0)</f>
        <v>0</v>
      </c>
      <c r="M163" s="10">
        <f>IF(mmult!$B163="S",1,0)</f>
        <v>1</v>
      </c>
      <c r="N163" s="10">
        <f>IF(mmult!$B163="C",1,0)</f>
        <v>0</v>
      </c>
      <c r="O163" s="13">
        <f>IF(mmult!$D163="male",1,0)</f>
        <v>1</v>
      </c>
      <c r="P163" s="13">
        <v>1.0</v>
      </c>
      <c r="V163" s="15">
        <v>-1.6250943675294984</v>
      </c>
      <c r="W163" s="15">
        <v>0.04258652536148855</v>
      </c>
      <c r="X163" s="16">
        <f t="shared" ref="X163:Y163" si="161">IF(V163&lt;0,0,V163)</f>
        <v>0</v>
      </c>
      <c r="Y163" s="16">
        <f t="shared" si="161"/>
        <v>0.04258652536</v>
      </c>
      <c r="Z163" s="16">
        <f t="shared" si="3"/>
        <v>0.04258652536</v>
      </c>
      <c r="AA163" s="16">
        <f>(nnet!$A163-Z163)^2</f>
        <v>0.001813612142</v>
      </c>
    </row>
    <row r="164" ht="14.25" customHeight="1">
      <c r="A164" s="10">
        <v>0.0</v>
      </c>
      <c r="B164" s="10" t="s">
        <v>32</v>
      </c>
      <c r="C164" s="10">
        <v>3.0</v>
      </c>
      <c r="D164" s="10" t="s">
        <v>31</v>
      </c>
      <c r="E164" s="10">
        <v>45.5</v>
      </c>
      <c r="F164" s="11">
        <v>7.225</v>
      </c>
      <c r="G164" s="10">
        <v>0.0</v>
      </c>
      <c r="H164" s="10">
        <v>0.0</v>
      </c>
      <c r="I164" s="12">
        <f>mmult!$E164/$E$1</f>
        <v>0.56875</v>
      </c>
      <c r="J164" s="12">
        <f>LOG10(mmult!$F164+1)</f>
        <v>0.9151359066</v>
      </c>
      <c r="K164" s="10">
        <f>IF(mmult!$C164=1,1,0)</f>
        <v>0</v>
      </c>
      <c r="L164" s="10">
        <f>IF(mmult!$C164=2,1,0)</f>
        <v>0</v>
      </c>
      <c r="M164" s="10">
        <f>IF(mmult!$B164="S",1,0)</f>
        <v>0</v>
      </c>
      <c r="N164" s="10">
        <f>IF(mmult!$B164="C",1,0)</f>
        <v>1</v>
      </c>
      <c r="O164" s="13">
        <f>IF(mmult!$D164="male",1,0)</f>
        <v>1</v>
      </c>
      <c r="P164" s="13">
        <v>1.0</v>
      </c>
      <c r="V164" s="15">
        <v>0.025745374539466237</v>
      </c>
      <c r="W164" s="15">
        <v>-3.402069541951707</v>
      </c>
      <c r="X164" s="16">
        <f t="shared" ref="X164:Y164" si="162">IF(V164&lt;0,0,V164)</f>
        <v>0.02574537454</v>
      </c>
      <c r="Y164" s="16">
        <f t="shared" si="162"/>
        <v>0</v>
      </c>
      <c r="Z164" s="16">
        <f t="shared" si="3"/>
        <v>0.02574537454</v>
      </c>
      <c r="AA164" s="16">
        <f>(nnet!$A164-Z164)^2</f>
        <v>0.0006628243102</v>
      </c>
    </row>
    <row r="165" ht="14.25" customHeight="1">
      <c r="A165" s="10">
        <v>1.0</v>
      </c>
      <c r="B165" s="10" t="s">
        <v>30</v>
      </c>
      <c r="C165" s="10">
        <v>3.0</v>
      </c>
      <c r="D165" s="10" t="s">
        <v>31</v>
      </c>
      <c r="E165" s="10">
        <v>18.0</v>
      </c>
      <c r="F165" s="11">
        <v>8.05</v>
      </c>
      <c r="G165" s="10">
        <v>0.0</v>
      </c>
      <c r="H165" s="10">
        <v>0.0</v>
      </c>
      <c r="I165" s="12">
        <f>mmult!$E165/$E$1</f>
        <v>0.225</v>
      </c>
      <c r="J165" s="12">
        <f>LOG10(mmult!$F165+1)</f>
        <v>0.9566485792</v>
      </c>
      <c r="K165" s="10">
        <f>IF(mmult!$C165=1,1,0)</f>
        <v>0</v>
      </c>
      <c r="L165" s="10">
        <f>IF(mmult!$C165=2,1,0)</f>
        <v>0</v>
      </c>
      <c r="M165" s="10">
        <f>IF(mmult!$B165="S",1,0)</f>
        <v>1</v>
      </c>
      <c r="N165" s="10">
        <f>IF(mmult!$B165="C",1,0)</f>
        <v>0</v>
      </c>
      <c r="O165" s="13">
        <f>IF(mmult!$D165="male",1,0)</f>
        <v>1</v>
      </c>
      <c r="P165" s="13">
        <v>1.0</v>
      </c>
      <c r="V165" s="15">
        <v>-1.4771102860426988</v>
      </c>
      <c r="W165" s="15">
        <v>0.1534155170025211</v>
      </c>
      <c r="X165" s="16">
        <f t="shared" ref="X165:Y165" si="163">IF(V165&lt;0,0,V165)</f>
        <v>0</v>
      </c>
      <c r="Y165" s="16">
        <f t="shared" si="163"/>
        <v>0.153415517</v>
      </c>
      <c r="Z165" s="16">
        <f t="shared" si="3"/>
        <v>0.153415517</v>
      </c>
      <c r="AA165" s="16">
        <f>(nnet!$A165-Z165)^2</f>
        <v>0.7167052869</v>
      </c>
    </row>
    <row r="166" ht="14.25" customHeight="1">
      <c r="A166" s="10">
        <v>0.0</v>
      </c>
      <c r="B166" s="10" t="s">
        <v>30</v>
      </c>
      <c r="C166" s="10">
        <v>3.0</v>
      </c>
      <c r="D166" s="10" t="s">
        <v>33</v>
      </c>
      <c r="E166" s="10">
        <v>2.0</v>
      </c>
      <c r="F166" s="11">
        <v>10.4625</v>
      </c>
      <c r="G166" s="10">
        <v>0.0</v>
      </c>
      <c r="H166" s="10">
        <v>1.0</v>
      </c>
      <c r="I166" s="12">
        <f>mmult!$E166/$E$1</f>
        <v>0.025</v>
      </c>
      <c r="J166" s="12">
        <f>LOG10(mmult!$F166+1)</f>
        <v>1.059279349</v>
      </c>
      <c r="K166" s="10">
        <f>IF(mmult!$C166=1,1,0)</f>
        <v>0</v>
      </c>
      <c r="L166" s="10">
        <f>IF(mmult!$C166=2,1,0)</f>
        <v>0</v>
      </c>
      <c r="M166" s="10">
        <f>IF(mmult!$B166="S",1,0)</f>
        <v>1</v>
      </c>
      <c r="N166" s="10">
        <f>IF(mmult!$B166="C",1,0)</f>
        <v>0</v>
      </c>
      <c r="O166" s="13">
        <f>IF(mmult!$D166="male",1,0)</f>
        <v>0</v>
      </c>
      <c r="P166" s="13">
        <v>1.0</v>
      </c>
      <c r="V166" s="15">
        <v>-0.8630774875351057</v>
      </c>
      <c r="W166" s="15">
        <v>0.7503200029161854</v>
      </c>
      <c r="X166" s="16">
        <f t="shared" ref="X166:Y166" si="164">IF(V166&lt;0,0,V166)</f>
        <v>0</v>
      </c>
      <c r="Y166" s="16">
        <f t="shared" si="164"/>
        <v>0.7503200029</v>
      </c>
      <c r="Z166" s="16">
        <f t="shared" si="3"/>
        <v>0.7503200029</v>
      </c>
      <c r="AA166" s="16">
        <f>(nnet!$A166-Z166)^2</f>
        <v>0.5629801068</v>
      </c>
    </row>
    <row r="167" ht="14.25" customHeight="1">
      <c r="A167" s="10">
        <v>0.0</v>
      </c>
      <c r="B167" s="10" t="s">
        <v>30</v>
      </c>
      <c r="C167" s="10">
        <v>3.0</v>
      </c>
      <c r="D167" s="10" t="s">
        <v>31</v>
      </c>
      <c r="E167" s="10">
        <v>32.0</v>
      </c>
      <c r="F167" s="11">
        <v>15.85</v>
      </c>
      <c r="G167" s="10">
        <v>1.0</v>
      </c>
      <c r="H167" s="10">
        <v>0.0</v>
      </c>
      <c r="I167" s="12">
        <f>mmult!$E167/$E$1</f>
        <v>0.4</v>
      </c>
      <c r="J167" s="12">
        <f>LOG10(mmult!$F167+1)</f>
        <v>1.226599905</v>
      </c>
      <c r="K167" s="10">
        <f>IF(mmult!$C167=1,1,0)</f>
        <v>0</v>
      </c>
      <c r="L167" s="10">
        <f>IF(mmult!$C167=2,1,0)</f>
        <v>0</v>
      </c>
      <c r="M167" s="10">
        <f>IF(mmult!$B167="S",1,0)</f>
        <v>1</v>
      </c>
      <c r="N167" s="10">
        <f>IF(mmult!$B167="C",1,0)</f>
        <v>0</v>
      </c>
      <c r="O167" s="13">
        <f>IF(mmult!$D167="male",1,0)</f>
        <v>1</v>
      </c>
      <c r="P167" s="13">
        <v>1.0</v>
      </c>
      <c r="V167" s="15">
        <v>-1.6203797331396592</v>
      </c>
      <c r="W167" s="15">
        <v>0.0030652334092522437</v>
      </c>
      <c r="X167" s="16">
        <f t="shared" ref="X167:Y167" si="165">IF(V167&lt;0,0,V167)</f>
        <v>0</v>
      </c>
      <c r="Y167" s="16">
        <f t="shared" si="165"/>
        <v>0.003065233409</v>
      </c>
      <c r="Z167" s="16">
        <f t="shared" si="3"/>
        <v>0.003065233409</v>
      </c>
      <c r="AA167" s="16">
        <f>(nnet!$A167-Z167)^2</f>
        <v>0.000009395655853</v>
      </c>
    </row>
    <row r="168" ht="14.25" customHeight="1">
      <c r="A168" s="10">
        <v>1.0</v>
      </c>
      <c r="B168" s="10" t="s">
        <v>32</v>
      </c>
      <c r="C168" s="10">
        <v>3.0</v>
      </c>
      <c r="D168" s="10" t="s">
        <v>31</v>
      </c>
      <c r="E168" s="10">
        <v>26.0</v>
      </c>
      <c r="F168" s="11">
        <v>18.7875</v>
      </c>
      <c r="G168" s="10">
        <v>0.0</v>
      </c>
      <c r="H168" s="10">
        <v>0.0</v>
      </c>
      <c r="I168" s="12">
        <f>mmult!$E168/$E$1</f>
        <v>0.325</v>
      </c>
      <c r="J168" s="12">
        <f>LOG10(mmult!$F168+1)</f>
        <v>1.296390928</v>
      </c>
      <c r="K168" s="10">
        <f>IF(mmult!$C168=1,1,0)</f>
        <v>0</v>
      </c>
      <c r="L168" s="10">
        <f>IF(mmult!$C168=2,1,0)</f>
        <v>0</v>
      </c>
      <c r="M168" s="10">
        <f>IF(mmult!$B168="S",1,0)</f>
        <v>0</v>
      </c>
      <c r="N168" s="10">
        <f>IF(mmult!$B168="C",1,0)</f>
        <v>1</v>
      </c>
      <c r="O168" s="13">
        <f>IF(mmult!$D168="male",1,0)</f>
        <v>1</v>
      </c>
      <c r="P168" s="13">
        <v>1.0</v>
      </c>
      <c r="V168" s="15">
        <v>0.20937597006408937</v>
      </c>
      <c r="W168" s="15">
        <v>-3.246880523956105</v>
      </c>
      <c r="X168" s="16">
        <f t="shared" ref="X168:Y168" si="166">IF(V168&lt;0,0,V168)</f>
        <v>0.2093759701</v>
      </c>
      <c r="Y168" s="16">
        <f t="shared" si="166"/>
        <v>0</v>
      </c>
      <c r="Z168" s="16">
        <f t="shared" si="3"/>
        <v>0.2093759701</v>
      </c>
      <c r="AA168" s="16">
        <f>(nnet!$A168-Z168)^2</f>
        <v>0.6250863567</v>
      </c>
    </row>
    <row r="169" ht="14.25" customHeight="1">
      <c r="A169" s="10">
        <v>1.0</v>
      </c>
      <c r="B169" s="10" t="s">
        <v>34</v>
      </c>
      <c r="C169" s="10">
        <v>3.0</v>
      </c>
      <c r="D169" s="10" t="s">
        <v>33</v>
      </c>
      <c r="E169" s="10">
        <v>16.0</v>
      </c>
      <c r="F169" s="11">
        <v>7.75</v>
      </c>
      <c r="G169" s="10">
        <v>0.0</v>
      </c>
      <c r="H169" s="10">
        <v>0.0</v>
      </c>
      <c r="I169" s="12">
        <f>mmult!$E169/$E$1</f>
        <v>0.2</v>
      </c>
      <c r="J169" s="12">
        <f>LOG10(mmult!$F169+1)</f>
        <v>0.942008053</v>
      </c>
      <c r="K169" s="10">
        <f>IF(mmult!$C169=1,1,0)</f>
        <v>0</v>
      </c>
      <c r="L169" s="10">
        <f>IF(mmult!$C169=2,1,0)</f>
        <v>0</v>
      </c>
      <c r="M169" s="10">
        <f>IF(mmult!$B169="S",1,0)</f>
        <v>0</v>
      </c>
      <c r="N169" s="10">
        <f>IF(mmult!$B169="C",1,0)</f>
        <v>0</v>
      </c>
      <c r="O169" s="13">
        <f>IF(mmult!$D169="male",1,0)</f>
        <v>0</v>
      </c>
      <c r="P169" s="13">
        <v>1.0</v>
      </c>
      <c r="V169" s="15">
        <v>0.5856487569788483</v>
      </c>
      <c r="W169" s="15">
        <v>-2.04447936651263</v>
      </c>
      <c r="X169" s="16">
        <f t="shared" ref="X169:Y169" si="167">IF(V169&lt;0,0,V169)</f>
        <v>0.585648757</v>
      </c>
      <c r="Y169" s="16">
        <f t="shared" si="167"/>
        <v>0</v>
      </c>
      <c r="Z169" s="16">
        <f t="shared" si="3"/>
        <v>0.585648757</v>
      </c>
      <c r="AA169" s="16">
        <f>(nnet!$A169-Z169)^2</f>
        <v>0.1716869526</v>
      </c>
    </row>
    <row r="170" ht="14.25" customHeight="1">
      <c r="A170" s="10">
        <v>1.0</v>
      </c>
      <c r="B170" s="10" t="s">
        <v>32</v>
      </c>
      <c r="C170" s="10">
        <v>1.0</v>
      </c>
      <c r="D170" s="10" t="s">
        <v>31</v>
      </c>
      <c r="E170" s="10">
        <v>40.0</v>
      </c>
      <c r="F170" s="11">
        <v>31.0</v>
      </c>
      <c r="G170" s="10">
        <v>0.0</v>
      </c>
      <c r="H170" s="10">
        <v>0.0</v>
      </c>
      <c r="I170" s="12">
        <f>mmult!$E170/$E$1</f>
        <v>0.5</v>
      </c>
      <c r="J170" s="12">
        <f>LOG10(mmult!$F170+1)</f>
        <v>1.505149978</v>
      </c>
      <c r="K170" s="10">
        <f>IF(mmult!$C170=1,1,0)</f>
        <v>1</v>
      </c>
      <c r="L170" s="10">
        <f>IF(mmult!$C170=2,1,0)</f>
        <v>0</v>
      </c>
      <c r="M170" s="10">
        <f>IF(mmult!$B170="S",1,0)</f>
        <v>0</v>
      </c>
      <c r="N170" s="10">
        <f>IF(mmult!$B170="C",1,0)</f>
        <v>1</v>
      </c>
      <c r="O170" s="13">
        <f>IF(mmult!$D170="male",1,0)</f>
        <v>1</v>
      </c>
      <c r="P170" s="13">
        <v>1.0</v>
      </c>
      <c r="V170" s="15">
        <v>0.45628756978094415</v>
      </c>
      <c r="W170" s="15">
        <v>-2.9488172221689064</v>
      </c>
      <c r="X170" s="16">
        <f t="shared" ref="X170:Y170" si="168">IF(V170&lt;0,0,V170)</f>
        <v>0.4562875698</v>
      </c>
      <c r="Y170" s="16">
        <f t="shared" si="168"/>
        <v>0</v>
      </c>
      <c r="Z170" s="16">
        <f t="shared" si="3"/>
        <v>0.4562875698</v>
      </c>
      <c r="AA170" s="16">
        <f>(nnet!$A170-Z170)^2</f>
        <v>0.2956232068</v>
      </c>
    </row>
    <row r="171" ht="14.25" customHeight="1">
      <c r="A171" s="10">
        <v>0.0</v>
      </c>
      <c r="B171" s="10" t="s">
        <v>30</v>
      </c>
      <c r="C171" s="10">
        <v>3.0</v>
      </c>
      <c r="D171" s="10" t="s">
        <v>31</v>
      </c>
      <c r="E171" s="10">
        <v>24.0</v>
      </c>
      <c r="F171" s="11">
        <v>7.05</v>
      </c>
      <c r="G171" s="10">
        <v>0.0</v>
      </c>
      <c r="H171" s="10">
        <v>0.0</v>
      </c>
      <c r="I171" s="12">
        <f>mmult!$E171/$E$1</f>
        <v>0.3</v>
      </c>
      <c r="J171" s="12">
        <f>LOG10(mmult!$F171+1)</f>
        <v>0.9057958804</v>
      </c>
      <c r="K171" s="10">
        <f>IF(mmult!$C171=1,1,0)</f>
        <v>0</v>
      </c>
      <c r="L171" s="10">
        <f>IF(mmult!$C171=2,1,0)</f>
        <v>0</v>
      </c>
      <c r="M171" s="10">
        <f>IF(mmult!$B171="S",1,0)</f>
        <v>1</v>
      </c>
      <c r="N171" s="10">
        <f>IF(mmult!$B171="C",1,0)</f>
        <v>0</v>
      </c>
      <c r="O171" s="13">
        <f>IF(mmult!$D171="male",1,0)</f>
        <v>1</v>
      </c>
      <c r="P171" s="13">
        <v>1.0</v>
      </c>
      <c r="V171" s="15">
        <v>-1.5328389123095925</v>
      </c>
      <c r="W171" s="15">
        <v>0.11041367536188718</v>
      </c>
      <c r="X171" s="16">
        <f t="shared" ref="X171:Y171" si="169">IF(V171&lt;0,0,V171)</f>
        <v>0</v>
      </c>
      <c r="Y171" s="16">
        <f t="shared" si="169"/>
        <v>0.1104136754</v>
      </c>
      <c r="Z171" s="16">
        <f t="shared" si="3"/>
        <v>0.1104136754</v>
      </c>
      <c r="AA171" s="16">
        <f>(nnet!$A171-Z171)^2</f>
        <v>0.01219117971</v>
      </c>
    </row>
    <row r="172" ht="14.25" customHeight="1">
      <c r="A172" s="10">
        <v>1.0</v>
      </c>
      <c r="B172" s="10" t="s">
        <v>30</v>
      </c>
      <c r="C172" s="10">
        <v>2.0</v>
      </c>
      <c r="D172" s="10" t="s">
        <v>33</v>
      </c>
      <c r="E172" s="10">
        <v>35.0</v>
      </c>
      <c r="F172" s="11">
        <v>21.0</v>
      </c>
      <c r="G172" s="10">
        <v>0.0</v>
      </c>
      <c r="H172" s="10">
        <v>0.0</v>
      </c>
      <c r="I172" s="12">
        <f>mmult!$E172/$E$1</f>
        <v>0.4375</v>
      </c>
      <c r="J172" s="12">
        <f>LOG10(mmult!$F172+1)</f>
        <v>1.342422681</v>
      </c>
      <c r="K172" s="10">
        <f>IF(mmult!$C172=1,1,0)</f>
        <v>0</v>
      </c>
      <c r="L172" s="10">
        <f>IF(mmult!$C172=2,1,0)</f>
        <v>1</v>
      </c>
      <c r="M172" s="10">
        <f>IF(mmult!$B172="S",1,0)</f>
        <v>1</v>
      </c>
      <c r="N172" s="10">
        <f>IF(mmult!$B172="C",1,0)</f>
        <v>0</v>
      </c>
      <c r="O172" s="13">
        <f>IF(mmult!$D172="male",1,0)</f>
        <v>0</v>
      </c>
      <c r="P172" s="13">
        <v>1.0</v>
      </c>
      <c r="V172" s="15">
        <v>-1.0082574510235827</v>
      </c>
      <c r="W172" s="15">
        <v>0.7691909318747383</v>
      </c>
      <c r="X172" s="16">
        <f t="shared" ref="X172:Y172" si="170">IF(V172&lt;0,0,V172)</f>
        <v>0</v>
      </c>
      <c r="Y172" s="16">
        <f t="shared" si="170"/>
        <v>0.7691909319</v>
      </c>
      <c r="Z172" s="16">
        <f t="shared" si="3"/>
        <v>0.7691909319</v>
      </c>
      <c r="AA172" s="16">
        <f>(nnet!$A172-Z172)^2</f>
        <v>0.05327282593</v>
      </c>
    </row>
    <row r="173" ht="14.25" customHeight="1">
      <c r="A173" s="10">
        <v>0.0</v>
      </c>
      <c r="B173" s="10" t="s">
        <v>30</v>
      </c>
      <c r="C173" s="10">
        <v>3.0</v>
      </c>
      <c r="D173" s="10" t="s">
        <v>31</v>
      </c>
      <c r="E173" s="10">
        <v>22.0</v>
      </c>
      <c r="F173" s="11">
        <v>7.25</v>
      </c>
      <c r="G173" s="10">
        <v>0.0</v>
      </c>
      <c r="H173" s="10">
        <v>0.0</v>
      </c>
      <c r="I173" s="12">
        <f>mmult!$E173/$E$1</f>
        <v>0.275</v>
      </c>
      <c r="J173" s="12">
        <f>LOG10(mmult!$F173+1)</f>
        <v>0.9164539485</v>
      </c>
      <c r="K173" s="10">
        <f>IF(mmult!$C173=1,1,0)</f>
        <v>0</v>
      </c>
      <c r="L173" s="10">
        <f>IF(mmult!$C173=2,1,0)</f>
        <v>0</v>
      </c>
      <c r="M173" s="10">
        <f>IF(mmult!$B173="S",1,0)</f>
        <v>1</v>
      </c>
      <c r="N173" s="10">
        <f>IF(mmult!$B173="C",1,0)</f>
        <v>0</v>
      </c>
      <c r="O173" s="13">
        <f>IF(mmult!$D173="male",1,0)</f>
        <v>1</v>
      </c>
      <c r="P173" s="13">
        <v>1.0</v>
      </c>
      <c r="V173" s="15">
        <v>-1.5143359086794679</v>
      </c>
      <c r="W173" s="15">
        <v>0.12429797081691207</v>
      </c>
      <c r="X173" s="16">
        <f t="shared" ref="X173:Y173" si="171">IF(V173&lt;0,0,V173)</f>
        <v>0</v>
      </c>
      <c r="Y173" s="16">
        <f t="shared" si="171"/>
        <v>0.1242979708</v>
      </c>
      <c r="Z173" s="16">
        <f t="shared" si="3"/>
        <v>0.1242979708</v>
      </c>
      <c r="AA173" s="16">
        <f>(nnet!$A173-Z173)^2</f>
        <v>0.01544998555</v>
      </c>
    </row>
    <row r="174" ht="14.25" customHeight="1">
      <c r="A174" s="10">
        <v>0.0</v>
      </c>
      <c r="B174" s="10" t="s">
        <v>30</v>
      </c>
      <c r="C174" s="10">
        <v>2.0</v>
      </c>
      <c r="D174" s="10" t="s">
        <v>31</v>
      </c>
      <c r="E174" s="10">
        <v>30.0</v>
      </c>
      <c r="F174" s="11">
        <v>13.0</v>
      </c>
      <c r="G174" s="10">
        <v>0.0</v>
      </c>
      <c r="H174" s="10">
        <v>0.0</v>
      </c>
      <c r="I174" s="12">
        <f>mmult!$E174/$E$1</f>
        <v>0.375</v>
      </c>
      <c r="J174" s="12">
        <f>LOG10(mmult!$F174+1)</f>
        <v>1.146128036</v>
      </c>
      <c r="K174" s="10">
        <f>IF(mmult!$C174=1,1,0)</f>
        <v>0</v>
      </c>
      <c r="L174" s="10">
        <f>IF(mmult!$C174=2,1,0)</f>
        <v>1</v>
      </c>
      <c r="M174" s="10">
        <f>IF(mmult!$B174="S",1,0)</f>
        <v>1</v>
      </c>
      <c r="N174" s="10">
        <f>IF(mmult!$B174="C",1,0)</f>
        <v>0</v>
      </c>
      <c r="O174" s="13">
        <f>IF(mmult!$D174="male",1,0)</f>
        <v>1</v>
      </c>
      <c r="P174" s="13">
        <v>1.0</v>
      </c>
      <c r="V174" s="15">
        <v>-1.465075322377041</v>
      </c>
      <c r="W174" s="15">
        <v>0.29321898463899343</v>
      </c>
      <c r="X174" s="16">
        <f t="shared" ref="X174:Y174" si="172">IF(V174&lt;0,0,V174)</f>
        <v>0</v>
      </c>
      <c r="Y174" s="16">
        <f t="shared" si="172"/>
        <v>0.2932189846</v>
      </c>
      <c r="Z174" s="16">
        <f t="shared" si="3"/>
        <v>0.2932189846</v>
      </c>
      <c r="AA174" s="16">
        <f>(nnet!$A174-Z174)^2</f>
        <v>0.08597737295</v>
      </c>
    </row>
    <row r="175" ht="14.25" customHeight="1">
      <c r="A175" s="10">
        <v>1.0</v>
      </c>
      <c r="B175" s="10" t="s">
        <v>32</v>
      </c>
      <c r="C175" s="10">
        <v>1.0</v>
      </c>
      <c r="D175" s="10" t="s">
        <v>33</v>
      </c>
      <c r="E175" s="10">
        <v>31.0</v>
      </c>
      <c r="F175" s="11">
        <v>113.275</v>
      </c>
      <c r="G175" s="10">
        <v>1.0</v>
      </c>
      <c r="H175" s="10">
        <v>0.0</v>
      </c>
      <c r="I175" s="12">
        <f>mmult!$E175/$E$1</f>
        <v>0.3875</v>
      </c>
      <c r="J175" s="12">
        <f>LOG10(mmult!$F175+1)</f>
        <v>2.05795123</v>
      </c>
      <c r="K175" s="10">
        <f>IF(mmult!$C175=1,1,0)</f>
        <v>1</v>
      </c>
      <c r="L175" s="10">
        <f>IF(mmult!$C175=2,1,0)</f>
        <v>0</v>
      </c>
      <c r="M175" s="10">
        <f>IF(mmult!$B175="S",1,0)</f>
        <v>0</v>
      </c>
      <c r="N175" s="10">
        <f>IF(mmult!$B175="C",1,0)</f>
        <v>1</v>
      </c>
      <c r="O175" s="13">
        <f>IF(mmult!$D175="male",1,0)</f>
        <v>0</v>
      </c>
      <c r="P175" s="13">
        <v>1.0</v>
      </c>
      <c r="V175" s="15">
        <v>1.028149141988717</v>
      </c>
      <c r="W175" s="15">
        <v>-2.433292601250191</v>
      </c>
      <c r="X175" s="16">
        <f t="shared" ref="X175:Y175" si="173">IF(V175&lt;0,0,V175)</f>
        <v>1.028149142</v>
      </c>
      <c r="Y175" s="16">
        <f t="shared" si="173"/>
        <v>0</v>
      </c>
      <c r="Z175" s="16">
        <f t="shared" si="3"/>
        <v>1.028149142</v>
      </c>
      <c r="AA175" s="16">
        <f>(nnet!$A175-Z175)^2</f>
        <v>0.0007923741947</v>
      </c>
    </row>
    <row r="176" ht="14.25" customHeight="1">
      <c r="A176" s="10">
        <v>1.0</v>
      </c>
      <c r="B176" s="10" t="s">
        <v>30</v>
      </c>
      <c r="C176" s="10">
        <v>3.0</v>
      </c>
      <c r="D176" s="10" t="s">
        <v>33</v>
      </c>
      <c r="E176" s="10">
        <v>27.0</v>
      </c>
      <c r="F176" s="11">
        <v>7.925</v>
      </c>
      <c r="G176" s="10">
        <v>0.0</v>
      </c>
      <c r="H176" s="10">
        <v>0.0</v>
      </c>
      <c r="I176" s="12">
        <f>mmult!$E176/$E$1</f>
        <v>0.3375</v>
      </c>
      <c r="J176" s="12">
        <f>LOG10(mmult!$F176+1)</f>
        <v>0.9506082248</v>
      </c>
      <c r="K176" s="10">
        <f>IF(mmult!$C176=1,1,0)</f>
        <v>0</v>
      </c>
      <c r="L176" s="10">
        <f>IF(mmult!$C176=2,1,0)</f>
        <v>0</v>
      </c>
      <c r="M176" s="10">
        <f>IF(mmult!$B176="S",1,0)</f>
        <v>1</v>
      </c>
      <c r="N176" s="10">
        <f>IF(mmult!$B176="C",1,0)</f>
        <v>0</v>
      </c>
      <c r="O176" s="13">
        <f>IF(mmult!$D176="male",1,0)</f>
        <v>0</v>
      </c>
      <c r="P176" s="13">
        <v>1.0</v>
      </c>
      <c r="V176" s="15">
        <v>-1.0594042321473691</v>
      </c>
      <c r="W176" s="15">
        <v>0.5886842426990806</v>
      </c>
      <c r="X176" s="16">
        <f t="shared" ref="X176:Y176" si="174">IF(V176&lt;0,0,V176)</f>
        <v>0</v>
      </c>
      <c r="Y176" s="16">
        <f t="shared" si="174"/>
        <v>0.5886842427</v>
      </c>
      <c r="Z176" s="16">
        <f t="shared" si="3"/>
        <v>0.5886842427</v>
      </c>
      <c r="AA176" s="16">
        <f>(nnet!$A176-Z176)^2</f>
        <v>0.1691806522</v>
      </c>
    </row>
    <row r="177" ht="14.25" customHeight="1">
      <c r="A177" s="10">
        <v>0.0</v>
      </c>
      <c r="B177" s="10" t="s">
        <v>30</v>
      </c>
      <c r="C177" s="10">
        <v>2.0</v>
      </c>
      <c r="D177" s="10" t="s">
        <v>31</v>
      </c>
      <c r="E177" s="10">
        <v>42.0</v>
      </c>
      <c r="F177" s="11">
        <v>27.0</v>
      </c>
      <c r="G177" s="10">
        <v>1.0</v>
      </c>
      <c r="H177" s="10">
        <v>0.0</v>
      </c>
      <c r="I177" s="12">
        <f>mmult!$E177/$E$1</f>
        <v>0.525</v>
      </c>
      <c r="J177" s="12">
        <f>LOG10(mmult!$F177+1)</f>
        <v>1.447158031</v>
      </c>
      <c r="K177" s="10">
        <f>IF(mmult!$C177=1,1,0)</f>
        <v>0</v>
      </c>
      <c r="L177" s="10">
        <f>IF(mmult!$C177=2,1,0)</f>
        <v>1</v>
      </c>
      <c r="M177" s="10">
        <f>IF(mmult!$B177="S",1,0)</f>
        <v>1</v>
      </c>
      <c r="N177" s="10">
        <f>IF(mmult!$B177="C",1,0)</f>
        <v>0</v>
      </c>
      <c r="O177" s="13">
        <f>IF(mmult!$D177="male",1,0)</f>
        <v>1</v>
      </c>
      <c r="P177" s="13">
        <v>1.0</v>
      </c>
      <c r="V177" s="15">
        <v>-1.5896042109831148</v>
      </c>
      <c r="W177" s="15">
        <v>0.1582121424300471</v>
      </c>
      <c r="X177" s="16">
        <f t="shared" ref="X177:Y177" si="175">IF(V177&lt;0,0,V177)</f>
        <v>0</v>
      </c>
      <c r="Y177" s="16">
        <f t="shared" si="175"/>
        <v>0.1582121424</v>
      </c>
      <c r="Z177" s="16">
        <f t="shared" si="3"/>
        <v>0.1582121424</v>
      </c>
      <c r="AA177" s="16">
        <f>(nnet!$A177-Z177)^2</f>
        <v>0.02503108201</v>
      </c>
    </row>
    <row r="178" ht="14.25" customHeight="1">
      <c r="A178" s="10">
        <v>1.0</v>
      </c>
      <c r="B178" s="10" t="s">
        <v>32</v>
      </c>
      <c r="C178" s="10">
        <v>1.0</v>
      </c>
      <c r="D178" s="10" t="s">
        <v>33</v>
      </c>
      <c r="E178" s="10">
        <v>32.0</v>
      </c>
      <c r="F178" s="11">
        <v>76.2917</v>
      </c>
      <c r="G178" s="10">
        <v>0.0</v>
      </c>
      <c r="H178" s="10">
        <v>0.0</v>
      </c>
      <c r="I178" s="12">
        <f>mmult!$E178/$E$1</f>
        <v>0.4</v>
      </c>
      <c r="J178" s="12">
        <f>LOG10(mmult!$F178+1)</f>
        <v>1.88813286</v>
      </c>
      <c r="K178" s="10">
        <f>IF(mmult!$C178=1,1,0)</f>
        <v>1</v>
      </c>
      <c r="L178" s="10">
        <f>IF(mmult!$C178=2,1,0)</f>
        <v>0</v>
      </c>
      <c r="M178" s="10">
        <f>IF(mmult!$B178="S",1,0)</f>
        <v>0</v>
      </c>
      <c r="N178" s="10">
        <f>IF(mmult!$B178="C",1,0)</f>
        <v>1</v>
      </c>
      <c r="O178" s="13">
        <f>IF(mmult!$D178="male",1,0)</f>
        <v>0</v>
      </c>
      <c r="P178" s="13">
        <v>1.0</v>
      </c>
      <c r="V178" s="15">
        <v>1.0347408160046887</v>
      </c>
      <c r="W178" s="15">
        <v>-2.3742078131258326</v>
      </c>
      <c r="X178" s="16">
        <f t="shared" ref="X178:Y178" si="176">IF(V178&lt;0,0,V178)</f>
        <v>1.034740816</v>
      </c>
      <c r="Y178" s="16">
        <f t="shared" si="176"/>
        <v>0</v>
      </c>
      <c r="Z178" s="16">
        <f t="shared" si="3"/>
        <v>1.034740816</v>
      </c>
      <c r="AA178" s="16">
        <f>(nnet!$A178-Z178)^2</f>
        <v>0.001206924297</v>
      </c>
    </row>
    <row r="179" ht="14.25" customHeight="1">
      <c r="A179" s="10">
        <v>0.0</v>
      </c>
      <c r="B179" s="10" t="s">
        <v>30</v>
      </c>
      <c r="C179" s="10">
        <v>2.0</v>
      </c>
      <c r="D179" s="10" t="s">
        <v>31</v>
      </c>
      <c r="E179" s="10">
        <v>30.0</v>
      </c>
      <c r="F179" s="11">
        <v>10.5</v>
      </c>
      <c r="G179" s="10">
        <v>0.0</v>
      </c>
      <c r="H179" s="10">
        <v>0.0</v>
      </c>
      <c r="I179" s="12">
        <f>mmult!$E179/$E$1</f>
        <v>0.375</v>
      </c>
      <c r="J179" s="12">
        <f>LOG10(mmult!$F179+1)</f>
        <v>1.06069784</v>
      </c>
      <c r="K179" s="10">
        <f>IF(mmult!$C179=1,1,0)</f>
        <v>0</v>
      </c>
      <c r="L179" s="10">
        <f>IF(mmult!$C179=2,1,0)</f>
        <v>1</v>
      </c>
      <c r="M179" s="10">
        <f>IF(mmult!$B179="S",1,0)</f>
        <v>1</v>
      </c>
      <c r="N179" s="10">
        <f>IF(mmult!$B179="C",1,0)</f>
        <v>0</v>
      </c>
      <c r="O179" s="13">
        <f>IF(mmult!$D179="male",1,0)</f>
        <v>1</v>
      </c>
      <c r="P179" s="13">
        <v>1.0</v>
      </c>
      <c r="V179" s="15">
        <v>-1.4660691402219899</v>
      </c>
      <c r="W179" s="15">
        <v>0.28711460412549394</v>
      </c>
      <c r="X179" s="16">
        <f t="shared" ref="X179:Y179" si="177">IF(V179&lt;0,0,V179)</f>
        <v>0</v>
      </c>
      <c r="Y179" s="16">
        <f t="shared" si="177"/>
        <v>0.2871146041</v>
      </c>
      <c r="Z179" s="16">
        <f t="shared" si="3"/>
        <v>0.2871146041</v>
      </c>
      <c r="AA179" s="16">
        <f>(nnet!$A179-Z179)^2</f>
        <v>0.0824347959</v>
      </c>
    </row>
    <row r="180" ht="14.25" customHeight="1">
      <c r="A180" s="10">
        <v>1.0</v>
      </c>
      <c r="B180" s="10" t="s">
        <v>30</v>
      </c>
      <c r="C180" s="10">
        <v>3.0</v>
      </c>
      <c r="D180" s="10" t="s">
        <v>31</v>
      </c>
      <c r="E180" s="10">
        <v>16.0</v>
      </c>
      <c r="F180" s="11">
        <v>8.05</v>
      </c>
      <c r="G180" s="10">
        <v>0.0</v>
      </c>
      <c r="H180" s="10">
        <v>0.0</v>
      </c>
      <c r="I180" s="12">
        <f>mmult!$E180/$E$1</f>
        <v>0.2</v>
      </c>
      <c r="J180" s="12">
        <f>LOG10(mmult!$F180+1)</f>
        <v>0.9566485792</v>
      </c>
      <c r="K180" s="10">
        <f>IF(mmult!$C180=1,1,0)</f>
        <v>0</v>
      </c>
      <c r="L180" s="10">
        <f>IF(mmult!$C180=2,1,0)</f>
        <v>0</v>
      </c>
      <c r="M180" s="10">
        <f>IF(mmult!$B180="S",1,0)</f>
        <v>1</v>
      </c>
      <c r="N180" s="10">
        <f>IF(mmult!$B180="C",1,0)</f>
        <v>0</v>
      </c>
      <c r="O180" s="13">
        <f>IF(mmult!$D180="male",1,0)</f>
        <v>1</v>
      </c>
      <c r="P180" s="13">
        <v>1.0</v>
      </c>
      <c r="V180" s="15">
        <v>-1.4587312687655458</v>
      </c>
      <c r="W180" s="15">
        <v>0.16653824444901133</v>
      </c>
      <c r="X180" s="16">
        <f t="shared" ref="X180:Y180" si="178">IF(V180&lt;0,0,V180)</f>
        <v>0</v>
      </c>
      <c r="Y180" s="16">
        <f t="shared" si="178"/>
        <v>0.1665382444</v>
      </c>
      <c r="Z180" s="16">
        <f t="shared" si="3"/>
        <v>0.1665382444</v>
      </c>
      <c r="AA180" s="16">
        <f>(nnet!$A180-Z180)^2</f>
        <v>0.694658498</v>
      </c>
    </row>
    <row r="181" ht="14.25" customHeight="1">
      <c r="A181" s="10">
        <v>0.0</v>
      </c>
      <c r="B181" s="10" t="s">
        <v>30</v>
      </c>
      <c r="C181" s="10">
        <v>2.0</v>
      </c>
      <c r="D181" s="10" t="s">
        <v>31</v>
      </c>
      <c r="E181" s="10">
        <v>27.0</v>
      </c>
      <c r="F181" s="11">
        <v>13.0</v>
      </c>
      <c r="G181" s="10">
        <v>0.0</v>
      </c>
      <c r="H181" s="10">
        <v>0.0</v>
      </c>
      <c r="I181" s="12">
        <f>mmult!$E181/$E$1</f>
        <v>0.3375</v>
      </c>
      <c r="J181" s="12">
        <f>LOG10(mmult!$F181+1)</f>
        <v>1.146128036</v>
      </c>
      <c r="K181" s="10">
        <f>IF(mmult!$C181=1,1,0)</f>
        <v>0</v>
      </c>
      <c r="L181" s="10">
        <f>IF(mmult!$C181=2,1,0)</f>
        <v>1</v>
      </c>
      <c r="M181" s="10">
        <f>IF(mmult!$B181="S",1,0)</f>
        <v>1</v>
      </c>
      <c r="N181" s="10">
        <f>IF(mmult!$B181="C",1,0)</f>
        <v>0</v>
      </c>
      <c r="O181" s="13">
        <f>IF(mmult!$D181="male",1,0)</f>
        <v>1</v>
      </c>
      <c r="P181" s="13">
        <v>1.0</v>
      </c>
      <c r="V181" s="15">
        <v>-1.4375067964613122</v>
      </c>
      <c r="W181" s="15">
        <v>0.31290307580872856</v>
      </c>
      <c r="X181" s="16">
        <f t="shared" ref="X181:Y181" si="179">IF(V181&lt;0,0,V181)</f>
        <v>0</v>
      </c>
      <c r="Y181" s="16">
        <f t="shared" si="179"/>
        <v>0.3129030758</v>
      </c>
      <c r="Z181" s="16">
        <f t="shared" si="3"/>
        <v>0.3129030758</v>
      </c>
      <c r="AA181" s="16">
        <f>(nnet!$A181-Z181)^2</f>
        <v>0.09790833485</v>
      </c>
    </row>
    <row r="182" ht="14.25" customHeight="1">
      <c r="A182" s="10">
        <v>0.0</v>
      </c>
      <c r="B182" s="10" t="s">
        <v>30</v>
      </c>
      <c r="C182" s="10">
        <v>3.0</v>
      </c>
      <c r="D182" s="10" t="s">
        <v>31</v>
      </c>
      <c r="E182" s="10">
        <v>51.0</v>
      </c>
      <c r="F182" s="11">
        <v>8.05</v>
      </c>
      <c r="G182" s="10">
        <v>0.0</v>
      </c>
      <c r="H182" s="10">
        <v>0.0</v>
      </c>
      <c r="I182" s="12">
        <f>mmult!$E182/$E$1</f>
        <v>0.6375</v>
      </c>
      <c r="J182" s="12">
        <f>LOG10(mmult!$F182+1)</f>
        <v>0.9566485792</v>
      </c>
      <c r="K182" s="10">
        <f>IF(mmult!$C182=1,1,0)</f>
        <v>0</v>
      </c>
      <c r="L182" s="10">
        <f>IF(mmult!$C182=2,1,0)</f>
        <v>0</v>
      </c>
      <c r="M182" s="10">
        <f>IF(mmult!$B182="S",1,0)</f>
        <v>1</v>
      </c>
      <c r="N182" s="10">
        <f>IF(mmult!$B182="C",1,0)</f>
        <v>0</v>
      </c>
      <c r="O182" s="13">
        <f>IF(mmult!$D182="male",1,0)</f>
        <v>1</v>
      </c>
      <c r="P182" s="13">
        <v>1.0</v>
      </c>
      <c r="V182" s="15">
        <v>-1.7803640711157176</v>
      </c>
      <c r="W182" s="15">
        <v>-0.06310948586456844</v>
      </c>
      <c r="X182" s="16">
        <f t="shared" ref="X182:Y182" si="180">IF(V182&lt;0,0,V182)</f>
        <v>0</v>
      </c>
      <c r="Y182" s="16">
        <f t="shared" si="180"/>
        <v>0</v>
      </c>
      <c r="Z182" s="16">
        <f t="shared" si="3"/>
        <v>0</v>
      </c>
      <c r="AA182" s="16">
        <f>(nnet!$A182-Z182)^2</f>
        <v>0</v>
      </c>
    </row>
    <row r="183" ht="14.25" customHeight="1">
      <c r="A183" s="10">
        <v>1.0</v>
      </c>
      <c r="B183" s="10" t="s">
        <v>30</v>
      </c>
      <c r="C183" s="10">
        <v>1.0</v>
      </c>
      <c r="D183" s="10" t="s">
        <v>31</v>
      </c>
      <c r="E183" s="10">
        <v>38.0</v>
      </c>
      <c r="F183" s="11">
        <v>90.0</v>
      </c>
      <c r="G183" s="10">
        <v>1.0</v>
      </c>
      <c r="H183" s="10">
        <v>0.0</v>
      </c>
      <c r="I183" s="12">
        <f>mmult!$E183/$E$1</f>
        <v>0.475</v>
      </c>
      <c r="J183" s="12">
        <f>LOG10(mmult!$F183+1)</f>
        <v>1.959041392</v>
      </c>
      <c r="K183" s="10">
        <f>IF(mmult!$C183=1,1,0)</f>
        <v>1</v>
      </c>
      <c r="L183" s="10">
        <f>IF(mmult!$C183=2,1,0)</f>
        <v>0</v>
      </c>
      <c r="M183" s="10">
        <f>IF(mmult!$B183="S",1,0)</f>
        <v>1</v>
      </c>
      <c r="N183" s="10">
        <f>IF(mmult!$B183="C",1,0)</f>
        <v>0</v>
      </c>
      <c r="O183" s="13">
        <f>IF(mmult!$D183="male",1,0)</f>
        <v>1</v>
      </c>
      <c r="P183" s="13">
        <v>1.0</v>
      </c>
      <c r="V183" s="15">
        <v>-1.2938600151427535</v>
      </c>
      <c r="W183" s="15">
        <v>0.3910389645034411</v>
      </c>
      <c r="X183" s="16">
        <f t="shared" ref="X183:Y183" si="181">IF(V183&lt;0,0,V183)</f>
        <v>0</v>
      </c>
      <c r="Y183" s="16">
        <f t="shared" si="181"/>
        <v>0.3910389645</v>
      </c>
      <c r="Z183" s="16">
        <f t="shared" si="3"/>
        <v>0.3910389645</v>
      </c>
      <c r="AA183" s="16">
        <f>(nnet!$A183-Z183)^2</f>
        <v>0.3708335428</v>
      </c>
    </row>
    <row r="184" ht="14.25" customHeight="1">
      <c r="A184" s="10">
        <v>0.0</v>
      </c>
      <c r="B184" s="10" t="s">
        <v>30</v>
      </c>
      <c r="C184" s="10">
        <v>3.0</v>
      </c>
      <c r="D184" s="10" t="s">
        <v>31</v>
      </c>
      <c r="E184" s="10">
        <v>22.0</v>
      </c>
      <c r="F184" s="11">
        <v>9.35</v>
      </c>
      <c r="G184" s="10">
        <v>0.0</v>
      </c>
      <c r="H184" s="10">
        <v>0.0</v>
      </c>
      <c r="I184" s="12">
        <f>mmult!$E184/$E$1</f>
        <v>0.275</v>
      </c>
      <c r="J184" s="12">
        <f>LOG10(mmult!$F184+1)</f>
        <v>1.01494035</v>
      </c>
      <c r="K184" s="10">
        <f>IF(mmult!$C184=1,1,0)</f>
        <v>0</v>
      </c>
      <c r="L184" s="10">
        <f>IF(mmult!$C184=2,1,0)</f>
        <v>0</v>
      </c>
      <c r="M184" s="10">
        <f>IF(mmult!$B184="S",1,0)</f>
        <v>1</v>
      </c>
      <c r="N184" s="10">
        <f>IF(mmult!$B184="C",1,0)</f>
        <v>0</v>
      </c>
      <c r="O184" s="13">
        <f>IF(mmult!$D184="male",1,0)</f>
        <v>1</v>
      </c>
      <c r="P184" s="13">
        <v>1.0</v>
      </c>
      <c r="V184" s="15">
        <v>-1.5131902067099452</v>
      </c>
      <c r="W184" s="15">
        <v>0.13133527731384875</v>
      </c>
      <c r="X184" s="16">
        <f t="shared" ref="X184:Y184" si="182">IF(V184&lt;0,0,V184)</f>
        <v>0</v>
      </c>
      <c r="Y184" s="16">
        <f t="shared" si="182"/>
        <v>0.1313352773</v>
      </c>
      <c r="Z184" s="16">
        <f t="shared" si="3"/>
        <v>0.1313352773</v>
      </c>
      <c r="AA184" s="16">
        <f>(nnet!$A184-Z184)^2</f>
        <v>0.01724895507</v>
      </c>
    </row>
    <row r="185" ht="14.25" customHeight="1">
      <c r="A185" s="10">
        <v>1.0</v>
      </c>
      <c r="B185" s="10" t="s">
        <v>30</v>
      </c>
      <c r="C185" s="10">
        <v>2.0</v>
      </c>
      <c r="D185" s="10" t="s">
        <v>31</v>
      </c>
      <c r="E185" s="10">
        <v>19.0</v>
      </c>
      <c r="F185" s="11">
        <v>10.5</v>
      </c>
      <c r="G185" s="10">
        <v>0.0</v>
      </c>
      <c r="H185" s="10">
        <v>0.0</v>
      </c>
      <c r="I185" s="12">
        <f>mmult!$E185/$E$1</f>
        <v>0.2375</v>
      </c>
      <c r="J185" s="12">
        <f>LOG10(mmult!$F185+1)</f>
        <v>1.06069784</v>
      </c>
      <c r="K185" s="10">
        <f>IF(mmult!$C185=1,1,0)</f>
        <v>0</v>
      </c>
      <c r="L185" s="10">
        <f>IF(mmult!$C185=2,1,0)</f>
        <v>1</v>
      </c>
      <c r="M185" s="10">
        <f>IF(mmult!$B185="S",1,0)</f>
        <v>1</v>
      </c>
      <c r="N185" s="10">
        <f>IF(mmult!$B185="C",1,0)</f>
        <v>0</v>
      </c>
      <c r="O185" s="13">
        <f>IF(mmult!$D185="male",1,0)</f>
        <v>1</v>
      </c>
      <c r="P185" s="13">
        <v>1.0</v>
      </c>
      <c r="V185" s="15">
        <v>-1.3649845451976506</v>
      </c>
      <c r="W185" s="15">
        <v>0.35928960508119046</v>
      </c>
      <c r="X185" s="16">
        <f t="shared" ref="X185:Y185" si="183">IF(V185&lt;0,0,V185)</f>
        <v>0</v>
      </c>
      <c r="Y185" s="16">
        <f t="shared" si="183"/>
        <v>0.3592896051</v>
      </c>
      <c r="Z185" s="16">
        <f t="shared" si="3"/>
        <v>0.3592896051</v>
      </c>
      <c r="AA185" s="16">
        <f>(nnet!$A185-Z185)^2</f>
        <v>0.4105098102</v>
      </c>
    </row>
    <row r="186" ht="14.25" customHeight="1">
      <c r="A186" s="10">
        <v>0.0</v>
      </c>
      <c r="B186" s="10" t="s">
        <v>30</v>
      </c>
      <c r="C186" s="10">
        <v>3.0</v>
      </c>
      <c r="D186" s="10" t="s">
        <v>31</v>
      </c>
      <c r="E186" s="10">
        <v>20.5</v>
      </c>
      <c r="F186" s="11">
        <v>7.25</v>
      </c>
      <c r="G186" s="10">
        <v>0.0</v>
      </c>
      <c r="H186" s="10">
        <v>0.0</v>
      </c>
      <c r="I186" s="12">
        <f>mmult!$E186/$E$1</f>
        <v>0.25625</v>
      </c>
      <c r="J186" s="12">
        <f>LOG10(mmult!$F186+1)</f>
        <v>0.9164539485</v>
      </c>
      <c r="K186" s="10">
        <f>IF(mmult!$C186=1,1,0)</f>
        <v>0</v>
      </c>
      <c r="L186" s="10">
        <f>IF(mmult!$C186=2,1,0)</f>
        <v>0</v>
      </c>
      <c r="M186" s="10">
        <f>IF(mmult!$B186="S",1,0)</f>
        <v>1</v>
      </c>
      <c r="N186" s="10">
        <f>IF(mmult!$B186="C",1,0)</f>
        <v>0</v>
      </c>
      <c r="O186" s="13">
        <f>IF(mmult!$D186="male",1,0)</f>
        <v>1</v>
      </c>
      <c r="P186" s="13">
        <v>1.0</v>
      </c>
      <c r="V186" s="15">
        <v>-1.5005516457216033</v>
      </c>
      <c r="W186" s="15">
        <v>0.13414001640177986</v>
      </c>
      <c r="X186" s="16">
        <f t="shared" ref="X186:Y186" si="184">IF(V186&lt;0,0,V186)</f>
        <v>0</v>
      </c>
      <c r="Y186" s="16">
        <f t="shared" si="184"/>
        <v>0.1341400164</v>
      </c>
      <c r="Z186" s="16">
        <f t="shared" si="3"/>
        <v>0.1341400164</v>
      </c>
      <c r="AA186" s="16">
        <f>(nnet!$A186-Z186)^2</f>
        <v>0.017993544</v>
      </c>
    </row>
    <row r="187" ht="14.25" customHeight="1">
      <c r="A187" s="10">
        <v>0.0</v>
      </c>
      <c r="B187" s="10" t="s">
        <v>30</v>
      </c>
      <c r="C187" s="10">
        <v>2.0</v>
      </c>
      <c r="D187" s="10" t="s">
        <v>31</v>
      </c>
      <c r="E187" s="10">
        <v>18.0</v>
      </c>
      <c r="F187" s="11">
        <v>13.0</v>
      </c>
      <c r="G187" s="10">
        <v>0.0</v>
      </c>
      <c r="H187" s="10">
        <v>0.0</v>
      </c>
      <c r="I187" s="12">
        <f>mmult!$E187/$E$1</f>
        <v>0.225</v>
      </c>
      <c r="J187" s="12">
        <f>LOG10(mmult!$F187+1)</f>
        <v>1.146128036</v>
      </c>
      <c r="K187" s="10">
        <f>IF(mmult!$C187=1,1,0)</f>
        <v>0</v>
      </c>
      <c r="L187" s="10">
        <f>IF(mmult!$C187=2,1,0)</f>
        <v>1</v>
      </c>
      <c r="M187" s="10">
        <f>IF(mmult!$B187="S",1,0)</f>
        <v>1</v>
      </c>
      <c r="N187" s="10">
        <f>IF(mmult!$B187="C",1,0)</f>
        <v>0</v>
      </c>
      <c r="O187" s="13">
        <f>IF(mmult!$D187="male",1,0)</f>
        <v>1</v>
      </c>
      <c r="P187" s="13">
        <v>1.0</v>
      </c>
      <c r="V187" s="15">
        <v>-1.354801218714125</v>
      </c>
      <c r="W187" s="15">
        <v>0.37195534931793484</v>
      </c>
      <c r="X187" s="16">
        <f t="shared" ref="X187:Y187" si="185">IF(V187&lt;0,0,V187)</f>
        <v>0</v>
      </c>
      <c r="Y187" s="16">
        <f t="shared" si="185"/>
        <v>0.3719553493</v>
      </c>
      <c r="Z187" s="16">
        <f t="shared" si="3"/>
        <v>0.3719553493</v>
      </c>
      <c r="AA187" s="16">
        <f>(nnet!$A187-Z187)^2</f>
        <v>0.1383507819</v>
      </c>
    </row>
    <row r="188" ht="14.25" customHeight="1">
      <c r="A188" s="10">
        <v>1.0</v>
      </c>
      <c r="B188" s="10" t="s">
        <v>30</v>
      </c>
      <c r="C188" s="10">
        <v>1.0</v>
      </c>
      <c r="D188" s="10" t="s">
        <v>33</v>
      </c>
      <c r="E188" s="10">
        <v>35.0</v>
      </c>
      <c r="F188" s="11">
        <v>83.475</v>
      </c>
      <c r="G188" s="10">
        <v>1.0</v>
      </c>
      <c r="H188" s="10">
        <v>0.0</v>
      </c>
      <c r="I188" s="12">
        <f>mmult!$E188/$E$1</f>
        <v>0.4375</v>
      </c>
      <c r="J188" s="12">
        <f>LOG10(mmult!$F188+1)</f>
        <v>1.9267282</v>
      </c>
      <c r="K188" s="10">
        <f>IF(mmult!$C188=1,1,0)</f>
        <v>1</v>
      </c>
      <c r="L188" s="10">
        <f>IF(mmult!$C188=2,1,0)</f>
        <v>0</v>
      </c>
      <c r="M188" s="10">
        <f>IF(mmult!$B188="S",1,0)</f>
        <v>1</v>
      </c>
      <c r="N188" s="10">
        <f>IF(mmult!$B188="C",1,0)</f>
        <v>0</v>
      </c>
      <c r="O188" s="13">
        <f>IF(mmult!$D188="male",1,0)</f>
        <v>0</v>
      </c>
      <c r="P188" s="13">
        <v>1.0</v>
      </c>
      <c r="V188" s="15">
        <v>-0.7661854920805924</v>
      </c>
      <c r="W188" s="15">
        <v>0.90316673976367</v>
      </c>
      <c r="X188" s="16">
        <f t="shared" ref="X188:Y188" si="186">IF(V188&lt;0,0,V188)</f>
        <v>0</v>
      </c>
      <c r="Y188" s="16">
        <f t="shared" si="186"/>
        <v>0.9031667398</v>
      </c>
      <c r="Z188" s="16">
        <f t="shared" si="3"/>
        <v>0.9031667398</v>
      </c>
      <c r="AA188" s="16">
        <f>(nnet!$A188-Z188)^2</f>
        <v>0.009376680288</v>
      </c>
    </row>
    <row r="189" ht="14.25" customHeight="1">
      <c r="A189" s="10">
        <v>0.0</v>
      </c>
      <c r="B189" s="10" t="s">
        <v>30</v>
      </c>
      <c r="C189" s="10">
        <v>3.0</v>
      </c>
      <c r="D189" s="10" t="s">
        <v>31</v>
      </c>
      <c r="E189" s="10">
        <v>29.0</v>
      </c>
      <c r="F189" s="11">
        <v>7.775</v>
      </c>
      <c r="G189" s="10">
        <v>0.0</v>
      </c>
      <c r="H189" s="10">
        <v>0.0</v>
      </c>
      <c r="I189" s="12">
        <f>mmult!$E189/$E$1</f>
        <v>0.3625</v>
      </c>
      <c r="J189" s="12">
        <f>LOG10(mmult!$F189+1)</f>
        <v>0.9432471251</v>
      </c>
      <c r="K189" s="10">
        <f>IF(mmult!$C189=1,1,0)</f>
        <v>0</v>
      </c>
      <c r="L189" s="10">
        <f>IF(mmult!$C189=2,1,0)</f>
        <v>0</v>
      </c>
      <c r="M189" s="10">
        <f>IF(mmult!$B189="S",1,0)</f>
        <v>1</v>
      </c>
      <c r="N189" s="10">
        <f>IF(mmult!$B189="C",1,0)</f>
        <v>0</v>
      </c>
      <c r="O189" s="13">
        <f>IF(mmult!$D189="male",1,0)</f>
        <v>1</v>
      </c>
      <c r="P189" s="13">
        <v>1.0</v>
      </c>
      <c r="V189" s="15">
        <v>-1.5783507814972058</v>
      </c>
      <c r="W189" s="15">
        <v>0.08028292049468533</v>
      </c>
      <c r="X189" s="16">
        <f t="shared" ref="X189:Y189" si="187">IF(V189&lt;0,0,V189)</f>
        <v>0</v>
      </c>
      <c r="Y189" s="16">
        <f t="shared" si="187"/>
        <v>0.08028292049</v>
      </c>
      <c r="Z189" s="16">
        <f t="shared" si="3"/>
        <v>0.08028292049</v>
      </c>
      <c r="AA189" s="16">
        <f>(nnet!$A189-Z189)^2</f>
        <v>0.006445347323</v>
      </c>
    </row>
    <row r="190" ht="14.25" customHeight="1">
      <c r="A190" s="10">
        <v>0.0</v>
      </c>
      <c r="B190" s="10" t="s">
        <v>30</v>
      </c>
      <c r="C190" s="10">
        <v>2.0</v>
      </c>
      <c r="D190" s="10" t="s">
        <v>31</v>
      </c>
      <c r="E190" s="10">
        <v>59.0</v>
      </c>
      <c r="F190" s="11">
        <v>13.5</v>
      </c>
      <c r="G190" s="10">
        <v>0.0</v>
      </c>
      <c r="H190" s="10">
        <v>0.0</v>
      </c>
      <c r="I190" s="12">
        <f>mmult!$E190/$E$1</f>
        <v>0.7375</v>
      </c>
      <c r="J190" s="12">
        <f>LOG10(mmult!$F190+1)</f>
        <v>1.161368002</v>
      </c>
      <c r="K190" s="10">
        <f>IF(mmult!$C190=1,1,0)</f>
        <v>0</v>
      </c>
      <c r="L190" s="10">
        <f>IF(mmult!$C190=2,1,0)</f>
        <v>1</v>
      </c>
      <c r="M190" s="10">
        <f>IF(mmult!$B190="S",1,0)</f>
        <v>1</v>
      </c>
      <c r="N190" s="10">
        <f>IF(mmult!$B190="C",1,0)</f>
        <v>0</v>
      </c>
      <c r="O190" s="13">
        <f>IF(mmult!$D190="male",1,0)</f>
        <v>1</v>
      </c>
      <c r="P190" s="13">
        <v>1.0</v>
      </c>
      <c r="V190" s="15">
        <v>-1.7313937848693965</v>
      </c>
      <c r="W190" s="15">
        <v>0.10402840239324052</v>
      </c>
      <c r="X190" s="16">
        <f t="shared" ref="X190:Y190" si="188">IF(V190&lt;0,0,V190)</f>
        <v>0</v>
      </c>
      <c r="Y190" s="16">
        <f t="shared" si="188"/>
        <v>0.1040284024</v>
      </c>
      <c r="Z190" s="16">
        <f t="shared" si="3"/>
        <v>0.1040284024</v>
      </c>
      <c r="AA190" s="16">
        <f>(nnet!$A190-Z190)^2</f>
        <v>0.0108219085</v>
      </c>
    </row>
    <row r="191" ht="14.25" customHeight="1">
      <c r="A191" s="10">
        <v>1.0</v>
      </c>
      <c r="B191" s="10" t="s">
        <v>30</v>
      </c>
      <c r="C191" s="10">
        <v>3.0</v>
      </c>
      <c r="D191" s="10" t="s">
        <v>33</v>
      </c>
      <c r="E191" s="10">
        <v>5.0</v>
      </c>
      <c r="F191" s="11">
        <v>31.3875</v>
      </c>
      <c r="G191" s="10">
        <v>4.0</v>
      </c>
      <c r="H191" s="10">
        <v>2.0</v>
      </c>
      <c r="I191" s="12">
        <f>mmult!$E191/$E$1</f>
        <v>0.0625</v>
      </c>
      <c r="J191" s="12">
        <f>LOG10(mmult!$F191+1)</f>
        <v>1.510377426</v>
      </c>
      <c r="K191" s="10">
        <f>IF(mmult!$C191=1,1,0)</f>
        <v>0</v>
      </c>
      <c r="L191" s="10">
        <f>IF(mmult!$C191=2,1,0)</f>
        <v>0</v>
      </c>
      <c r="M191" s="10">
        <f>IF(mmult!$B191="S",1,0)</f>
        <v>1</v>
      </c>
      <c r="N191" s="10">
        <f>IF(mmult!$B191="C",1,0)</f>
        <v>0</v>
      </c>
      <c r="O191" s="13">
        <f>IF(mmult!$D191="male",1,0)</f>
        <v>0</v>
      </c>
      <c r="P191" s="13">
        <v>1.0</v>
      </c>
      <c r="V191" s="15">
        <v>-0.9911002841373073</v>
      </c>
      <c r="W191" s="15">
        <v>0.44158373724233746</v>
      </c>
      <c r="X191" s="16">
        <f t="shared" ref="X191:Y191" si="189">IF(V191&lt;0,0,V191)</f>
        <v>0</v>
      </c>
      <c r="Y191" s="16">
        <f t="shared" si="189"/>
        <v>0.4415837372</v>
      </c>
      <c r="Z191" s="16">
        <f t="shared" si="3"/>
        <v>0.4415837372</v>
      </c>
      <c r="AA191" s="16">
        <f>(nnet!$A191-Z191)^2</f>
        <v>0.3118287225</v>
      </c>
    </row>
    <row r="192" ht="14.25" customHeight="1">
      <c r="A192" s="10">
        <v>0.0</v>
      </c>
      <c r="B192" s="10" t="s">
        <v>30</v>
      </c>
      <c r="C192" s="10">
        <v>2.0</v>
      </c>
      <c r="D192" s="10" t="s">
        <v>31</v>
      </c>
      <c r="E192" s="10">
        <v>24.0</v>
      </c>
      <c r="F192" s="11">
        <v>10.5</v>
      </c>
      <c r="G192" s="10">
        <v>0.0</v>
      </c>
      <c r="H192" s="10">
        <v>0.0</v>
      </c>
      <c r="I192" s="12">
        <f>mmult!$E192/$E$1</f>
        <v>0.3</v>
      </c>
      <c r="J192" s="12">
        <f>LOG10(mmult!$F192+1)</f>
        <v>1.06069784</v>
      </c>
      <c r="K192" s="10">
        <f>IF(mmult!$C192=1,1,0)</f>
        <v>0</v>
      </c>
      <c r="L192" s="10">
        <f>IF(mmult!$C192=2,1,0)</f>
        <v>1</v>
      </c>
      <c r="M192" s="10">
        <f>IF(mmult!$B192="S",1,0)</f>
        <v>1</v>
      </c>
      <c r="N192" s="10">
        <f>IF(mmult!$B192="C",1,0)</f>
        <v>0</v>
      </c>
      <c r="O192" s="13">
        <f>IF(mmult!$D192="male",1,0)</f>
        <v>1</v>
      </c>
      <c r="P192" s="13">
        <v>1.0</v>
      </c>
      <c r="V192" s="15">
        <v>-1.4109320883905323</v>
      </c>
      <c r="W192" s="15">
        <v>0.32648278646496465</v>
      </c>
      <c r="X192" s="16">
        <f t="shared" ref="X192:Y192" si="190">IF(V192&lt;0,0,V192)</f>
        <v>0</v>
      </c>
      <c r="Y192" s="16">
        <f t="shared" si="190"/>
        <v>0.3264827865</v>
      </c>
      <c r="Z192" s="16">
        <f t="shared" si="3"/>
        <v>0.3264827865</v>
      </c>
      <c r="AA192" s="16">
        <f>(nnet!$A192-Z192)^2</f>
        <v>0.1065910099</v>
      </c>
    </row>
    <row r="193" ht="14.25" customHeight="1">
      <c r="A193" s="10">
        <v>0.0</v>
      </c>
      <c r="B193" s="10" t="s">
        <v>30</v>
      </c>
      <c r="C193" s="10">
        <v>2.0</v>
      </c>
      <c r="D193" s="10" t="s">
        <v>31</v>
      </c>
      <c r="E193" s="10">
        <v>44.0</v>
      </c>
      <c r="F193" s="11">
        <v>26.0</v>
      </c>
      <c r="G193" s="10">
        <v>1.0</v>
      </c>
      <c r="H193" s="10">
        <v>0.0</v>
      </c>
      <c r="I193" s="12">
        <f>mmult!$E193/$E$1</f>
        <v>0.55</v>
      </c>
      <c r="J193" s="12">
        <f>LOG10(mmult!$F193+1)</f>
        <v>1.431363764</v>
      </c>
      <c r="K193" s="10">
        <f>IF(mmult!$C193=1,1,0)</f>
        <v>0</v>
      </c>
      <c r="L193" s="10">
        <f>IF(mmult!$C193=2,1,0)</f>
        <v>1</v>
      </c>
      <c r="M193" s="10">
        <f>IF(mmult!$B193="S",1,0)</f>
        <v>1</v>
      </c>
      <c r="N193" s="10">
        <f>IF(mmult!$B193="C",1,0)</f>
        <v>0</v>
      </c>
      <c r="O193" s="13">
        <f>IF(mmult!$D193="male",1,0)</f>
        <v>1</v>
      </c>
      <c r="P193" s="13">
        <v>1.0</v>
      </c>
      <c r="V193" s="15">
        <v>-1.6081669645202041</v>
      </c>
      <c r="W193" s="15">
        <v>0.1439608419251437</v>
      </c>
      <c r="X193" s="16">
        <f t="shared" ref="X193:Y193" si="191">IF(V193&lt;0,0,V193)</f>
        <v>0</v>
      </c>
      <c r="Y193" s="16">
        <f t="shared" si="191"/>
        <v>0.1439608419</v>
      </c>
      <c r="Z193" s="16">
        <f t="shared" si="3"/>
        <v>0.1439608419</v>
      </c>
      <c r="AA193" s="16">
        <f>(nnet!$A193-Z193)^2</f>
        <v>0.02072472401</v>
      </c>
    </row>
    <row r="194" ht="14.25" customHeight="1">
      <c r="A194" s="10">
        <v>1.0</v>
      </c>
      <c r="B194" s="10" t="s">
        <v>30</v>
      </c>
      <c r="C194" s="10">
        <v>2.0</v>
      </c>
      <c r="D194" s="10" t="s">
        <v>33</v>
      </c>
      <c r="E194" s="10">
        <v>8.0</v>
      </c>
      <c r="F194" s="11">
        <v>26.25</v>
      </c>
      <c r="G194" s="10">
        <v>0.0</v>
      </c>
      <c r="H194" s="10">
        <v>2.0</v>
      </c>
      <c r="I194" s="12">
        <f>mmult!$E194/$E$1</f>
        <v>0.1</v>
      </c>
      <c r="J194" s="12">
        <f>LOG10(mmult!$F194+1)</f>
        <v>1.435366507</v>
      </c>
      <c r="K194" s="10">
        <f>IF(mmult!$C194=1,1,0)</f>
        <v>0</v>
      </c>
      <c r="L194" s="10">
        <f>IF(mmult!$C194=2,1,0)</f>
        <v>1</v>
      </c>
      <c r="M194" s="10">
        <f>IF(mmult!$B194="S",1,0)</f>
        <v>1</v>
      </c>
      <c r="N194" s="10">
        <f>IF(mmult!$B194="C",1,0)</f>
        <v>0</v>
      </c>
      <c r="O194" s="13">
        <f>IF(mmult!$D194="male",1,0)</f>
        <v>0</v>
      </c>
      <c r="P194" s="13">
        <v>1.0</v>
      </c>
      <c r="V194" s="15">
        <v>-0.8284097995358548</v>
      </c>
      <c r="W194" s="15">
        <v>0.932662247075331</v>
      </c>
      <c r="X194" s="16">
        <f t="shared" ref="X194:Y194" si="192">IF(V194&lt;0,0,V194)</f>
        <v>0</v>
      </c>
      <c r="Y194" s="16">
        <f t="shared" si="192"/>
        <v>0.9326622471</v>
      </c>
      <c r="Z194" s="16">
        <f t="shared" si="3"/>
        <v>0.9326622471</v>
      </c>
      <c r="AA194" s="16">
        <f>(nnet!$A194-Z194)^2</f>
        <v>0.004534372969</v>
      </c>
    </row>
    <row r="195" ht="14.25" customHeight="1">
      <c r="A195" s="10">
        <v>0.0</v>
      </c>
      <c r="B195" s="10" t="s">
        <v>30</v>
      </c>
      <c r="C195" s="10">
        <v>2.0</v>
      </c>
      <c r="D195" s="10" t="s">
        <v>31</v>
      </c>
      <c r="E195" s="10">
        <v>19.0</v>
      </c>
      <c r="F195" s="11">
        <v>10.5</v>
      </c>
      <c r="G195" s="10">
        <v>0.0</v>
      </c>
      <c r="H195" s="10">
        <v>0.0</v>
      </c>
      <c r="I195" s="12">
        <f>mmult!$E195/$E$1</f>
        <v>0.2375</v>
      </c>
      <c r="J195" s="12">
        <f>LOG10(mmult!$F195+1)</f>
        <v>1.06069784</v>
      </c>
      <c r="K195" s="10">
        <f>IF(mmult!$C195=1,1,0)</f>
        <v>0</v>
      </c>
      <c r="L195" s="10">
        <f>IF(mmult!$C195=2,1,0)</f>
        <v>1</v>
      </c>
      <c r="M195" s="10">
        <f>IF(mmult!$B195="S",1,0)</f>
        <v>1</v>
      </c>
      <c r="N195" s="10">
        <f>IF(mmult!$B195="C",1,0)</f>
        <v>0</v>
      </c>
      <c r="O195" s="13">
        <f>IF(mmult!$D195="male",1,0)</f>
        <v>1</v>
      </c>
      <c r="P195" s="13">
        <v>1.0</v>
      </c>
      <c r="V195" s="15">
        <v>-1.3649845451976506</v>
      </c>
      <c r="W195" s="15">
        <v>0.35928960508119046</v>
      </c>
      <c r="X195" s="16">
        <f t="shared" ref="X195:Y195" si="193">IF(V195&lt;0,0,V195)</f>
        <v>0</v>
      </c>
      <c r="Y195" s="16">
        <f t="shared" si="193"/>
        <v>0.3592896051</v>
      </c>
      <c r="Z195" s="16">
        <f t="shared" si="3"/>
        <v>0.3592896051</v>
      </c>
      <c r="AA195" s="16">
        <f>(nnet!$A195-Z195)^2</f>
        <v>0.1290890203</v>
      </c>
    </row>
    <row r="196" ht="14.25" customHeight="1">
      <c r="A196" s="10">
        <v>0.0</v>
      </c>
      <c r="B196" s="10" t="s">
        <v>30</v>
      </c>
      <c r="C196" s="10">
        <v>2.0</v>
      </c>
      <c r="D196" s="10" t="s">
        <v>31</v>
      </c>
      <c r="E196" s="10">
        <v>33.0</v>
      </c>
      <c r="F196" s="11">
        <v>12.275</v>
      </c>
      <c r="G196" s="10">
        <v>0.0</v>
      </c>
      <c r="H196" s="10">
        <v>0.0</v>
      </c>
      <c r="I196" s="12">
        <f>mmult!$E196/$E$1</f>
        <v>0.4125</v>
      </c>
      <c r="J196" s="12">
        <f>LOG10(mmult!$F196+1)</f>
        <v>1.12303453</v>
      </c>
      <c r="K196" s="10">
        <f>IF(mmult!$C196=1,1,0)</f>
        <v>0</v>
      </c>
      <c r="L196" s="10">
        <f>IF(mmult!$C196=2,1,0)</f>
        <v>1</v>
      </c>
      <c r="M196" s="10">
        <f>IF(mmult!$B196="S",1,0)</f>
        <v>1</v>
      </c>
      <c r="N196" s="10">
        <f>IF(mmult!$B196="C",1,0)</f>
        <v>0</v>
      </c>
      <c r="O196" s="13">
        <f>IF(mmult!$D196="male",1,0)</f>
        <v>1</v>
      </c>
      <c r="P196" s="13">
        <v>1.0</v>
      </c>
      <c r="V196" s="15">
        <v>-1.4929124973132157</v>
      </c>
      <c r="W196" s="15">
        <v>0.2718847562195461</v>
      </c>
      <c r="X196" s="16">
        <f t="shared" ref="X196:Y196" si="194">IF(V196&lt;0,0,V196)</f>
        <v>0</v>
      </c>
      <c r="Y196" s="16">
        <f t="shared" si="194"/>
        <v>0.2718847562</v>
      </c>
      <c r="Z196" s="16">
        <f t="shared" si="3"/>
        <v>0.2718847562</v>
      </c>
      <c r="AA196" s="16">
        <f>(nnet!$A196-Z196)^2</f>
        <v>0.07392132066</v>
      </c>
    </row>
    <row r="197" ht="14.25" customHeight="1">
      <c r="A197" s="10">
        <v>0.0</v>
      </c>
      <c r="B197" s="10" t="s">
        <v>30</v>
      </c>
      <c r="C197" s="10">
        <v>2.0</v>
      </c>
      <c r="D197" s="10" t="s">
        <v>31</v>
      </c>
      <c r="E197" s="10">
        <v>29.0</v>
      </c>
      <c r="F197" s="11">
        <v>10.5</v>
      </c>
      <c r="G197" s="10">
        <v>0.0</v>
      </c>
      <c r="H197" s="10">
        <v>0.0</v>
      </c>
      <c r="I197" s="12">
        <f>mmult!$E197/$E$1</f>
        <v>0.3625</v>
      </c>
      <c r="J197" s="12">
        <f>LOG10(mmult!$F197+1)</f>
        <v>1.06069784</v>
      </c>
      <c r="K197" s="10">
        <f>IF(mmult!$C197=1,1,0)</f>
        <v>0</v>
      </c>
      <c r="L197" s="10">
        <f>IF(mmult!$C197=2,1,0)</f>
        <v>1</v>
      </c>
      <c r="M197" s="10">
        <f>IF(mmult!$B197="S",1,0)</f>
        <v>1</v>
      </c>
      <c r="N197" s="10">
        <f>IF(mmult!$B197="C",1,0)</f>
        <v>0</v>
      </c>
      <c r="O197" s="13">
        <f>IF(mmult!$D197="male",1,0)</f>
        <v>1</v>
      </c>
      <c r="P197" s="13">
        <v>1.0</v>
      </c>
      <c r="V197" s="15">
        <v>-1.4568796315834136</v>
      </c>
      <c r="W197" s="15">
        <v>0.29367596784873884</v>
      </c>
      <c r="X197" s="16">
        <f t="shared" ref="X197:Y197" si="195">IF(V197&lt;0,0,V197)</f>
        <v>0</v>
      </c>
      <c r="Y197" s="16">
        <f t="shared" si="195"/>
        <v>0.2936759678</v>
      </c>
      <c r="Z197" s="16">
        <f t="shared" si="3"/>
        <v>0.2936759678</v>
      </c>
      <c r="AA197" s="16">
        <f>(nnet!$A197-Z197)^2</f>
        <v>0.08624557409</v>
      </c>
    </row>
    <row r="198" ht="14.25" customHeight="1">
      <c r="A198" s="10">
        <v>0.0</v>
      </c>
      <c r="B198" s="10" t="s">
        <v>30</v>
      </c>
      <c r="C198" s="10">
        <v>3.0</v>
      </c>
      <c r="D198" s="10" t="s">
        <v>31</v>
      </c>
      <c r="E198" s="10">
        <v>22.0</v>
      </c>
      <c r="F198" s="11">
        <v>7.125</v>
      </c>
      <c r="G198" s="10">
        <v>0.0</v>
      </c>
      <c r="H198" s="10">
        <v>0.0</v>
      </c>
      <c r="I198" s="12">
        <f>mmult!$E198/$E$1</f>
        <v>0.275</v>
      </c>
      <c r="J198" s="12">
        <f>LOG10(mmult!$F198+1)</f>
        <v>0.9098233697</v>
      </c>
      <c r="K198" s="10">
        <f>IF(mmult!$C198=1,1,0)</f>
        <v>0</v>
      </c>
      <c r="L198" s="10">
        <f>IF(mmult!$C198=2,1,0)</f>
        <v>0</v>
      </c>
      <c r="M198" s="10">
        <f>IF(mmult!$B198="S",1,0)</f>
        <v>1</v>
      </c>
      <c r="N198" s="10">
        <f>IF(mmult!$B198="C",1,0)</f>
        <v>0</v>
      </c>
      <c r="O198" s="13">
        <f>IF(mmult!$D198="male",1,0)</f>
        <v>1</v>
      </c>
      <c r="P198" s="13">
        <v>1.0</v>
      </c>
      <c r="V198" s="15">
        <v>-1.5144130428544178</v>
      </c>
      <c r="W198" s="15">
        <v>0.12382418544780993</v>
      </c>
      <c r="X198" s="16">
        <f t="shared" ref="X198:Y198" si="196">IF(V198&lt;0,0,V198)</f>
        <v>0</v>
      </c>
      <c r="Y198" s="16">
        <f t="shared" si="196"/>
        <v>0.1238241854</v>
      </c>
      <c r="Z198" s="16">
        <f t="shared" si="3"/>
        <v>0.1238241854</v>
      </c>
      <c r="AA198" s="16">
        <f>(nnet!$A198-Z198)^2</f>
        <v>0.0153324289</v>
      </c>
    </row>
    <row r="199" ht="14.25" customHeight="1">
      <c r="A199" s="10">
        <v>0.0</v>
      </c>
      <c r="B199" s="10" t="s">
        <v>32</v>
      </c>
      <c r="C199" s="10">
        <v>3.0</v>
      </c>
      <c r="D199" s="10" t="s">
        <v>31</v>
      </c>
      <c r="E199" s="10">
        <v>30.0</v>
      </c>
      <c r="F199" s="11">
        <v>7.225</v>
      </c>
      <c r="G199" s="10">
        <v>0.0</v>
      </c>
      <c r="H199" s="10">
        <v>0.0</v>
      </c>
      <c r="I199" s="12">
        <f>mmult!$E199/$E$1</f>
        <v>0.375</v>
      </c>
      <c r="J199" s="12">
        <f>LOG10(mmult!$F199+1)</f>
        <v>0.9151359066</v>
      </c>
      <c r="K199" s="10">
        <f>IF(mmult!$C199=1,1,0)</f>
        <v>0</v>
      </c>
      <c r="L199" s="10">
        <f>IF(mmult!$C199=2,1,0)</f>
        <v>0</v>
      </c>
      <c r="M199" s="10">
        <f>IF(mmult!$B199="S",1,0)</f>
        <v>0</v>
      </c>
      <c r="N199" s="10">
        <f>IF(mmult!$B199="C",1,0)</f>
        <v>1</v>
      </c>
      <c r="O199" s="13">
        <f>IF(mmult!$D199="male",1,0)</f>
        <v>1</v>
      </c>
      <c r="P199" s="13">
        <v>1.0</v>
      </c>
      <c r="V199" s="15">
        <v>0.1681827584373996</v>
      </c>
      <c r="W199" s="15">
        <v>-3.300368404241407</v>
      </c>
      <c r="X199" s="16">
        <f t="shared" ref="X199:Y199" si="197">IF(V199&lt;0,0,V199)</f>
        <v>0.1681827584</v>
      </c>
      <c r="Y199" s="16">
        <f t="shared" si="197"/>
        <v>0</v>
      </c>
      <c r="Z199" s="16">
        <f t="shared" si="3"/>
        <v>0.1681827584</v>
      </c>
      <c r="AA199" s="16">
        <f>(nnet!$A199-Z199)^2</f>
        <v>0.02828544024</v>
      </c>
    </row>
    <row r="200" ht="14.25" customHeight="1">
      <c r="A200" s="10">
        <v>0.0</v>
      </c>
      <c r="B200" s="10" t="s">
        <v>34</v>
      </c>
      <c r="C200" s="10">
        <v>1.0</v>
      </c>
      <c r="D200" s="10" t="s">
        <v>31</v>
      </c>
      <c r="E200" s="10">
        <v>44.0</v>
      </c>
      <c r="F200" s="11">
        <v>90.0</v>
      </c>
      <c r="G200" s="10">
        <v>2.0</v>
      </c>
      <c r="H200" s="10">
        <v>0.0</v>
      </c>
      <c r="I200" s="12">
        <f>mmult!$E200/$E$1</f>
        <v>0.55</v>
      </c>
      <c r="J200" s="12">
        <f>LOG10(mmult!$F200+1)</f>
        <v>1.959041392</v>
      </c>
      <c r="K200" s="10">
        <f>IF(mmult!$C200=1,1,0)</f>
        <v>1</v>
      </c>
      <c r="L200" s="10">
        <f>IF(mmult!$C200=2,1,0)</f>
        <v>0</v>
      </c>
      <c r="M200" s="10">
        <f>IF(mmult!$B200="S",1,0)</f>
        <v>0</v>
      </c>
      <c r="N200" s="10">
        <f>IF(mmult!$B200="C",1,0)</f>
        <v>0</v>
      </c>
      <c r="O200" s="13">
        <f>IF(mmult!$D200="male",1,0)</f>
        <v>1</v>
      </c>
      <c r="P200" s="13">
        <v>1.0</v>
      </c>
      <c r="V200" s="15">
        <v>0.17731467734872208</v>
      </c>
      <c r="W200" s="15">
        <v>-2.430833761897677</v>
      </c>
      <c r="X200" s="16">
        <f t="shared" ref="X200:Y200" si="198">IF(V200&lt;0,0,V200)</f>
        <v>0.1773146773</v>
      </c>
      <c r="Y200" s="16">
        <f t="shared" si="198"/>
        <v>0</v>
      </c>
      <c r="Z200" s="16">
        <f t="shared" si="3"/>
        <v>0.1773146773</v>
      </c>
      <c r="AA200" s="16">
        <f>(nnet!$A200-Z200)^2</f>
        <v>0.0314404948</v>
      </c>
    </row>
    <row r="201" ht="14.25" customHeight="1">
      <c r="A201" s="10">
        <v>0.0</v>
      </c>
      <c r="B201" s="10" t="s">
        <v>30</v>
      </c>
      <c r="C201" s="10">
        <v>3.0</v>
      </c>
      <c r="D201" s="10" t="s">
        <v>33</v>
      </c>
      <c r="E201" s="10">
        <v>25.0</v>
      </c>
      <c r="F201" s="11">
        <v>7.775</v>
      </c>
      <c r="G201" s="10">
        <v>0.0</v>
      </c>
      <c r="H201" s="10">
        <v>0.0</v>
      </c>
      <c r="I201" s="12">
        <f>mmult!$E201/$E$1</f>
        <v>0.3125</v>
      </c>
      <c r="J201" s="12">
        <f>LOG10(mmult!$F201+1)</f>
        <v>0.9432471251</v>
      </c>
      <c r="K201" s="10">
        <f>IF(mmult!$C201=1,1,0)</f>
        <v>0</v>
      </c>
      <c r="L201" s="10">
        <f>IF(mmult!$C201=2,1,0)</f>
        <v>0</v>
      </c>
      <c r="M201" s="10">
        <f>IF(mmult!$B201="S",1,0)</f>
        <v>1</v>
      </c>
      <c r="N201" s="10">
        <f>IF(mmult!$B201="C",1,0)</f>
        <v>0</v>
      </c>
      <c r="O201" s="13">
        <f>IF(mmult!$D201="male",1,0)</f>
        <v>0</v>
      </c>
      <c r="P201" s="13">
        <v>1.0</v>
      </c>
      <c r="V201" s="15">
        <v>-1.041110847264702</v>
      </c>
      <c r="W201" s="15">
        <v>0.6012809857080019</v>
      </c>
      <c r="X201" s="16">
        <f t="shared" ref="X201:Y201" si="199">IF(V201&lt;0,0,V201)</f>
        <v>0</v>
      </c>
      <c r="Y201" s="16">
        <f t="shared" si="199"/>
        <v>0.6012809857</v>
      </c>
      <c r="Z201" s="16">
        <f t="shared" si="3"/>
        <v>0.6012809857</v>
      </c>
      <c r="AA201" s="16">
        <f>(nnet!$A201-Z201)^2</f>
        <v>0.3615388238</v>
      </c>
    </row>
    <row r="202" ht="14.25" customHeight="1">
      <c r="A202" s="10">
        <v>1.0</v>
      </c>
      <c r="B202" s="10" t="s">
        <v>30</v>
      </c>
      <c r="C202" s="10">
        <v>2.0</v>
      </c>
      <c r="D202" s="10" t="s">
        <v>33</v>
      </c>
      <c r="E202" s="10">
        <v>24.0</v>
      </c>
      <c r="F202" s="11">
        <v>14.5</v>
      </c>
      <c r="G202" s="10">
        <v>0.0</v>
      </c>
      <c r="H202" s="10">
        <v>2.0</v>
      </c>
      <c r="I202" s="12">
        <f>mmult!$E202/$E$1</f>
        <v>0.3</v>
      </c>
      <c r="J202" s="12">
        <f>LOG10(mmult!$F202+1)</f>
        <v>1.190331698</v>
      </c>
      <c r="K202" s="10">
        <f>IF(mmult!$C202=1,1,0)</f>
        <v>0</v>
      </c>
      <c r="L202" s="10">
        <f>IF(mmult!$C202=2,1,0)</f>
        <v>1</v>
      </c>
      <c r="M202" s="10">
        <f>IF(mmult!$B202="S",1,0)</f>
        <v>1</v>
      </c>
      <c r="N202" s="10">
        <f>IF(mmult!$B202="C",1,0)</f>
        <v>0</v>
      </c>
      <c r="O202" s="13">
        <f>IF(mmult!$D202="male",1,0)</f>
        <v>0</v>
      </c>
      <c r="P202" s="13">
        <v>1.0</v>
      </c>
      <c r="V202" s="15">
        <v>-0.9782924517234397</v>
      </c>
      <c r="W202" s="15">
        <v>0.8101715630544764</v>
      </c>
      <c r="X202" s="16">
        <f t="shared" ref="X202:Y202" si="200">IF(V202&lt;0,0,V202)</f>
        <v>0</v>
      </c>
      <c r="Y202" s="16">
        <f t="shared" si="200"/>
        <v>0.8101715631</v>
      </c>
      <c r="Z202" s="16">
        <f t="shared" si="3"/>
        <v>0.8101715631</v>
      </c>
      <c r="AA202" s="16">
        <f>(nnet!$A202-Z202)^2</f>
        <v>0.03603483547</v>
      </c>
    </row>
    <row r="203" ht="14.25" customHeight="1">
      <c r="A203" s="10">
        <v>1.0</v>
      </c>
      <c r="B203" s="10" t="s">
        <v>30</v>
      </c>
      <c r="C203" s="10">
        <v>1.0</v>
      </c>
      <c r="D203" s="10" t="s">
        <v>31</v>
      </c>
      <c r="E203" s="10">
        <v>37.0</v>
      </c>
      <c r="F203" s="11">
        <v>52.5542</v>
      </c>
      <c r="G203" s="10">
        <v>1.0</v>
      </c>
      <c r="H203" s="10">
        <v>1.0</v>
      </c>
      <c r="I203" s="12">
        <f>mmult!$E203/$E$1</f>
        <v>0.4625</v>
      </c>
      <c r="J203" s="12">
        <f>LOG10(mmult!$F203+1)</f>
        <v>1.728793536</v>
      </c>
      <c r="K203" s="10">
        <f>IF(mmult!$C203=1,1,0)</f>
        <v>1</v>
      </c>
      <c r="L203" s="10">
        <f>IF(mmult!$C203=2,1,0)</f>
        <v>0</v>
      </c>
      <c r="M203" s="10">
        <f>IF(mmult!$B203="S",1,0)</f>
        <v>1</v>
      </c>
      <c r="N203" s="10">
        <f>IF(mmult!$B203="C",1,0)</f>
        <v>0</v>
      </c>
      <c r="O203" s="13">
        <f>IF(mmult!$D203="male",1,0)</f>
        <v>1</v>
      </c>
      <c r="P203" s="13">
        <v>1.0</v>
      </c>
      <c r="V203" s="15">
        <v>-1.3220241556075096</v>
      </c>
      <c r="W203" s="15">
        <v>0.37098467489727316</v>
      </c>
      <c r="X203" s="16">
        <f t="shared" ref="X203:Y203" si="201">IF(V203&lt;0,0,V203)</f>
        <v>0</v>
      </c>
      <c r="Y203" s="16">
        <f t="shared" si="201"/>
        <v>0.3709846749</v>
      </c>
      <c r="Z203" s="16">
        <f t="shared" si="3"/>
        <v>0.3709846749</v>
      </c>
      <c r="AA203" s="16">
        <f>(nnet!$A203-Z203)^2</f>
        <v>0.3956602792</v>
      </c>
    </row>
    <row r="204" ht="14.25" customHeight="1">
      <c r="A204" s="10">
        <v>0.0</v>
      </c>
      <c r="B204" s="10" t="s">
        <v>30</v>
      </c>
      <c r="C204" s="10">
        <v>2.0</v>
      </c>
      <c r="D204" s="10" t="s">
        <v>31</v>
      </c>
      <c r="E204" s="10">
        <v>54.0</v>
      </c>
      <c r="F204" s="11">
        <v>26.0</v>
      </c>
      <c r="G204" s="10">
        <v>1.0</v>
      </c>
      <c r="H204" s="10">
        <v>0.0</v>
      </c>
      <c r="I204" s="12">
        <f>mmult!$E204/$E$1</f>
        <v>0.675</v>
      </c>
      <c r="J204" s="12">
        <f>LOG10(mmult!$F204+1)</f>
        <v>1.431363764</v>
      </c>
      <c r="K204" s="10">
        <f>IF(mmult!$C204=1,1,0)</f>
        <v>0</v>
      </c>
      <c r="L204" s="10">
        <f>IF(mmult!$C204=2,1,0)</f>
        <v>1</v>
      </c>
      <c r="M204" s="10">
        <f>IF(mmult!$B204="S",1,0)</f>
        <v>1</v>
      </c>
      <c r="N204" s="10">
        <f>IF(mmult!$B204="C",1,0)</f>
        <v>0</v>
      </c>
      <c r="O204" s="13">
        <f>IF(mmult!$D204="male",1,0)</f>
        <v>1</v>
      </c>
      <c r="P204" s="13">
        <v>1.0</v>
      </c>
      <c r="V204" s="15">
        <v>-1.7000620509059676</v>
      </c>
      <c r="W204" s="15">
        <v>0.07834720469269252</v>
      </c>
      <c r="X204" s="16">
        <f t="shared" ref="X204:Y204" si="202">IF(V204&lt;0,0,V204)</f>
        <v>0</v>
      </c>
      <c r="Y204" s="16">
        <f t="shared" si="202"/>
        <v>0.07834720469</v>
      </c>
      <c r="Z204" s="16">
        <f t="shared" si="3"/>
        <v>0.07834720469</v>
      </c>
      <c r="AA204" s="16">
        <f>(nnet!$A204-Z204)^2</f>
        <v>0.006138284483</v>
      </c>
    </row>
    <row r="205" ht="14.25" customHeight="1">
      <c r="A205" s="10">
        <v>0.0</v>
      </c>
      <c r="B205" s="10" t="s">
        <v>30</v>
      </c>
      <c r="C205" s="10">
        <v>3.0</v>
      </c>
      <c r="D205" s="10" t="s">
        <v>33</v>
      </c>
      <c r="E205" s="10">
        <v>29.0</v>
      </c>
      <c r="F205" s="11">
        <v>10.4625</v>
      </c>
      <c r="G205" s="10">
        <v>1.0</v>
      </c>
      <c r="H205" s="10">
        <v>1.0</v>
      </c>
      <c r="I205" s="12">
        <f>mmult!$E205/$E$1</f>
        <v>0.3625</v>
      </c>
      <c r="J205" s="12">
        <f>LOG10(mmult!$F205+1)</f>
        <v>1.059279349</v>
      </c>
      <c r="K205" s="10">
        <f>IF(mmult!$C205=1,1,0)</f>
        <v>0</v>
      </c>
      <c r="L205" s="10">
        <f>IF(mmult!$C205=2,1,0)</f>
        <v>0</v>
      </c>
      <c r="M205" s="10">
        <f>IF(mmult!$B205="S",1,0)</f>
        <v>1</v>
      </c>
      <c r="N205" s="10">
        <f>IF(mmult!$B205="C",1,0)</f>
        <v>0</v>
      </c>
      <c r="O205" s="13">
        <f>IF(mmult!$D205="male",1,0)</f>
        <v>0</v>
      </c>
      <c r="P205" s="13">
        <v>1.0</v>
      </c>
      <c r="V205" s="15">
        <v>-1.128950917197599</v>
      </c>
      <c r="W205" s="15">
        <v>0.49538272665322935</v>
      </c>
      <c r="X205" s="16">
        <f t="shared" ref="X205:Y205" si="203">IF(V205&lt;0,0,V205)</f>
        <v>0</v>
      </c>
      <c r="Y205" s="16">
        <f t="shared" si="203"/>
        <v>0.4953827267</v>
      </c>
      <c r="Z205" s="16">
        <f t="shared" si="3"/>
        <v>0.4953827267</v>
      </c>
      <c r="AA205" s="16">
        <f>(nnet!$A205-Z205)^2</f>
        <v>0.2454040459</v>
      </c>
    </row>
    <row r="206" ht="14.25" customHeight="1">
      <c r="A206" s="10">
        <v>0.0</v>
      </c>
      <c r="B206" s="10" t="s">
        <v>30</v>
      </c>
      <c r="C206" s="10">
        <v>1.0</v>
      </c>
      <c r="D206" s="10" t="s">
        <v>31</v>
      </c>
      <c r="E206" s="10">
        <v>62.0</v>
      </c>
      <c r="F206" s="11">
        <v>26.55</v>
      </c>
      <c r="G206" s="10">
        <v>0.0</v>
      </c>
      <c r="H206" s="10">
        <v>0.0</v>
      </c>
      <c r="I206" s="12">
        <f>mmult!$E206/$E$1</f>
        <v>0.775</v>
      </c>
      <c r="J206" s="12">
        <f>LOG10(mmult!$F206+1)</f>
        <v>1.440121603</v>
      </c>
      <c r="K206" s="10">
        <f>IF(mmult!$C206=1,1,0)</f>
        <v>1</v>
      </c>
      <c r="L206" s="10">
        <f>IF(mmult!$C206=2,1,0)</f>
        <v>0</v>
      </c>
      <c r="M206" s="10">
        <f>IF(mmult!$B206="S",1,0)</f>
        <v>1</v>
      </c>
      <c r="N206" s="10">
        <f>IF(mmult!$B206="C",1,0)</f>
        <v>0</v>
      </c>
      <c r="O206" s="13">
        <f>IF(mmult!$D206="male",1,0)</f>
        <v>1</v>
      </c>
      <c r="P206" s="13">
        <v>1.0</v>
      </c>
      <c r="V206" s="15">
        <v>-1.5026881708730369</v>
      </c>
      <c r="W206" s="15">
        <v>0.27426748443851645</v>
      </c>
      <c r="X206" s="16">
        <f t="shared" ref="X206:Y206" si="204">IF(V206&lt;0,0,V206)</f>
        <v>0</v>
      </c>
      <c r="Y206" s="16">
        <f t="shared" si="204"/>
        <v>0.2742674844</v>
      </c>
      <c r="Z206" s="16">
        <f t="shared" si="3"/>
        <v>0.2742674844</v>
      </c>
      <c r="AA206" s="16">
        <f>(nnet!$A206-Z206)^2</f>
        <v>0.07522265302</v>
      </c>
    </row>
    <row r="207" ht="14.25" customHeight="1">
      <c r="A207" s="10">
        <v>0.0</v>
      </c>
      <c r="B207" s="10" t="s">
        <v>30</v>
      </c>
      <c r="C207" s="10">
        <v>3.0</v>
      </c>
      <c r="D207" s="10" t="s">
        <v>31</v>
      </c>
      <c r="E207" s="10">
        <v>30.0</v>
      </c>
      <c r="F207" s="11">
        <v>16.1</v>
      </c>
      <c r="G207" s="10">
        <v>1.0</v>
      </c>
      <c r="H207" s="10">
        <v>0.0</v>
      </c>
      <c r="I207" s="12">
        <f>mmult!$E207/$E$1</f>
        <v>0.375</v>
      </c>
      <c r="J207" s="12">
        <f>LOG10(mmult!$F207+1)</f>
        <v>1.23299611</v>
      </c>
      <c r="K207" s="10">
        <f>IF(mmult!$C207=1,1,0)</f>
        <v>0</v>
      </c>
      <c r="L207" s="10">
        <f>IF(mmult!$C207=2,1,0)</f>
        <v>0</v>
      </c>
      <c r="M207" s="10">
        <f>IF(mmult!$B207="S",1,0)</f>
        <v>1</v>
      </c>
      <c r="N207" s="10">
        <f>IF(mmult!$B207="C",1,0)</f>
        <v>0</v>
      </c>
      <c r="O207" s="13">
        <f>IF(mmult!$D207="male",1,0)</f>
        <v>1</v>
      </c>
      <c r="P207" s="13">
        <v>1.0</v>
      </c>
      <c r="V207" s="15">
        <v>-1.6019263081799713</v>
      </c>
      <c r="W207" s="15">
        <v>0.016644999144629136</v>
      </c>
      <c r="X207" s="16">
        <f t="shared" ref="X207:Y207" si="205">IF(V207&lt;0,0,V207)</f>
        <v>0</v>
      </c>
      <c r="Y207" s="16">
        <f t="shared" si="205"/>
        <v>0.01664499914</v>
      </c>
      <c r="Z207" s="16">
        <f t="shared" si="3"/>
        <v>0.01664499914</v>
      </c>
      <c r="AA207" s="16">
        <f>(nnet!$A207-Z207)^2</f>
        <v>0.0002770559965</v>
      </c>
    </row>
    <row r="208" ht="14.25" customHeight="1">
      <c r="A208" s="10">
        <v>0.0</v>
      </c>
      <c r="B208" s="10" t="s">
        <v>30</v>
      </c>
      <c r="C208" s="10">
        <v>3.0</v>
      </c>
      <c r="D208" s="10" t="s">
        <v>33</v>
      </c>
      <c r="E208" s="10">
        <v>41.0</v>
      </c>
      <c r="F208" s="11">
        <v>20.2125</v>
      </c>
      <c r="G208" s="10">
        <v>0.0</v>
      </c>
      <c r="H208" s="10">
        <v>2.0</v>
      </c>
      <c r="I208" s="12">
        <f>mmult!$E208/$E$1</f>
        <v>0.5125</v>
      </c>
      <c r="J208" s="12">
        <f>LOG10(mmult!$F208+1)</f>
        <v>1.326591855</v>
      </c>
      <c r="K208" s="10">
        <f>IF(mmult!$C208=1,1,0)</f>
        <v>0</v>
      </c>
      <c r="L208" s="10">
        <f>IF(mmult!$C208=2,1,0)</f>
        <v>0</v>
      </c>
      <c r="M208" s="10">
        <f>IF(mmult!$B208="S",1,0)</f>
        <v>1</v>
      </c>
      <c r="N208" s="10">
        <f>IF(mmult!$B208="C",1,0)</f>
        <v>0</v>
      </c>
      <c r="O208" s="13">
        <f>IF(mmult!$D208="male",1,0)</f>
        <v>0</v>
      </c>
      <c r="P208" s="13">
        <v>1.0</v>
      </c>
      <c r="V208" s="15">
        <v>-1.2530338050196537</v>
      </c>
      <c r="W208" s="15">
        <v>0.5033641415397843</v>
      </c>
      <c r="X208" s="16">
        <f t="shared" ref="X208:Y208" si="206">IF(V208&lt;0,0,V208)</f>
        <v>0</v>
      </c>
      <c r="Y208" s="16">
        <f t="shared" si="206"/>
        <v>0.5033641415</v>
      </c>
      <c r="Z208" s="16">
        <f t="shared" si="3"/>
        <v>0.5033641415</v>
      </c>
      <c r="AA208" s="16">
        <f>(nnet!$A208-Z208)^2</f>
        <v>0.253375459</v>
      </c>
    </row>
    <row r="209" ht="14.25" customHeight="1">
      <c r="A209" s="10">
        <v>1.0</v>
      </c>
      <c r="B209" s="10" t="s">
        <v>32</v>
      </c>
      <c r="C209" s="10">
        <v>3.0</v>
      </c>
      <c r="D209" s="10" t="s">
        <v>33</v>
      </c>
      <c r="E209" s="10">
        <v>29.0</v>
      </c>
      <c r="F209" s="11">
        <v>15.2458</v>
      </c>
      <c r="G209" s="10">
        <v>0.0</v>
      </c>
      <c r="H209" s="10">
        <v>2.0</v>
      </c>
      <c r="I209" s="12">
        <f>mmult!$E209/$E$1</f>
        <v>0.3625</v>
      </c>
      <c r="J209" s="12">
        <f>LOG10(mmult!$F209+1)</f>
        <v>1.210741102</v>
      </c>
      <c r="K209" s="10">
        <f>IF(mmult!$C209=1,1,0)</f>
        <v>0</v>
      </c>
      <c r="L209" s="10">
        <f>IF(mmult!$C209=2,1,0)</f>
        <v>0</v>
      </c>
      <c r="M209" s="10">
        <f>IF(mmult!$B209="S",1,0)</f>
        <v>0</v>
      </c>
      <c r="N209" s="10">
        <f>IF(mmult!$B209="C",1,0)</f>
        <v>1</v>
      </c>
      <c r="O209" s="13">
        <f>IF(mmult!$D209="male",1,0)</f>
        <v>0</v>
      </c>
      <c r="P209" s="13">
        <v>1.0</v>
      </c>
      <c r="V209" s="15">
        <v>0.611942664603158</v>
      </c>
      <c r="W209" s="15">
        <v>-2.798258848211313</v>
      </c>
      <c r="X209" s="16">
        <f t="shared" ref="X209:Y209" si="207">IF(V209&lt;0,0,V209)</f>
        <v>0.6119426646</v>
      </c>
      <c r="Y209" s="16">
        <f t="shared" si="207"/>
        <v>0</v>
      </c>
      <c r="Z209" s="16">
        <f t="shared" si="3"/>
        <v>0.6119426646</v>
      </c>
      <c r="AA209" s="16">
        <f>(nnet!$A209-Z209)^2</f>
        <v>0.1505884956</v>
      </c>
    </row>
    <row r="210" ht="14.25" customHeight="1">
      <c r="A210" s="10">
        <v>1.0</v>
      </c>
      <c r="B210" s="10" t="s">
        <v>30</v>
      </c>
      <c r="C210" s="10">
        <v>1.0</v>
      </c>
      <c r="D210" s="10" t="s">
        <v>33</v>
      </c>
      <c r="E210" s="10">
        <v>30.0</v>
      </c>
      <c r="F210" s="11">
        <v>86.5</v>
      </c>
      <c r="G210" s="10">
        <v>0.0</v>
      </c>
      <c r="H210" s="10">
        <v>0.0</v>
      </c>
      <c r="I210" s="12">
        <f>mmult!$E210/$E$1</f>
        <v>0.375</v>
      </c>
      <c r="J210" s="12">
        <f>LOG10(mmult!$F210+1)</f>
        <v>1.942008053</v>
      </c>
      <c r="K210" s="10">
        <f>IF(mmult!$C210=1,1,0)</f>
        <v>1</v>
      </c>
      <c r="L210" s="10">
        <f>IF(mmult!$C210=2,1,0)</f>
        <v>0</v>
      </c>
      <c r="M210" s="10">
        <f>IF(mmult!$B210="S",1,0)</f>
        <v>1</v>
      </c>
      <c r="N210" s="10">
        <f>IF(mmult!$B210="C",1,0)</f>
        <v>0</v>
      </c>
      <c r="O210" s="13">
        <f>IF(mmult!$D210="male",1,0)</f>
        <v>0</v>
      </c>
      <c r="P210" s="13">
        <v>1.0</v>
      </c>
      <c r="V210" s="15">
        <v>-0.7023035004424516</v>
      </c>
      <c r="W210" s="15">
        <v>1.0148458298831344</v>
      </c>
      <c r="X210" s="16">
        <f t="shared" ref="X210:Y210" si="208">IF(V210&lt;0,0,V210)</f>
        <v>0</v>
      </c>
      <c r="Y210" s="16">
        <f t="shared" si="208"/>
        <v>1.01484583</v>
      </c>
      <c r="Z210" s="16">
        <f t="shared" si="3"/>
        <v>1.01484583</v>
      </c>
      <c r="AA210" s="16">
        <f>(nnet!$A210-Z210)^2</f>
        <v>0.0002203986649</v>
      </c>
    </row>
    <row r="211" ht="14.25" customHeight="1">
      <c r="A211" s="10">
        <v>1.0</v>
      </c>
      <c r="B211" s="10" t="s">
        <v>32</v>
      </c>
      <c r="C211" s="10">
        <v>1.0</v>
      </c>
      <c r="D211" s="10" t="s">
        <v>33</v>
      </c>
      <c r="E211" s="10">
        <v>35.0</v>
      </c>
      <c r="F211" s="11">
        <v>512.3292</v>
      </c>
      <c r="G211" s="10">
        <v>0.0</v>
      </c>
      <c r="H211" s="10">
        <v>0.0</v>
      </c>
      <c r="I211" s="12">
        <f>mmult!$E211/$E$1</f>
        <v>0.4375</v>
      </c>
      <c r="J211" s="12">
        <f>LOG10(mmult!$F211+1)</f>
        <v>2.710395969</v>
      </c>
      <c r="K211" s="10">
        <f>IF(mmult!$C211=1,1,0)</f>
        <v>1</v>
      </c>
      <c r="L211" s="10">
        <f>IF(mmult!$C211=2,1,0)</f>
        <v>0</v>
      </c>
      <c r="M211" s="10">
        <f>IF(mmult!$B211="S",1,0)</f>
        <v>0</v>
      </c>
      <c r="N211" s="10">
        <f>IF(mmult!$B211="C",1,0)</f>
        <v>1</v>
      </c>
      <c r="O211" s="13">
        <f>IF(mmult!$D211="male",1,0)</f>
        <v>0</v>
      </c>
      <c r="P211" s="13">
        <v>1.0</v>
      </c>
      <c r="V211" s="15">
        <v>1.0167377575271201</v>
      </c>
      <c r="W211" s="15">
        <v>-2.3351374219437133</v>
      </c>
      <c r="X211" s="16">
        <f t="shared" ref="X211:Y211" si="209">IF(V211&lt;0,0,V211)</f>
        <v>1.016737758</v>
      </c>
      <c r="Y211" s="16">
        <f t="shared" si="209"/>
        <v>0</v>
      </c>
      <c r="Z211" s="16">
        <f t="shared" si="3"/>
        <v>1.016737758</v>
      </c>
      <c r="AA211" s="16">
        <f>(nnet!$A211-Z211)^2</f>
        <v>0.000280152527</v>
      </c>
    </row>
    <row r="212" ht="14.25" customHeight="1">
      <c r="A212" s="10">
        <v>1.0</v>
      </c>
      <c r="B212" s="10" t="s">
        <v>30</v>
      </c>
      <c r="C212" s="10">
        <v>2.0</v>
      </c>
      <c r="D212" s="10" t="s">
        <v>33</v>
      </c>
      <c r="E212" s="10">
        <v>50.0</v>
      </c>
      <c r="F212" s="11">
        <v>26.0</v>
      </c>
      <c r="G212" s="10">
        <v>0.0</v>
      </c>
      <c r="H212" s="10">
        <v>1.0</v>
      </c>
      <c r="I212" s="12">
        <f>mmult!$E212/$E$1</f>
        <v>0.625</v>
      </c>
      <c r="J212" s="12">
        <f>LOG10(mmult!$F212+1)</f>
        <v>1.431363764</v>
      </c>
      <c r="K212" s="10">
        <f>IF(mmult!$C212=1,1,0)</f>
        <v>0</v>
      </c>
      <c r="L212" s="10">
        <f>IF(mmult!$C212=2,1,0)</f>
        <v>1</v>
      </c>
      <c r="M212" s="10">
        <f>IF(mmult!$B212="S",1,0)</f>
        <v>1</v>
      </c>
      <c r="N212" s="10">
        <f>IF(mmult!$B212="C",1,0)</f>
        <v>0</v>
      </c>
      <c r="O212" s="13">
        <f>IF(mmult!$D212="male",1,0)</f>
        <v>0</v>
      </c>
      <c r="P212" s="13">
        <v>1.0</v>
      </c>
      <c r="V212" s="15">
        <v>-1.1797405734521604</v>
      </c>
      <c r="W212" s="15">
        <v>0.6669623409878827</v>
      </c>
      <c r="X212" s="16">
        <f t="shared" ref="X212:Y212" si="210">IF(V212&lt;0,0,V212)</f>
        <v>0</v>
      </c>
      <c r="Y212" s="16">
        <f t="shared" si="210"/>
        <v>0.666962341</v>
      </c>
      <c r="Z212" s="16">
        <f t="shared" si="3"/>
        <v>0.666962341</v>
      </c>
      <c r="AA212" s="16">
        <f>(nnet!$A212-Z212)^2</f>
        <v>0.1109140823</v>
      </c>
    </row>
    <row r="213" ht="14.25" customHeight="1">
      <c r="A213" s="10">
        <v>1.0</v>
      </c>
      <c r="B213" s="10" t="s">
        <v>30</v>
      </c>
      <c r="C213" s="10">
        <v>3.0</v>
      </c>
      <c r="D213" s="10" t="s">
        <v>31</v>
      </c>
      <c r="E213" s="10">
        <v>3.0</v>
      </c>
      <c r="F213" s="11">
        <v>31.3875</v>
      </c>
      <c r="G213" s="10">
        <v>4.0</v>
      </c>
      <c r="H213" s="10">
        <v>2.0</v>
      </c>
      <c r="I213" s="12">
        <f>mmult!$E213/$E$1</f>
        <v>0.0375</v>
      </c>
      <c r="J213" s="12">
        <f>LOG10(mmult!$F213+1)</f>
        <v>1.510377426</v>
      </c>
      <c r="K213" s="10">
        <f>IF(mmult!$C213=1,1,0)</f>
        <v>0</v>
      </c>
      <c r="L213" s="10">
        <f>IF(mmult!$C213=2,1,0)</f>
        <v>0</v>
      </c>
      <c r="M213" s="10">
        <f>IF(mmult!$B213="S",1,0)</f>
        <v>1</v>
      </c>
      <c r="N213" s="10">
        <f>IF(mmult!$B213="C",1,0)</f>
        <v>0</v>
      </c>
      <c r="O213" s="13">
        <f>IF(mmult!$D213="male",1,0)</f>
        <v>1</v>
      </c>
      <c r="P213" s="13">
        <v>1.0</v>
      </c>
      <c r="V213" s="15">
        <v>-1.473203166538353</v>
      </c>
      <c r="W213" s="15">
        <v>-0.040046145631508434</v>
      </c>
      <c r="X213" s="16">
        <f t="shared" ref="X213:Y213" si="211">IF(V213&lt;0,0,V213)</f>
        <v>0</v>
      </c>
      <c r="Y213" s="16">
        <f t="shared" si="211"/>
        <v>0</v>
      </c>
      <c r="Z213" s="16">
        <f t="shared" si="3"/>
        <v>0</v>
      </c>
      <c r="AA213" s="16">
        <f>(nnet!$A213-Z213)^2</f>
        <v>1</v>
      </c>
    </row>
    <row r="214" ht="14.25" customHeight="1">
      <c r="A214" s="10">
        <v>0.0</v>
      </c>
      <c r="B214" s="10" t="s">
        <v>30</v>
      </c>
      <c r="C214" s="10">
        <v>1.0</v>
      </c>
      <c r="D214" s="10" t="s">
        <v>31</v>
      </c>
      <c r="E214" s="10">
        <v>52.0</v>
      </c>
      <c r="F214" s="11">
        <v>79.65</v>
      </c>
      <c r="G214" s="10">
        <v>1.0</v>
      </c>
      <c r="H214" s="10">
        <v>1.0</v>
      </c>
      <c r="I214" s="12">
        <f>mmult!$E214/$E$1</f>
        <v>0.65</v>
      </c>
      <c r="J214" s="12">
        <f>LOG10(mmult!$F214+1)</f>
        <v>1.906604372</v>
      </c>
      <c r="K214" s="10">
        <f>IF(mmult!$C214=1,1,0)</f>
        <v>1</v>
      </c>
      <c r="L214" s="10">
        <f>IF(mmult!$C214=2,1,0)</f>
        <v>0</v>
      </c>
      <c r="M214" s="10">
        <f>IF(mmult!$B214="S",1,0)</f>
        <v>1</v>
      </c>
      <c r="N214" s="10">
        <f>IF(mmult!$B214="C",1,0)</f>
        <v>0</v>
      </c>
      <c r="O214" s="13">
        <f>IF(mmult!$D214="male",1,0)</f>
        <v>1</v>
      </c>
      <c r="P214" s="13">
        <v>1.0</v>
      </c>
      <c r="V214" s="15">
        <v>-1.4577982942883672</v>
      </c>
      <c r="W214" s="15">
        <v>0.28526962134437905</v>
      </c>
      <c r="X214" s="16">
        <f t="shared" ref="X214:Y214" si="212">IF(V214&lt;0,0,V214)</f>
        <v>0</v>
      </c>
      <c r="Y214" s="16">
        <f t="shared" si="212"/>
        <v>0.2852696213</v>
      </c>
      <c r="Z214" s="16">
        <f t="shared" si="3"/>
        <v>0.2852696213</v>
      </c>
      <c r="AA214" s="16">
        <f>(nnet!$A214-Z214)^2</f>
        <v>0.08137875686</v>
      </c>
    </row>
    <row r="215" ht="14.25" customHeight="1">
      <c r="A215" s="10">
        <v>0.0</v>
      </c>
      <c r="B215" s="10" t="s">
        <v>30</v>
      </c>
      <c r="C215" s="10">
        <v>1.0</v>
      </c>
      <c r="D215" s="10" t="s">
        <v>31</v>
      </c>
      <c r="E215" s="10">
        <v>40.0</v>
      </c>
      <c r="F215" s="11">
        <v>0.0</v>
      </c>
      <c r="G215" s="10">
        <v>0.0</v>
      </c>
      <c r="H215" s="10">
        <v>0.0</v>
      </c>
      <c r="I215" s="12">
        <f>mmult!$E215/$E$1</f>
        <v>0.5</v>
      </c>
      <c r="J215" s="12">
        <f>LOG10(mmult!$F215+1)</f>
        <v>0</v>
      </c>
      <c r="K215" s="10">
        <f>IF(mmult!$C215=1,1,0)</f>
        <v>1</v>
      </c>
      <c r="L215" s="10">
        <f>IF(mmult!$C215=2,1,0)</f>
        <v>0</v>
      </c>
      <c r="M215" s="10">
        <f>IF(mmult!$B215="S",1,0)</f>
        <v>1</v>
      </c>
      <c r="N215" s="10">
        <f>IF(mmult!$B215="C",1,0)</f>
        <v>0</v>
      </c>
      <c r="O215" s="13">
        <f>IF(mmult!$D215="male",1,0)</f>
        <v>1</v>
      </c>
      <c r="P215" s="13">
        <v>1.0</v>
      </c>
      <c r="V215" s="15">
        <v>-1.3172720567444844</v>
      </c>
      <c r="W215" s="15">
        <v>0.3157141719168317</v>
      </c>
      <c r="X215" s="16">
        <f t="shared" ref="X215:Y215" si="213">IF(V215&lt;0,0,V215)</f>
        <v>0</v>
      </c>
      <c r="Y215" s="16">
        <f t="shared" si="213"/>
        <v>0.3157141719</v>
      </c>
      <c r="Z215" s="16">
        <f t="shared" si="3"/>
        <v>0.3157141719</v>
      </c>
      <c r="AA215" s="16">
        <f>(nnet!$A215-Z215)^2</f>
        <v>0.09967543835</v>
      </c>
    </row>
    <row r="216" ht="14.25" customHeight="1">
      <c r="A216" s="10">
        <v>0.0</v>
      </c>
      <c r="B216" s="10" t="s">
        <v>30</v>
      </c>
      <c r="C216" s="10">
        <v>2.0</v>
      </c>
      <c r="D216" s="10" t="s">
        <v>31</v>
      </c>
      <c r="E216" s="10">
        <v>36.0</v>
      </c>
      <c r="F216" s="11">
        <v>10.5</v>
      </c>
      <c r="G216" s="10">
        <v>0.0</v>
      </c>
      <c r="H216" s="10">
        <v>0.0</v>
      </c>
      <c r="I216" s="12">
        <f>mmult!$E216/$E$1</f>
        <v>0.45</v>
      </c>
      <c r="J216" s="12">
        <f>LOG10(mmult!$F216+1)</f>
        <v>1.06069784</v>
      </c>
      <c r="K216" s="10">
        <f>IF(mmult!$C216=1,1,0)</f>
        <v>0</v>
      </c>
      <c r="L216" s="10">
        <f>IF(mmult!$C216=2,1,0)</f>
        <v>1</v>
      </c>
      <c r="M216" s="10">
        <f>IF(mmult!$B216="S",1,0)</f>
        <v>1</v>
      </c>
      <c r="N216" s="10">
        <f>IF(mmult!$B216="C",1,0)</f>
        <v>0</v>
      </c>
      <c r="O216" s="13">
        <f>IF(mmult!$D216="male",1,0)</f>
        <v>1</v>
      </c>
      <c r="P216" s="13">
        <v>1.0</v>
      </c>
      <c r="V216" s="15">
        <v>-1.5212061920534483</v>
      </c>
      <c r="W216" s="15">
        <v>0.2477464217860228</v>
      </c>
      <c r="X216" s="16">
        <f t="shared" ref="X216:Y216" si="214">IF(V216&lt;0,0,V216)</f>
        <v>0</v>
      </c>
      <c r="Y216" s="16">
        <f t="shared" si="214"/>
        <v>0.2477464218</v>
      </c>
      <c r="Z216" s="16">
        <f t="shared" si="3"/>
        <v>0.2477464218</v>
      </c>
      <c r="AA216" s="16">
        <f>(nnet!$A216-Z216)^2</f>
        <v>0.06137828951</v>
      </c>
    </row>
    <row r="217" ht="14.25" customHeight="1">
      <c r="A217" s="10">
        <v>0.0</v>
      </c>
      <c r="B217" s="10" t="s">
        <v>30</v>
      </c>
      <c r="C217" s="10">
        <v>3.0</v>
      </c>
      <c r="D217" s="10" t="s">
        <v>31</v>
      </c>
      <c r="E217" s="10">
        <v>16.0</v>
      </c>
      <c r="F217" s="11">
        <v>39.6875</v>
      </c>
      <c r="G217" s="10">
        <v>4.0</v>
      </c>
      <c r="H217" s="10">
        <v>1.0</v>
      </c>
      <c r="I217" s="12">
        <f>mmult!$E217/$E$1</f>
        <v>0.2</v>
      </c>
      <c r="J217" s="12">
        <f>LOG10(mmult!$F217+1)</f>
        <v>1.609461006</v>
      </c>
      <c r="K217" s="10">
        <f>IF(mmult!$C217=1,1,0)</f>
        <v>0</v>
      </c>
      <c r="L217" s="10">
        <f>IF(mmult!$C217=2,1,0)</f>
        <v>0</v>
      </c>
      <c r="M217" s="10">
        <f>IF(mmult!$B217="S",1,0)</f>
        <v>1</v>
      </c>
      <c r="N217" s="10">
        <f>IF(mmult!$B217="C",1,0)</f>
        <v>0</v>
      </c>
      <c r="O217" s="13">
        <f>IF(mmult!$D217="male",1,0)</f>
        <v>1</v>
      </c>
      <c r="P217" s="13">
        <v>1.0</v>
      </c>
      <c r="V217" s="15">
        <v>-1.556838976632566</v>
      </c>
      <c r="W217" s="15">
        <v>-0.10810051171936808</v>
      </c>
      <c r="X217" s="16">
        <f t="shared" ref="X217:Y217" si="215">IF(V217&lt;0,0,V217)</f>
        <v>0</v>
      </c>
      <c r="Y217" s="16">
        <f t="shared" si="215"/>
        <v>0</v>
      </c>
      <c r="Z217" s="16">
        <f t="shared" si="3"/>
        <v>0</v>
      </c>
      <c r="AA217" s="16">
        <f>(nnet!$A217-Z217)^2</f>
        <v>0</v>
      </c>
    </row>
    <row r="218" ht="14.25" customHeight="1">
      <c r="A218" s="10">
        <v>1.0</v>
      </c>
      <c r="B218" s="10" t="s">
        <v>30</v>
      </c>
      <c r="C218" s="10">
        <v>3.0</v>
      </c>
      <c r="D218" s="10" t="s">
        <v>31</v>
      </c>
      <c r="E218" s="10">
        <v>25.0</v>
      </c>
      <c r="F218" s="11">
        <v>7.775</v>
      </c>
      <c r="G218" s="10">
        <v>1.0</v>
      </c>
      <c r="H218" s="10">
        <v>0.0</v>
      </c>
      <c r="I218" s="12">
        <f>mmult!$E218/$E$1</f>
        <v>0.3125</v>
      </c>
      <c r="J218" s="12">
        <f>LOG10(mmult!$F218+1)</f>
        <v>0.9432471251</v>
      </c>
      <c r="K218" s="10">
        <f>IF(mmult!$C218=1,1,0)</f>
        <v>0</v>
      </c>
      <c r="L218" s="10">
        <f>IF(mmult!$C218=2,1,0)</f>
        <v>0</v>
      </c>
      <c r="M218" s="10">
        <f>IF(mmult!$B218="S",1,0)</f>
        <v>1</v>
      </c>
      <c r="N218" s="10">
        <f>IF(mmult!$B218="C",1,0)</f>
        <v>0</v>
      </c>
      <c r="O218" s="13">
        <f>IF(mmult!$D218="male",1,0)</f>
        <v>1</v>
      </c>
      <c r="P218" s="13">
        <v>1.0</v>
      </c>
      <c r="V218" s="15">
        <v>-1.5593494433638322</v>
      </c>
      <c r="W218" s="15">
        <v>0.02874791965232859</v>
      </c>
      <c r="X218" s="16">
        <f t="shared" ref="X218:Y218" si="216">IF(V218&lt;0,0,V218)</f>
        <v>0</v>
      </c>
      <c r="Y218" s="16">
        <f t="shared" si="216"/>
        <v>0.02874791965</v>
      </c>
      <c r="Z218" s="16">
        <f t="shared" si="3"/>
        <v>0.02874791965</v>
      </c>
      <c r="AA218" s="16">
        <f>(nnet!$A218-Z218)^2</f>
        <v>0.9433306036</v>
      </c>
    </row>
    <row r="219" ht="14.25" customHeight="1">
      <c r="A219" s="10">
        <v>1.0</v>
      </c>
      <c r="B219" s="10" t="s">
        <v>30</v>
      </c>
      <c r="C219" s="10">
        <v>1.0</v>
      </c>
      <c r="D219" s="10" t="s">
        <v>33</v>
      </c>
      <c r="E219" s="10">
        <v>58.0</v>
      </c>
      <c r="F219" s="11">
        <v>153.4625</v>
      </c>
      <c r="G219" s="10">
        <v>0.0</v>
      </c>
      <c r="H219" s="10">
        <v>1.0</v>
      </c>
      <c r="I219" s="12">
        <f>mmult!$E219/$E$1</f>
        <v>0.725</v>
      </c>
      <c r="J219" s="12">
        <f>LOG10(mmult!$F219+1)</f>
        <v>2.18882306</v>
      </c>
      <c r="K219" s="10">
        <f>IF(mmult!$C219=1,1,0)</f>
        <v>1</v>
      </c>
      <c r="L219" s="10">
        <f>IF(mmult!$C219=2,1,0)</f>
        <v>0</v>
      </c>
      <c r="M219" s="10">
        <f>IF(mmult!$B219="S",1,0)</f>
        <v>1</v>
      </c>
      <c r="N219" s="10">
        <f>IF(mmult!$B219="C",1,0)</f>
        <v>0</v>
      </c>
      <c r="O219" s="13">
        <f>IF(mmult!$D219="male",1,0)</f>
        <v>0</v>
      </c>
      <c r="P219" s="13">
        <v>1.0</v>
      </c>
      <c r="V219" s="15">
        <v>-0.9914136723312881</v>
      </c>
      <c r="W219" s="15">
        <v>0.8386003287810695</v>
      </c>
      <c r="X219" s="16">
        <f t="shared" ref="X219:Y219" si="217">IF(V219&lt;0,0,V219)</f>
        <v>0</v>
      </c>
      <c r="Y219" s="16">
        <f t="shared" si="217"/>
        <v>0.8386003288</v>
      </c>
      <c r="Z219" s="16">
        <f t="shared" si="3"/>
        <v>0.8386003288</v>
      </c>
      <c r="AA219" s="16">
        <f>(nnet!$A219-Z219)^2</f>
        <v>0.02604985387</v>
      </c>
    </row>
    <row r="220" ht="14.25" customHeight="1">
      <c r="A220" s="10">
        <v>1.0</v>
      </c>
      <c r="B220" s="10" t="s">
        <v>30</v>
      </c>
      <c r="C220" s="10">
        <v>1.0</v>
      </c>
      <c r="D220" s="10" t="s">
        <v>33</v>
      </c>
      <c r="E220" s="10">
        <v>35.0</v>
      </c>
      <c r="F220" s="11">
        <v>135.6333</v>
      </c>
      <c r="G220" s="10">
        <v>0.0</v>
      </c>
      <c r="H220" s="10">
        <v>0.0</v>
      </c>
      <c r="I220" s="12">
        <f>mmult!$E220/$E$1</f>
        <v>0.4375</v>
      </c>
      <c r="J220" s="12">
        <f>LOG10(mmult!$F220+1)</f>
        <v>2.135556558</v>
      </c>
      <c r="K220" s="10">
        <f>IF(mmult!$C220=1,1,0)</f>
        <v>1</v>
      </c>
      <c r="L220" s="10">
        <f>IF(mmult!$C220=2,1,0)</f>
        <v>0</v>
      </c>
      <c r="M220" s="10">
        <f>IF(mmult!$B220="S",1,0)</f>
        <v>1</v>
      </c>
      <c r="N220" s="10">
        <f>IF(mmult!$B220="C",1,0)</f>
        <v>0</v>
      </c>
      <c r="O220" s="13">
        <f>IF(mmult!$D220="male",1,0)</f>
        <v>0</v>
      </c>
      <c r="P220" s="13">
        <v>1.0</v>
      </c>
      <c r="V220" s="15">
        <v>-0.7459994748893317</v>
      </c>
      <c r="W220" s="15">
        <v>0.9958689424235585</v>
      </c>
      <c r="X220" s="16">
        <f t="shared" ref="X220:Y220" si="218">IF(V220&lt;0,0,V220)</f>
        <v>0</v>
      </c>
      <c r="Y220" s="16">
        <f t="shared" si="218"/>
        <v>0.9958689424</v>
      </c>
      <c r="Z220" s="16">
        <f t="shared" si="3"/>
        <v>0.9958689424</v>
      </c>
      <c r="AA220" s="16">
        <f>(nnet!$A220-Z220)^2</f>
        <v>0.0000170656367</v>
      </c>
    </row>
    <row r="221" ht="14.25" customHeight="1">
      <c r="A221" s="10">
        <v>1.0</v>
      </c>
      <c r="B221" s="10" t="s">
        <v>30</v>
      </c>
      <c r="C221" s="10">
        <v>3.0</v>
      </c>
      <c r="D221" s="10" t="s">
        <v>31</v>
      </c>
      <c r="E221" s="10">
        <v>25.0</v>
      </c>
      <c r="F221" s="11">
        <v>0.0</v>
      </c>
      <c r="G221" s="10">
        <v>0.0</v>
      </c>
      <c r="H221" s="10">
        <v>0.0</v>
      </c>
      <c r="I221" s="12">
        <f>mmult!$E221/$E$1</f>
        <v>0.3125</v>
      </c>
      <c r="J221" s="12">
        <f>LOG10(mmult!$F221+1)</f>
        <v>0</v>
      </c>
      <c r="K221" s="10">
        <f>IF(mmult!$C221=1,1,0)</f>
        <v>0</v>
      </c>
      <c r="L221" s="10">
        <f>IF(mmult!$C221=2,1,0)</f>
        <v>0</v>
      </c>
      <c r="M221" s="10">
        <f>IF(mmult!$B221="S",1,0)</f>
        <v>1</v>
      </c>
      <c r="N221" s="10">
        <f>IF(mmult!$B221="C",1,0)</f>
        <v>0</v>
      </c>
      <c r="O221" s="13">
        <f>IF(mmult!$D221="male",1,0)</f>
        <v>1</v>
      </c>
      <c r="P221" s="13">
        <v>1.0</v>
      </c>
      <c r="V221" s="15">
        <v>-1.5525656333046467</v>
      </c>
      <c r="W221" s="15">
        <v>0.03912902849133282</v>
      </c>
      <c r="X221" s="16">
        <f t="shared" ref="X221:Y221" si="219">IF(V221&lt;0,0,V221)</f>
        <v>0</v>
      </c>
      <c r="Y221" s="16">
        <f t="shared" si="219"/>
        <v>0.03912902849</v>
      </c>
      <c r="Z221" s="16">
        <f t="shared" si="3"/>
        <v>0.03912902849</v>
      </c>
      <c r="AA221" s="16">
        <f>(nnet!$A221-Z221)^2</f>
        <v>0.9232730239</v>
      </c>
    </row>
    <row r="222" ht="14.25" customHeight="1">
      <c r="A222" s="10">
        <v>1.0</v>
      </c>
      <c r="B222" s="10" t="s">
        <v>30</v>
      </c>
      <c r="C222" s="10">
        <v>2.0</v>
      </c>
      <c r="D222" s="10" t="s">
        <v>33</v>
      </c>
      <c r="E222" s="10">
        <v>41.0</v>
      </c>
      <c r="F222" s="11">
        <v>19.5</v>
      </c>
      <c r="G222" s="10">
        <v>0.0</v>
      </c>
      <c r="H222" s="10">
        <v>1.0</v>
      </c>
      <c r="I222" s="12">
        <f>mmult!$E222/$E$1</f>
        <v>0.5125</v>
      </c>
      <c r="J222" s="12">
        <f>LOG10(mmult!$F222+1)</f>
        <v>1.311753861</v>
      </c>
      <c r="K222" s="10">
        <f>IF(mmult!$C222=1,1,0)</f>
        <v>0</v>
      </c>
      <c r="L222" s="10">
        <f>IF(mmult!$C222=2,1,0)</f>
        <v>1</v>
      </c>
      <c r="M222" s="10">
        <f>IF(mmult!$B222="S",1,0)</f>
        <v>1</v>
      </c>
      <c r="N222" s="10">
        <f>IF(mmult!$B222="C",1,0)</f>
        <v>0</v>
      </c>
      <c r="O222" s="13">
        <f>IF(mmult!$D222="male",1,0)</f>
        <v>0</v>
      </c>
      <c r="P222" s="13">
        <v>1.0</v>
      </c>
      <c r="V222" s="15">
        <v>-1.0984264294443549</v>
      </c>
      <c r="W222" s="15">
        <v>0.7174679366046828</v>
      </c>
      <c r="X222" s="16">
        <f t="shared" ref="X222:Y222" si="220">IF(V222&lt;0,0,V222)</f>
        <v>0</v>
      </c>
      <c r="Y222" s="16">
        <f t="shared" si="220"/>
        <v>0.7174679366</v>
      </c>
      <c r="Z222" s="16">
        <f t="shared" si="3"/>
        <v>0.7174679366</v>
      </c>
      <c r="AA222" s="16">
        <f>(nnet!$A222-Z222)^2</f>
        <v>0.07982436685</v>
      </c>
    </row>
    <row r="223" ht="14.25" customHeight="1">
      <c r="A223" s="10">
        <v>0.0</v>
      </c>
      <c r="B223" s="10" t="s">
        <v>32</v>
      </c>
      <c r="C223" s="10">
        <v>1.0</v>
      </c>
      <c r="D223" s="10" t="s">
        <v>31</v>
      </c>
      <c r="E223" s="10">
        <v>37.0</v>
      </c>
      <c r="F223" s="11">
        <v>29.7</v>
      </c>
      <c r="G223" s="10">
        <v>0.0</v>
      </c>
      <c r="H223" s="10">
        <v>1.0</v>
      </c>
      <c r="I223" s="12">
        <f>mmult!$E223/$E$1</f>
        <v>0.4625</v>
      </c>
      <c r="J223" s="12">
        <f>LOG10(mmult!$F223+1)</f>
        <v>1.487138375</v>
      </c>
      <c r="K223" s="10">
        <f>IF(mmult!$C223=1,1,0)</f>
        <v>1</v>
      </c>
      <c r="L223" s="10">
        <f>IF(mmult!$C223=2,1,0)</f>
        <v>0</v>
      </c>
      <c r="M223" s="10">
        <f>IF(mmult!$B223="S",1,0)</f>
        <v>0</v>
      </c>
      <c r="N223" s="10">
        <f>IF(mmult!$B223="C",1,0)</f>
        <v>1</v>
      </c>
      <c r="O223" s="13">
        <f>IF(mmult!$D223="male",1,0)</f>
        <v>1</v>
      </c>
      <c r="P223" s="13">
        <v>1.0</v>
      </c>
      <c r="V223" s="15">
        <v>0.44897141175380756</v>
      </c>
      <c r="W223" s="15">
        <v>-2.9405835275457033</v>
      </c>
      <c r="X223" s="16">
        <f t="shared" ref="X223:Y223" si="221">IF(V223&lt;0,0,V223)</f>
        <v>0.4489714118</v>
      </c>
      <c r="Y223" s="16">
        <f t="shared" si="221"/>
        <v>0</v>
      </c>
      <c r="Z223" s="16">
        <f t="shared" si="3"/>
        <v>0.4489714118</v>
      </c>
      <c r="AA223" s="16">
        <f>(nnet!$A223-Z223)^2</f>
        <v>0.2015753286</v>
      </c>
    </row>
    <row r="224" ht="14.25" customHeight="1">
      <c r="A224" s="10">
        <v>1.0</v>
      </c>
      <c r="B224" s="10" t="s">
        <v>30</v>
      </c>
      <c r="C224" s="10">
        <v>1.0</v>
      </c>
      <c r="D224" s="10" t="s">
        <v>33</v>
      </c>
      <c r="E224" s="10">
        <v>63.0</v>
      </c>
      <c r="F224" s="11">
        <v>77.9583</v>
      </c>
      <c r="G224" s="10">
        <v>1.0</v>
      </c>
      <c r="H224" s="10">
        <v>0.0</v>
      </c>
      <c r="I224" s="12">
        <f>mmult!$E224/$E$1</f>
        <v>0.7875</v>
      </c>
      <c r="J224" s="12">
        <f>LOG10(mmult!$F224+1)</f>
        <v>1.897397789</v>
      </c>
      <c r="K224" s="10">
        <f>IF(mmult!$C224=1,1,0)</f>
        <v>1</v>
      </c>
      <c r="L224" s="10">
        <f>IF(mmult!$C224=2,1,0)</f>
        <v>0</v>
      </c>
      <c r="M224" s="10">
        <f>IF(mmult!$B224="S",1,0)</f>
        <v>1</v>
      </c>
      <c r="N224" s="10">
        <f>IF(mmult!$B224="C",1,0)</f>
        <v>0</v>
      </c>
      <c r="O224" s="13">
        <f>IF(mmult!$D224="male",1,0)</f>
        <v>0</v>
      </c>
      <c r="P224" s="13">
        <v>1.0</v>
      </c>
      <c r="V224" s="15">
        <v>-1.0238329375122064</v>
      </c>
      <c r="W224" s="15">
        <v>0.7173527626858265</v>
      </c>
      <c r="X224" s="16">
        <f t="shared" ref="X224:Y224" si="222">IF(V224&lt;0,0,V224)</f>
        <v>0</v>
      </c>
      <c r="Y224" s="16">
        <f t="shared" si="222"/>
        <v>0.7173527627</v>
      </c>
      <c r="Z224" s="16">
        <f t="shared" si="3"/>
        <v>0.7173527627</v>
      </c>
      <c r="AA224" s="16">
        <f>(nnet!$A224-Z224)^2</f>
        <v>0.07988946076</v>
      </c>
    </row>
    <row r="225" ht="14.25" customHeight="1">
      <c r="A225" s="10">
        <v>0.0</v>
      </c>
      <c r="B225" s="10" t="s">
        <v>30</v>
      </c>
      <c r="C225" s="10">
        <v>3.0</v>
      </c>
      <c r="D225" s="10" t="s">
        <v>33</v>
      </c>
      <c r="E225" s="10">
        <v>45.0</v>
      </c>
      <c r="F225" s="11">
        <v>7.75</v>
      </c>
      <c r="G225" s="10">
        <v>0.0</v>
      </c>
      <c r="H225" s="10">
        <v>0.0</v>
      </c>
      <c r="I225" s="12">
        <f>mmult!$E225/$E$1</f>
        <v>0.5625</v>
      </c>
      <c r="J225" s="12">
        <f>LOG10(mmult!$F225+1)</f>
        <v>0.942008053</v>
      </c>
      <c r="K225" s="10">
        <f>IF(mmult!$C225=1,1,0)</f>
        <v>0</v>
      </c>
      <c r="L225" s="10">
        <f>IF(mmult!$C225=2,1,0)</f>
        <v>0</v>
      </c>
      <c r="M225" s="10">
        <f>IF(mmult!$B225="S",1,0)</f>
        <v>1</v>
      </c>
      <c r="N225" s="10">
        <f>IF(mmult!$B225="C",1,0)</f>
        <v>0</v>
      </c>
      <c r="O225" s="13">
        <f>IF(mmult!$D225="male",1,0)</f>
        <v>0</v>
      </c>
      <c r="P225" s="13">
        <v>1.0</v>
      </c>
      <c r="V225" s="15">
        <v>-1.2249154342837316</v>
      </c>
      <c r="W225" s="15">
        <v>0.4699651738395709</v>
      </c>
      <c r="X225" s="16">
        <f t="shared" ref="X225:Y225" si="223">IF(V225&lt;0,0,V225)</f>
        <v>0</v>
      </c>
      <c r="Y225" s="16">
        <f t="shared" si="223"/>
        <v>0.4699651738</v>
      </c>
      <c r="Z225" s="16">
        <f t="shared" si="3"/>
        <v>0.4699651738</v>
      </c>
      <c r="AA225" s="16">
        <f>(nnet!$A225-Z225)^2</f>
        <v>0.2208672646</v>
      </c>
    </row>
    <row r="226" ht="14.25" customHeight="1">
      <c r="A226" s="10">
        <v>0.0</v>
      </c>
      <c r="B226" s="10" t="s">
        <v>34</v>
      </c>
      <c r="C226" s="10">
        <v>3.0</v>
      </c>
      <c r="D226" s="10" t="s">
        <v>31</v>
      </c>
      <c r="E226" s="10">
        <v>7.0</v>
      </c>
      <c r="F226" s="11">
        <v>29.125</v>
      </c>
      <c r="G226" s="10">
        <v>4.0</v>
      </c>
      <c r="H226" s="10">
        <v>1.0</v>
      </c>
      <c r="I226" s="12">
        <f>mmult!$E226/$E$1</f>
        <v>0.0875</v>
      </c>
      <c r="J226" s="12">
        <f>LOG10(mmult!$F226+1)</f>
        <v>1.478927056</v>
      </c>
      <c r="K226" s="10">
        <f>IF(mmult!$C226=1,1,0)</f>
        <v>0</v>
      </c>
      <c r="L226" s="10">
        <f>IF(mmult!$C226=2,1,0)</f>
        <v>0</v>
      </c>
      <c r="M226" s="10">
        <f>IF(mmult!$B226="S",1,0)</f>
        <v>0</v>
      </c>
      <c r="N226" s="10">
        <f>IF(mmult!$B226="C",1,0)</f>
        <v>0</v>
      </c>
      <c r="O226" s="13">
        <f>IF(mmult!$D226="male",1,0)</f>
        <v>1</v>
      </c>
      <c r="P226" s="13">
        <v>1.0</v>
      </c>
      <c r="V226" s="15">
        <v>0.06841652760581507</v>
      </c>
      <c r="W226" s="15">
        <v>-2.7630995778638585</v>
      </c>
      <c r="X226" s="16">
        <f t="shared" ref="X226:Y226" si="224">IF(V226&lt;0,0,V226)</f>
        <v>0.06841652761</v>
      </c>
      <c r="Y226" s="16">
        <f t="shared" si="224"/>
        <v>0</v>
      </c>
      <c r="Z226" s="16">
        <f t="shared" si="3"/>
        <v>0.06841652761</v>
      </c>
      <c r="AA226" s="16">
        <f>(nnet!$A226-Z226)^2</f>
        <v>0.00468082125</v>
      </c>
    </row>
    <row r="227" ht="14.25" customHeight="1">
      <c r="A227" s="10">
        <v>1.0</v>
      </c>
      <c r="B227" s="10" t="s">
        <v>30</v>
      </c>
      <c r="C227" s="10">
        <v>3.0</v>
      </c>
      <c r="D227" s="10" t="s">
        <v>33</v>
      </c>
      <c r="E227" s="10">
        <v>35.0</v>
      </c>
      <c r="F227" s="11">
        <v>20.25</v>
      </c>
      <c r="G227" s="10">
        <v>1.0</v>
      </c>
      <c r="H227" s="10">
        <v>1.0</v>
      </c>
      <c r="I227" s="12">
        <f>mmult!$E227/$E$1</f>
        <v>0.4375</v>
      </c>
      <c r="J227" s="12">
        <f>LOG10(mmult!$F227+1)</f>
        <v>1.327358934</v>
      </c>
      <c r="K227" s="10">
        <f>IF(mmult!$C227=1,1,0)</f>
        <v>0</v>
      </c>
      <c r="L227" s="10">
        <f>IF(mmult!$C227=2,1,0)</f>
        <v>0</v>
      </c>
      <c r="M227" s="10">
        <f>IF(mmult!$B227="S",1,0)</f>
        <v>1</v>
      </c>
      <c r="N227" s="10">
        <f>IF(mmult!$B227="C",1,0)</f>
        <v>0</v>
      </c>
      <c r="O227" s="13">
        <f>IF(mmult!$D227="male",1,0)</f>
        <v>0</v>
      </c>
      <c r="P227" s="13">
        <v>1.0</v>
      </c>
      <c r="V227" s="15">
        <v>-1.180969372903518</v>
      </c>
      <c r="W227" s="15">
        <v>0.475170064125531</v>
      </c>
      <c r="X227" s="16">
        <f t="shared" ref="X227:Y227" si="225">IF(V227&lt;0,0,V227)</f>
        <v>0</v>
      </c>
      <c r="Y227" s="16">
        <f t="shared" si="225"/>
        <v>0.4751700641</v>
      </c>
      <c r="Z227" s="16">
        <f t="shared" si="3"/>
        <v>0.4751700641</v>
      </c>
      <c r="AA227" s="16">
        <f>(nnet!$A227-Z227)^2</f>
        <v>0.2754464616</v>
      </c>
    </row>
    <row r="228" ht="14.25" customHeight="1">
      <c r="A228" s="10">
        <v>0.0</v>
      </c>
      <c r="B228" s="10" t="s">
        <v>34</v>
      </c>
      <c r="C228" s="10">
        <v>3.0</v>
      </c>
      <c r="D228" s="10" t="s">
        <v>31</v>
      </c>
      <c r="E228" s="10">
        <v>65.0</v>
      </c>
      <c r="F228" s="11">
        <v>7.75</v>
      </c>
      <c r="G228" s="10">
        <v>0.0</v>
      </c>
      <c r="H228" s="10">
        <v>0.0</v>
      </c>
      <c r="I228" s="12">
        <f>mmult!$E228/$E$1</f>
        <v>0.8125</v>
      </c>
      <c r="J228" s="12">
        <f>LOG10(mmult!$F228+1)</f>
        <v>0.942008053</v>
      </c>
      <c r="K228" s="10">
        <f>IF(mmult!$C228=1,1,0)</f>
        <v>0</v>
      </c>
      <c r="L228" s="10">
        <f>IF(mmult!$C228=2,1,0)</f>
        <v>0</v>
      </c>
      <c r="M228" s="10">
        <f>IF(mmult!$B228="S",1,0)</f>
        <v>0</v>
      </c>
      <c r="N228" s="10">
        <f>IF(mmult!$B228="C",1,0)</f>
        <v>0</v>
      </c>
      <c r="O228" s="13">
        <f>IF(mmult!$D228="male",1,0)</f>
        <v>1</v>
      </c>
      <c r="P228" s="13">
        <v>1.0</v>
      </c>
      <c r="V228" s="15">
        <v>-0.3651190659895909</v>
      </c>
      <c r="W228" s="15">
        <v>-2.860738799271978</v>
      </c>
      <c r="X228" s="16">
        <f t="shared" ref="X228:Y228" si="226">IF(V228&lt;0,0,V228)</f>
        <v>0</v>
      </c>
      <c r="Y228" s="16">
        <f t="shared" si="226"/>
        <v>0</v>
      </c>
      <c r="Z228" s="16">
        <f t="shared" si="3"/>
        <v>0</v>
      </c>
      <c r="AA228" s="16">
        <f>(nnet!$A228-Z228)^2</f>
        <v>0</v>
      </c>
    </row>
    <row r="229" ht="14.25" customHeight="1">
      <c r="A229" s="10">
        <v>0.0</v>
      </c>
      <c r="B229" s="10" t="s">
        <v>30</v>
      </c>
      <c r="C229" s="10">
        <v>3.0</v>
      </c>
      <c r="D229" s="10" t="s">
        <v>31</v>
      </c>
      <c r="E229" s="10">
        <v>28.0</v>
      </c>
      <c r="F229" s="11">
        <v>7.8542</v>
      </c>
      <c r="G229" s="10">
        <v>0.0</v>
      </c>
      <c r="H229" s="10">
        <v>0.0</v>
      </c>
      <c r="I229" s="12">
        <f>mmult!$E229/$E$1</f>
        <v>0.35</v>
      </c>
      <c r="J229" s="12">
        <f>LOG10(mmult!$F229+1)</f>
        <v>0.9471493277</v>
      </c>
      <c r="K229" s="10">
        <f>IF(mmult!$C229=1,1,0)</f>
        <v>0</v>
      </c>
      <c r="L229" s="10">
        <f>IF(mmult!$C229=2,1,0)</f>
        <v>0</v>
      </c>
      <c r="M229" s="10">
        <f>IF(mmult!$B229="S",1,0)</f>
        <v>1</v>
      </c>
      <c r="N229" s="10">
        <f>IF(mmult!$B229="C",1,0)</f>
        <v>0</v>
      </c>
      <c r="O229" s="13">
        <f>IF(mmult!$D229="male",1,0)</f>
        <v>1</v>
      </c>
      <c r="P229" s="13">
        <v>1.0</v>
      </c>
      <c r="V229" s="15">
        <v>-1.5691158781537597</v>
      </c>
      <c r="W229" s="15">
        <v>0.08712311454205013</v>
      </c>
      <c r="X229" s="16">
        <f t="shared" ref="X229:Y229" si="227">IF(V229&lt;0,0,V229)</f>
        <v>0</v>
      </c>
      <c r="Y229" s="16">
        <f t="shared" si="227"/>
        <v>0.08712311454</v>
      </c>
      <c r="Z229" s="16">
        <f t="shared" si="3"/>
        <v>0.08712311454</v>
      </c>
      <c r="AA229" s="16">
        <f>(nnet!$A229-Z229)^2</f>
        <v>0.007590437088</v>
      </c>
    </row>
    <row r="230" ht="14.25" customHeight="1">
      <c r="A230" s="10">
        <v>0.0</v>
      </c>
      <c r="B230" s="10" t="s">
        <v>30</v>
      </c>
      <c r="C230" s="10">
        <v>3.0</v>
      </c>
      <c r="D230" s="10" t="s">
        <v>31</v>
      </c>
      <c r="E230" s="10">
        <v>16.0</v>
      </c>
      <c r="F230" s="11">
        <v>9.5</v>
      </c>
      <c r="G230" s="10">
        <v>0.0</v>
      </c>
      <c r="H230" s="10">
        <v>0.0</v>
      </c>
      <c r="I230" s="12">
        <f>mmult!$E230/$E$1</f>
        <v>0.2</v>
      </c>
      <c r="J230" s="12">
        <f>LOG10(mmult!$F230+1)</f>
        <v>1.021189299</v>
      </c>
      <c r="K230" s="10">
        <f>IF(mmult!$C230=1,1,0)</f>
        <v>0</v>
      </c>
      <c r="L230" s="10">
        <f>IF(mmult!$C230=2,1,0)</f>
        <v>0</v>
      </c>
      <c r="M230" s="10">
        <f>IF(mmult!$B230="S",1,0)</f>
        <v>1</v>
      </c>
      <c r="N230" s="10">
        <f>IF(mmult!$B230="C",1,0)</f>
        <v>0</v>
      </c>
      <c r="O230" s="13">
        <f>IF(mmult!$D230="male",1,0)</f>
        <v>1</v>
      </c>
      <c r="P230" s="13">
        <v>1.0</v>
      </c>
      <c r="V230" s="15">
        <v>-1.457980460238377</v>
      </c>
      <c r="W230" s="15">
        <v>0.1711499758300814</v>
      </c>
      <c r="X230" s="16">
        <f t="shared" ref="X230:Y230" si="228">IF(V230&lt;0,0,V230)</f>
        <v>0</v>
      </c>
      <c r="Y230" s="16">
        <f t="shared" si="228"/>
        <v>0.1711499758</v>
      </c>
      <c r="Z230" s="16">
        <f t="shared" si="3"/>
        <v>0.1711499758</v>
      </c>
      <c r="AA230" s="16">
        <f>(nnet!$A230-Z230)^2</f>
        <v>0.02929231423</v>
      </c>
    </row>
    <row r="231" ht="14.25" customHeight="1">
      <c r="A231" s="10">
        <v>1.0</v>
      </c>
      <c r="B231" s="10" t="s">
        <v>30</v>
      </c>
      <c r="C231" s="10">
        <v>3.0</v>
      </c>
      <c r="D231" s="10" t="s">
        <v>31</v>
      </c>
      <c r="E231" s="10">
        <v>19.0</v>
      </c>
      <c r="F231" s="11">
        <v>8.05</v>
      </c>
      <c r="G231" s="10">
        <v>0.0</v>
      </c>
      <c r="H231" s="10">
        <v>0.0</v>
      </c>
      <c r="I231" s="12">
        <f>mmult!$E231/$E$1</f>
        <v>0.2375</v>
      </c>
      <c r="J231" s="12">
        <f>LOG10(mmult!$F231+1)</f>
        <v>0.9566485792</v>
      </c>
      <c r="K231" s="10">
        <f>IF(mmult!$C231=1,1,0)</f>
        <v>0</v>
      </c>
      <c r="L231" s="10">
        <f>IF(mmult!$C231=2,1,0)</f>
        <v>0</v>
      </c>
      <c r="M231" s="10">
        <f>IF(mmult!$B231="S",1,0)</f>
        <v>1</v>
      </c>
      <c r="N231" s="10">
        <f>IF(mmult!$B231="C",1,0)</f>
        <v>0</v>
      </c>
      <c r="O231" s="13">
        <f>IF(mmult!$D231="male",1,0)</f>
        <v>1</v>
      </c>
      <c r="P231" s="13">
        <v>1.0</v>
      </c>
      <c r="V231" s="15">
        <v>-1.4862997946812746</v>
      </c>
      <c r="W231" s="15">
        <v>0.14685415327927576</v>
      </c>
      <c r="X231" s="16">
        <f t="shared" ref="X231:Y231" si="229">IF(V231&lt;0,0,V231)</f>
        <v>0</v>
      </c>
      <c r="Y231" s="16">
        <f t="shared" si="229"/>
        <v>0.1468541533</v>
      </c>
      <c r="Z231" s="16">
        <f t="shared" si="3"/>
        <v>0.1468541533</v>
      </c>
      <c r="AA231" s="16">
        <f>(nnet!$A231-Z231)^2</f>
        <v>0.7278578358</v>
      </c>
    </row>
    <row r="232" ht="14.25" customHeight="1">
      <c r="A232" s="10">
        <v>0.0</v>
      </c>
      <c r="B232" s="10" t="s">
        <v>32</v>
      </c>
      <c r="C232" s="10">
        <v>3.0</v>
      </c>
      <c r="D232" s="10" t="s">
        <v>31</v>
      </c>
      <c r="E232" s="10">
        <v>33.0</v>
      </c>
      <c r="F232" s="11">
        <v>8.6625</v>
      </c>
      <c r="G232" s="10">
        <v>0.0</v>
      </c>
      <c r="H232" s="10">
        <v>0.0</v>
      </c>
      <c r="I232" s="12">
        <f>mmult!$E232/$E$1</f>
        <v>0.4125</v>
      </c>
      <c r="J232" s="12">
        <f>LOG10(mmult!$F232+1)</f>
        <v>0.9850895069</v>
      </c>
      <c r="K232" s="10">
        <f>IF(mmult!$C232=1,1,0)</f>
        <v>0</v>
      </c>
      <c r="L232" s="10">
        <f>IF(mmult!$C232=2,1,0)</f>
        <v>0</v>
      </c>
      <c r="M232" s="10">
        <f>IF(mmult!$B232="S",1,0)</f>
        <v>0</v>
      </c>
      <c r="N232" s="10">
        <f>IF(mmult!$B232="C",1,0)</f>
        <v>1</v>
      </c>
      <c r="O232" s="13">
        <f>IF(mmult!$D232="male",1,0)</f>
        <v>1</v>
      </c>
      <c r="P232" s="13">
        <v>1.0</v>
      </c>
      <c r="V232" s="15">
        <v>0.1414280096181263</v>
      </c>
      <c r="W232" s="15">
        <v>-3.315053988818427</v>
      </c>
      <c r="X232" s="16">
        <f t="shared" ref="X232:Y232" si="230">IF(V232&lt;0,0,V232)</f>
        <v>0.1414280096</v>
      </c>
      <c r="Y232" s="16">
        <f t="shared" si="230"/>
        <v>0</v>
      </c>
      <c r="Z232" s="16">
        <f t="shared" si="3"/>
        <v>0.1414280096</v>
      </c>
      <c r="AA232" s="16">
        <f>(nnet!$A232-Z232)^2</f>
        <v>0.0200018819</v>
      </c>
    </row>
    <row r="233" ht="14.25" customHeight="1">
      <c r="A233" s="10">
        <v>1.0</v>
      </c>
      <c r="B233" s="10" t="s">
        <v>30</v>
      </c>
      <c r="C233" s="10">
        <v>3.0</v>
      </c>
      <c r="D233" s="10" t="s">
        <v>31</v>
      </c>
      <c r="E233" s="10">
        <v>30.0</v>
      </c>
      <c r="F233" s="11">
        <v>9.5</v>
      </c>
      <c r="G233" s="10">
        <v>0.0</v>
      </c>
      <c r="H233" s="10">
        <v>0.0</v>
      </c>
      <c r="I233" s="12">
        <f>mmult!$E233/$E$1</f>
        <v>0.375</v>
      </c>
      <c r="J233" s="12">
        <f>LOG10(mmult!$F233+1)</f>
        <v>1.021189299</v>
      </c>
      <c r="K233" s="10">
        <f>IF(mmult!$C233=1,1,0)</f>
        <v>0</v>
      </c>
      <c r="L233" s="10">
        <f>IF(mmult!$C233=2,1,0)</f>
        <v>0</v>
      </c>
      <c r="M233" s="10">
        <f>IF(mmult!$B233="S",1,0)</f>
        <v>1</v>
      </c>
      <c r="N233" s="10">
        <f>IF(mmult!$B233="C",1,0)</f>
        <v>0</v>
      </c>
      <c r="O233" s="13">
        <f>IF(mmult!$D233="male",1,0)</f>
        <v>1</v>
      </c>
      <c r="P233" s="13">
        <v>1.0</v>
      </c>
      <c r="V233" s="15">
        <v>-1.586633581178446</v>
      </c>
      <c r="W233" s="15">
        <v>0.07929088370464932</v>
      </c>
      <c r="X233" s="16">
        <f t="shared" ref="X233:Y233" si="231">IF(V233&lt;0,0,V233)</f>
        <v>0</v>
      </c>
      <c r="Y233" s="16">
        <f t="shared" si="231"/>
        <v>0.0792908837</v>
      </c>
      <c r="Z233" s="16">
        <f t="shared" si="3"/>
        <v>0.0792908837</v>
      </c>
      <c r="AA233" s="16">
        <f>(nnet!$A233-Z233)^2</f>
        <v>0.8477052768</v>
      </c>
    </row>
    <row r="234" ht="14.25" customHeight="1">
      <c r="A234" s="10">
        <v>0.0</v>
      </c>
      <c r="B234" s="10" t="s">
        <v>30</v>
      </c>
      <c r="C234" s="10">
        <v>3.0</v>
      </c>
      <c r="D234" s="10" t="s">
        <v>31</v>
      </c>
      <c r="E234" s="10">
        <v>22.0</v>
      </c>
      <c r="F234" s="11">
        <v>7.8958</v>
      </c>
      <c r="G234" s="10">
        <v>0.0</v>
      </c>
      <c r="H234" s="10">
        <v>0.0</v>
      </c>
      <c r="I234" s="12">
        <f>mmult!$E234/$E$1</f>
        <v>0.275</v>
      </c>
      <c r="J234" s="12">
        <f>LOG10(mmult!$F234+1)</f>
        <v>0.9491850103</v>
      </c>
      <c r="K234" s="10">
        <f>IF(mmult!$C234=1,1,0)</f>
        <v>0</v>
      </c>
      <c r="L234" s="10">
        <f>IF(mmult!$C234=2,1,0)</f>
        <v>0</v>
      </c>
      <c r="M234" s="10">
        <f>IF(mmult!$B234="S",1,0)</f>
        <v>1</v>
      </c>
      <c r="N234" s="10">
        <f>IF(mmult!$B234="C",1,0)</f>
        <v>0</v>
      </c>
      <c r="O234" s="13">
        <f>IF(mmult!$D234="male",1,0)</f>
        <v>1</v>
      </c>
      <c r="P234" s="13">
        <v>1.0</v>
      </c>
      <c r="V234" s="15">
        <v>-1.5139551450262758</v>
      </c>
      <c r="W234" s="15">
        <v>0.12663675577293487</v>
      </c>
      <c r="X234" s="16">
        <f t="shared" ref="X234:Y234" si="232">IF(V234&lt;0,0,V234)</f>
        <v>0</v>
      </c>
      <c r="Y234" s="16">
        <f t="shared" si="232"/>
        <v>0.1266367558</v>
      </c>
      <c r="Z234" s="16">
        <f t="shared" si="3"/>
        <v>0.1266367558</v>
      </c>
      <c r="AA234" s="16">
        <f>(nnet!$A234-Z234)^2</f>
        <v>0.01603686791</v>
      </c>
    </row>
    <row r="235" ht="14.25" customHeight="1">
      <c r="A235" s="10">
        <v>1.0</v>
      </c>
      <c r="B235" s="10" t="s">
        <v>30</v>
      </c>
      <c r="C235" s="10">
        <v>2.0</v>
      </c>
      <c r="D235" s="10" t="s">
        <v>31</v>
      </c>
      <c r="E235" s="10">
        <v>42.0</v>
      </c>
      <c r="F235" s="11">
        <v>13.0</v>
      </c>
      <c r="G235" s="10">
        <v>0.0</v>
      </c>
      <c r="H235" s="10">
        <v>0.0</v>
      </c>
      <c r="I235" s="12">
        <f>mmult!$E235/$E$1</f>
        <v>0.525</v>
      </c>
      <c r="J235" s="12">
        <f>LOG10(mmult!$F235+1)</f>
        <v>1.146128036</v>
      </c>
      <c r="K235" s="10">
        <f>IF(mmult!$C235=1,1,0)</f>
        <v>0</v>
      </c>
      <c r="L235" s="10">
        <f>IF(mmult!$C235=2,1,0)</f>
        <v>1</v>
      </c>
      <c r="M235" s="10">
        <f>IF(mmult!$B235="S",1,0)</f>
        <v>1</v>
      </c>
      <c r="N235" s="10">
        <f>IF(mmult!$B235="C",1,0)</f>
        <v>0</v>
      </c>
      <c r="O235" s="13">
        <f>IF(mmult!$D235="male",1,0)</f>
        <v>1</v>
      </c>
      <c r="P235" s="13">
        <v>1.0</v>
      </c>
      <c r="V235" s="15">
        <v>-1.5753494260399574</v>
      </c>
      <c r="W235" s="15">
        <v>0.21448261996005158</v>
      </c>
      <c r="X235" s="16">
        <f t="shared" ref="X235:Y235" si="233">IF(V235&lt;0,0,V235)</f>
        <v>0</v>
      </c>
      <c r="Y235" s="16">
        <f t="shared" si="233"/>
        <v>0.21448262</v>
      </c>
      <c r="Z235" s="16">
        <f t="shared" si="3"/>
        <v>0.21448262</v>
      </c>
      <c r="AA235" s="16">
        <f>(nnet!$A235-Z235)^2</f>
        <v>0.6170375543</v>
      </c>
    </row>
    <row r="236" ht="14.25" customHeight="1">
      <c r="A236" s="10">
        <v>1.0</v>
      </c>
      <c r="B236" s="10" t="s">
        <v>34</v>
      </c>
      <c r="C236" s="10">
        <v>3.0</v>
      </c>
      <c r="D236" s="10" t="s">
        <v>33</v>
      </c>
      <c r="E236" s="10">
        <v>22.0</v>
      </c>
      <c r="F236" s="11">
        <v>7.75</v>
      </c>
      <c r="G236" s="10">
        <v>0.0</v>
      </c>
      <c r="H236" s="10">
        <v>0.0</v>
      </c>
      <c r="I236" s="12">
        <f>mmult!$E236/$E$1</f>
        <v>0.275</v>
      </c>
      <c r="J236" s="12">
        <f>LOG10(mmult!$F236+1)</f>
        <v>0.942008053</v>
      </c>
      <c r="K236" s="10">
        <f>IF(mmult!$C236=1,1,0)</f>
        <v>0</v>
      </c>
      <c r="L236" s="10">
        <f>IF(mmult!$C236=2,1,0)</f>
        <v>0</v>
      </c>
      <c r="M236" s="10">
        <f>IF(mmult!$B236="S",1,0)</f>
        <v>0</v>
      </c>
      <c r="N236" s="10">
        <f>IF(mmult!$B236="C",1,0)</f>
        <v>0</v>
      </c>
      <c r="O236" s="13">
        <f>IF(mmult!$D236="male",1,0)</f>
        <v>0</v>
      </c>
      <c r="P236" s="13">
        <v>1.0</v>
      </c>
      <c r="V236" s="15">
        <v>0.5305117051473902</v>
      </c>
      <c r="W236" s="15">
        <v>-2.083847548852101</v>
      </c>
      <c r="X236" s="16">
        <f t="shared" ref="X236:Y236" si="234">IF(V236&lt;0,0,V236)</f>
        <v>0.5305117051</v>
      </c>
      <c r="Y236" s="16">
        <f t="shared" si="234"/>
        <v>0</v>
      </c>
      <c r="Z236" s="16">
        <f t="shared" si="3"/>
        <v>0.5305117051</v>
      </c>
      <c r="AA236" s="16">
        <f>(nnet!$A236-Z236)^2</f>
        <v>0.220419259</v>
      </c>
    </row>
    <row r="237" ht="14.25" customHeight="1">
      <c r="A237" s="10">
        <v>1.0</v>
      </c>
      <c r="B237" s="10" t="s">
        <v>30</v>
      </c>
      <c r="C237" s="10">
        <v>1.0</v>
      </c>
      <c r="D237" s="10" t="s">
        <v>33</v>
      </c>
      <c r="E237" s="10">
        <v>26.0</v>
      </c>
      <c r="F237" s="11">
        <v>78.85</v>
      </c>
      <c r="G237" s="10">
        <v>0.0</v>
      </c>
      <c r="H237" s="10">
        <v>0.0</v>
      </c>
      <c r="I237" s="12">
        <f>mmult!$E237/$E$1</f>
        <v>0.325</v>
      </c>
      <c r="J237" s="12">
        <f>LOG10(mmult!$F237+1)</f>
        <v>1.90227492</v>
      </c>
      <c r="K237" s="10">
        <f>IF(mmult!$C237=1,1,0)</f>
        <v>1</v>
      </c>
      <c r="L237" s="10">
        <f>IF(mmult!$C237=2,1,0)</f>
        <v>0</v>
      </c>
      <c r="M237" s="10">
        <f>IF(mmult!$B237="S",1,0)</f>
        <v>1</v>
      </c>
      <c r="N237" s="10">
        <f>IF(mmult!$B237="C",1,0)</f>
        <v>0</v>
      </c>
      <c r="O237" s="13">
        <f>IF(mmult!$D237="male",1,0)</f>
        <v>0</v>
      </c>
      <c r="P237" s="13">
        <v>1.0</v>
      </c>
      <c r="V237" s="15">
        <v>-0.666007685317842</v>
      </c>
      <c r="W237" s="15">
        <v>1.0382521696465812</v>
      </c>
      <c r="X237" s="16">
        <f t="shared" ref="X237:Y237" si="235">IF(V237&lt;0,0,V237)</f>
        <v>0</v>
      </c>
      <c r="Y237" s="16">
        <f t="shared" si="235"/>
        <v>1.03825217</v>
      </c>
      <c r="Z237" s="16">
        <f t="shared" si="3"/>
        <v>1.03825217</v>
      </c>
      <c r="AA237" s="16">
        <f>(nnet!$A237-Z237)^2</f>
        <v>0.001463228483</v>
      </c>
    </row>
    <row r="238" ht="14.25" customHeight="1">
      <c r="A238" s="10">
        <v>1.0</v>
      </c>
      <c r="B238" s="10" t="s">
        <v>32</v>
      </c>
      <c r="C238" s="10">
        <v>1.0</v>
      </c>
      <c r="D238" s="10" t="s">
        <v>33</v>
      </c>
      <c r="E238" s="10">
        <v>19.0</v>
      </c>
      <c r="F238" s="11">
        <v>91.0792</v>
      </c>
      <c r="G238" s="10">
        <v>1.0</v>
      </c>
      <c r="H238" s="10">
        <v>0.0</v>
      </c>
      <c r="I238" s="12">
        <f>mmult!$E238/$E$1</f>
        <v>0.2375</v>
      </c>
      <c r="J238" s="12">
        <f>LOG10(mmult!$F238+1)</f>
        <v>1.964161537</v>
      </c>
      <c r="K238" s="10">
        <f>IF(mmult!$C238=1,1,0)</f>
        <v>1</v>
      </c>
      <c r="L238" s="10">
        <f>IF(mmult!$C238=2,1,0)</f>
        <v>0</v>
      </c>
      <c r="M238" s="10">
        <f>IF(mmult!$B238="S",1,0)</f>
        <v>0</v>
      </c>
      <c r="N238" s="10">
        <f>IF(mmult!$B238="C",1,0)</f>
        <v>1</v>
      </c>
      <c r="O238" s="13">
        <f>IF(mmult!$D238="male",1,0)</f>
        <v>0</v>
      </c>
      <c r="P238" s="13">
        <v>1.0</v>
      </c>
      <c r="V238" s="15">
        <v>1.1373321809552102</v>
      </c>
      <c r="W238" s="15">
        <v>-2.361257941622796</v>
      </c>
      <c r="X238" s="16">
        <f t="shared" ref="X238:Y238" si="236">IF(V238&lt;0,0,V238)</f>
        <v>1.137332181</v>
      </c>
      <c r="Y238" s="16">
        <f t="shared" si="236"/>
        <v>0</v>
      </c>
      <c r="Z238" s="16">
        <f t="shared" si="3"/>
        <v>1.137332181</v>
      </c>
      <c r="AA238" s="16">
        <f>(nnet!$A238-Z238)^2</f>
        <v>0.01886012793</v>
      </c>
    </row>
    <row r="239" ht="14.25" customHeight="1">
      <c r="A239" s="10">
        <v>0.0</v>
      </c>
      <c r="B239" s="10" t="s">
        <v>32</v>
      </c>
      <c r="C239" s="10">
        <v>2.0</v>
      </c>
      <c r="D239" s="10" t="s">
        <v>31</v>
      </c>
      <c r="E239" s="10">
        <v>36.0</v>
      </c>
      <c r="F239" s="11">
        <v>12.875</v>
      </c>
      <c r="G239" s="10">
        <v>0.0</v>
      </c>
      <c r="H239" s="10">
        <v>0.0</v>
      </c>
      <c r="I239" s="12">
        <f>mmult!$E239/$E$1</f>
        <v>0.45</v>
      </c>
      <c r="J239" s="12">
        <f>LOG10(mmult!$F239+1)</f>
        <v>1.142232992</v>
      </c>
      <c r="K239" s="10">
        <f>IF(mmult!$C239=1,1,0)</f>
        <v>0</v>
      </c>
      <c r="L239" s="10">
        <f>IF(mmult!$C239=2,1,0)</f>
        <v>1</v>
      </c>
      <c r="M239" s="10">
        <f>IF(mmult!$B239="S",1,0)</f>
        <v>0</v>
      </c>
      <c r="N239" s="10">
        <f>IF(mmult!$B239="C",1,0)</f>
        <v>1</v>
      </c>
      <c r="O239" s="13">
        <f>IF(mmult!$D239="male",1,0)</f>
        <v>1</v>
      </c>
      <c r="P239" s="13">
        <v>1.0</v>
      </c>
      <c r="V239" s="15">
        <v>0.23579238350036408</v>
      </c>
      <c r="W239" s="15">
        <v>-3.118508801619146</v>
      </c>
      <c r="X239" s="16">
        <f t="shared" ref="X239:Y239" si="237">IF(V239&lt;0,0,V239)</f>
        <v>0.2357923835</v>
      </c>
      <c r="Y239" s="16">
        <f t="shared" si="237"/>
        <v>0</v>
      </c>
      <c r="Z239" s="16">
        <f t="shared" si="3"/>
        <v>0.2357923835</v>
      </c>
      <c r="AA239" s="16">
        <f>(nnet!$A239-Z239)^2</f>
        <v>0.05559804812</v>
      </c>
    </row>
    <row r="240" ht="14.25" customHeight="1">
      <c r="A240" s="10">
        <v>0.0</v>
      </c>
      <c r="B240" s="10" t="s">
        <v>30</v>
      </c>
      <c r="C240" s="10">
        <v>3.0</v>
      </c>
      <c r="D240" s="10" t="s">
        <v>33</v>
      </c>
      <c r="E240" s="10">
        <v>24.0</v>
      </c>
      <c r="F240" s="11">
        <v>8.85</v>
      </c>
      <c r="G240" s="10">
        <v>0.0</v>
      </c>
      <c r="H240" s="10">
        <v>0.0</v>
      </c>
      <c r="I240" s="12">
        <f>mmult!$E240/$E$1</f>
        <v>0.3</v>
      </c>
      <c r="J240" s="12">
        <f>LOG10(mmult!$F240+1)</f>
        <v>0.9934362305</v>
      </c>
      <c r="K240" s="10">
        <f>IF(mmult!$C240=1,1,0)</f>
        <v>0</v>
      </c>
      <c r="L240" s="10">
        <f>IF(mmult!$C240=2,1,0)</f>
        <v>0</v>
      </c>
      <c r="M240" s="10">
        <f>IF(mmult!$B240="S",1,0)</f>
        <v>1</v>
      </c>
      <c r="N240" s="10">
        <f>IF(mmult!$B240="C",1,0)</f>
        <v>0</v>
      </c>
      <c r="O240" s="13">
        <f>IF(mmult!$D240="male",1,0)</f>
        <v>0</v>
      </c>
      <c r="P240" s="13">
        <v>1.0</v>
      </c>
      <c r="V240" s="15">
        <v>-1.0313374838387286</v>
      </c>
      <c r="W240" s="15">
        <v>0.6114285919252955</v>
      </c>
      <c r="X240" s="16">
        <f t="shared" ref="X240:Y240" si="238">IF(V240&lt;0,0,V240)</f>
        <v>0</v>
      </c>
      <c r="Y240" s="16">
        <f t="shared" si="238"/>
        <v>0.6114285919</v>
      </c>
      <c r="Z240" s="16">
        <f t="shared" si="3"/>
        <v>0.6114285919</v>
      </c>
      <c r="AA240" s="16">
        <f>(nnet!$A240-Z240)^2</f>
        <v>0.373844923</v>
      </c>
    </row>
    <row r="241" ht="14.25" customHeight="1">
      <c r="A241" s="10">
        <v>0.0</v>
      </c>
      <c r="B241" s="10" t="s">
        <v>30</v>
      </c>
      <c r="C241" s="10">
        <v>3.0</v>
      </c>
      <c r="D241" s="10" t="s">
        <v>31</v>
      </c>
      <c r="E241" s="10">
        <v>24.0</v>
      </c>
      <c r="F241" s="11">
        <v>7.8958</v>
      </c>
      <c r="G241" s="10">
        <v>0.0</v>
      </c>
      <c r="H241" s="10">
        <v>0.0</v>
      </c>
      <c r="I241" s="12">
        <f>mmult!$E241/$E$1</f>
        <v>0.3</v>
      </c>
      <c r="J241" s="12">
        <f>LOG10(mmult!$F241+1)</f>
        <v>0.9491850103</v>
      </c>
      <c r="K241" s="10">
        <f>IF(mmult!$C241=1,1,0)</f>
        <v>0</v>
      </c>
      <c r="L241" s="10">
        <f>IF(mmult!$C241=2,1,0)</f>
        <v>0</v>
      </c>
      <c r="M241" s="10">
        <f>IF(mmult!$B241="S",1,0)</f>
        <v>1</v>
      </c>
      <c r="N241" s="10">
        <f>IF(mmult!$B241="C",1,0)</f>
        <v>0</v>
      </c>
      <c r="O241" s="13">
        <f>IF(mmult!$D241="male",1,0)</f>
        <v>1</v>
      </c>
      <c r="P241" s="13">
        <v>1.0</v>
      </c>
      <c r="V241" s="15">
        <v>-1.5323341623034283</v>
      </c>
      <c r="W241" s="15">
        <v>0.11351402832644464</v>
      </c>
      <c r="X241" s="16">
        <f t="shared" ref="X241:Y241" si="239">IF(V241&lt;0,0,V241)</f>
        <v>0</v>
      </c>
      <c r="Y241" s="16">
        <f t="shared" si="239"/>
        <v>0.1135140283</v>
      </c>
      <c r="Z241" s="16">
        <f t="shared" si="3"/>
        <v>0.1135140283</v>
      </c>
      <c r="AA241" s="16">
        <f>(nnet!$A241-Z241)^2</f>
        <v>0.01288543463</v>
      </c>
    </row>
    <row r="242" ht="14.25" customHeight="1">
      <c r="A242" s="10">
        <v>0.0</v>
      </c>
      <c r="B242" s="10" t="s">
        <v>32</v>
      </c>
      <c r="C242" s="10">
        <v>3.0</v>
      </c>
      <c r="D242" s="10" t="s">
        <v>31</v>
      </c>
      <c r="E242" s="10">
        <v>23.5</v>
      </c>
      <c r="F242" s="11">
        <v>7.2292</v>
      </c>
      <c r="G242" s="10">
        <v>0.0</v>
      </c>
      <c r="H242" s="10">
        <v>0.0</v>
      </c>
      <c r="I242" s="12">
        <f>mmult!$E242/$E$1</f>
        <v>0.29375</v>
      </c>
      <c r="J242" s="12">
        <f>LOG10(mmult!$F242+1)</f>
        <v>0.9153576174</v>
      </c>
      <c r="K242" s="10">
        <f>IF(mmult!$C242=1,1,0)</f>
        <v>0</v>
      </c>
      <c r="L242" s="10">
        <f>IF(mmult!$C242=2,1,0)</f>
        <v>0</v>
      </c>
      <c r="M242" s="10">
        <f>IF(mmult!$B242="S",1,0)</f>
        <v>0</v>
      </c>
      <c r="N242" s="10">
        <f>IF(mmult!$B242="C",1,0)</f>
        <v>1</v>
      </c>
      <c r="O242" s="13">
        <f>IF(mmult!$D242="male",1,0)</f>
        <v>1</v>
      </c>
      <c r="P242" s="13">
        <v>1.0</v>
      </c>
      <c r="V242" s="15">
        <v>0.2279171437715538</v>
      </c>
      <c r="W242" s="15">
        <v>-3.257703697784093</v>
      </c>
      <c r="X242" s="16">
        <f t="shared" ref="X242:Y242" si="240">IF(V242&lt;0,0,V242)</f>
        <v>0.2279171438</v>
      </c>
      <c r="Y242" s="16">
        <f t="shared" si="240"/>
        <v>0</v>
      </c>
      <c r="Z242" s="16">
        <f t="shared" si="3"/>
        <v>0.2279171438</v>
      </c>
      <c r="AA242" s="16">
        <f>(nnet!$A242-Z242)^2</f>
        <v>0.05194622442</v>
      </c>
    </row>
    <row r="243" ht="14.25" customHeight="1">
      <c r="A243" s="10">
        <v>0.0</v>
      </c>
      <c r="B243" s="10" t="s">
        <v>30</v>
      </c>
      <c r="C243" s="10">
        <v>1.0</v>
      </c>
      <c r="D243" s="10" t="s">
        <v>33</v>
      </c>
      <c r="E243" s="10">
        <v>2.0</v>
      </c>
      <c r="F243" s="11">
        <v>151.55</v>
      </c>
      <c r="G243" s="10">
        <v>1.0</v>
      </c>
      <c r="H243" s="10">
        <v>2.0</v>
      </c>
      <c r="I243" s="12">
        <f>mmult!$E243/$E$1</f>
        <v>0.025</v>
      </c>
      <c r="J243" s="12">
        <f>LOG10(mmult!$F243+1)</f>
        <v>2.183412212</v>
      </c>
      <c r="K243" s="10">
        <f>IF(mmult!$C243=1,1,0)</f>
        <v>1</v>
      </c>
      <c r="L243" s="10">
        <f>IF(mmult!$C243=2,1,0)</f>
        <v>0</v>
      </c>
      <c r="M243" s="10">
        <f>IF(mmult!$B243="S",1,0)</f>
        <v>1</v>
      </c>
      <c r="N243" s="10">
        <f>IF(mmult!$B243="C",1,0)</f>
        <v>0</v>
      </c>
      <c r="O243" s="13">
        <f>IF(mmult!$D243="male",1,0)</f>
        <v>0</v>
      </c>
      <c r="P243" s="13">
        <v>1.0</v>
      </c>
      <c r="V243" s="15">
        <v>-0.5292959831138673</v>
      </c>
      <c r="W243" s="15">
        <v>1.1177062269305424</v>
      </c>
      <c r="X243" s="16">
        <f t="shared" ref="X243:Y243" si="241">IF(V243&lt;0,0,V243)</f>
        <v>0</v>
      </c>
      <c r="Y243" s="16">
        <f t="shared" si="241"/>
        <v>1.117706227</v>
      </c>
      <c r="Z243" s="16">
        <f t="shared" si="3"/>
        <v>1.117706227</v>
      </c>
      <c r="AA243" s="16">
        <f>(nnet!$A243-Z243)^2</f>
        <v>1.24926721</v>
      </c>
    </row>
    <row r="244" ht="14.25" customHeight="1">
      <c r="A244" s="10">
        <v>1.0</v>
      </c>
      <c r="B244" s="10" t="s">
        <v>32</v>
      </c>
      <c r="C244" s="10">
        <v>1.0</v>
      </c>
      <c r="D244" s="10" t="s">
        <v>33</v>
      </c>
      <c r="E244" s="10">
        <v>50.0</v>
      </c>
      <c r="F244" s="11">
        <v>247.5208</v>
      </c>
      <c r="G244" s="10">
        <v>0.0</v>
      </c>
      <c r="H244" s="10">
        <v>1.0</v>
      </c>
      <c r="I244" s="12">
        <f>mmult!$E244/$E$1</f>
        <v>0.625</v>
      </c>
      <c r="J244" s="12">
        <f>LOG10(mmult!$F244+1)</f>
        <v>2.395362743</v>
      </c>
      <c r="K244" s="10">
        <f>IF(mmult!$C244=1,1,0)</f>
        <v>1</v>
      </c>
      <c r="L244" s="10">
        <f>IF(mmult!$C244=2,1,0)</f>
        <v>0</v>
      </c>
      <c r="M244" s="10">
        <f>IF(mmult!$B244="S",1,0)</f>
        <v>0</v>
      </c>
      <c r="N244" s="10">
        <f>IF(mmult!$B244="C",1,0)</f>
        <v>1</v>
      </c>
      <c r="O244" s="13">
        <f>IF(mmult!$D244="male",1,0)</f>
        <v>0</v>
      </c>
      <c r="P244" s="13">
        <v>1.0</v>
      </c>
      <c r="V244" s="15">
        <v>0.840555162315862</v>
      </c>
      <c r="W244" s="15">
        <v>-2.466231835902788</v>
      </c>
      <c r="X244" s="16">
        <f t="shared" ref="X244:Y244" si="242">IF(V244&lt;0,0,V244)</f>
        <v>0.8405551623</v>
      </c>
      <c r="Y244" s="16">
        <f t="shared" si="242"/>
        <v>0</v>
      </c>
      <c r="Z244" s="16">
        <f t="shared" si="3"/>
        <v>0.8405551623</v>
      </c>
      <c r="AA244" s="16">
        <f>(nnet!$A244-Z244)^2</f>
        <v>0.02542265626</v>
      </c>
    </row>
    <row r="245" ht="14.25" customHeight="1">
      <c r="A245" s="10">
        <v>0.0</v>
      </c>
      <c r="B245" s="10" t="s">
        <v>30</v>
      </c>
      <c r="C245" s="10">
        <v>3.0</v>
      </c>
      <c r="D245" s="10" t="s">
        <v>31</v>
      </c>
      <c r="E245" s="10">
        <v>19.0</v>
      </c>
      <c r="F245" s="11">
        <v>0.0</v>
      </c>
      <c r="G245" s="10">
        <v>0.0</v>
      </c>
      <c r="H245" s="10">
        <v>0.0</v>
      </c>
      <c r="I245" s="12">
        <f>mmult!$E245/$E$1</f>
        <v>0.2375</v>
      </c>
      <c r="J245" s="12">
        <f>LOG10(mmult!$F245+1)</f>
        <v>0</v>
      </c>
      <c r="K245" s="10">
        <f>IF(mmult!$C245=1,1,0)</f>
        <v>0</v>
      </c>
      <c r="L245" s="10">
        <f>IF(mmult!$C245=2,1,0)</f>
        <v>0</v>
      </c>
      <c r="M245" s="10">
        <f>IF(mmult!$B245="S",1,0)</f>
        <v>1</v>
      </c>
      <c r="N245" s="10">
        <f>IF(mmult!$B245="C",1,0)</f>
        <v>0</v>
      </c>
      <c r="O245" s="13">
        <f>IF(mmult!$D245="male",1,0)</f>
        <v>1</v>
      </c>
      <c r="P245" s="13">
        <v>1.0</v>
      </c>
      <c r="V245" s="15">
        <v>-1.4974285814731887</v>
      </c>
      <c r="W245" s="15">
        <v>0.07849721083080352</v>
      </c>
      <c r="X245" s="16">
        <f t="shared" ref="X245:Y245" si="243">IF(V245&lt;0,0,V245)</f>
        <v>0</v>
      </c>
      <c r="Y245" s="16">
        <f t="shared" si="243"/>
        <v>0.07849721083</v>
      </c>
      <c r="Z245" s="16">
        <f t="shared" si="3"/>
        <v>0.07849721083</v>
      </c>
      <c r="AA245" s="16">
        <f>(nnet!$A245-Z245)^2</f>
        <v>0.006161812108</v>
      </c>
    </row>
    <row r="246" ht="14.25" customHeight="1">
      <c r="A246" s="10">
        <v>1.0</v>
      </c>
      <c r="B246" s="10" t="s">
        <v>30</v>
      </c>
      <c r="C246" s="10">
        <v>1.0</v>
      </c>
      <c r="D246" s="10" t="s">
        <v>31</v>
      </c>
      <c r="E246" s="10">
        <v>0.92</v>
      </c>
      <c r="F246" s="11">
        <v>151.55</v>
      </c>
      <c r="G246" s="10">
        <v>1.0</v>
      </c>
      <c r="H246" s="10">
        <v>2.0</v>
      </c>
      <c r="I246" s="12">
        <f>mmult!$E246/$E$1</f>
        <v>0.0115</v>
      </c>
      <c r="J246" s="12">
        <f>LOG10(mmult!$F246+1)</f>
        <v>2.183412212</v>
      </c>
      <c r="K246" s="10">
        <f>IF(mmult!$C246=1,1,0)</f>
        <v>1</v>
      </c>
      <c r="L246" s="10">
        <f>IF(mmult!$C246=2,1,0)</f>
        <v>0</v>
      </c>
      <c r="M246" s="10">
        <f>IF(mmult!$B246="S",1,0)</f>
        <v>1</v>
      </c>
      <c r="N246" s="10">
        <f>IF(mmult!$B246="C",1,0)</f>
        <v>0</v>
      </c>
      <c r="O246" s="13">
        <f>IF(mmult!$D246="male",1,0)</f>
        <v>1</v>
      </c>
      <c r="P246" s="13">
        <v>1.0</v>
      </c>
      <c r="V246" s="15">
        <v>-1.0198532134624032</v>
      </c>
      <c r="W246" s="15">
        <v>0.6300398894313108</v>
      </c>
      <c r="X246" s="16">
        <f t="shared" ref="X246:Y246" si="244">IF(V246&lt;0,0,V246)</f>
        <v>0</v>
      </c>
      <c r="Y246" s="16">
        <f t="shared" si="244"/>
        <v>0.6300398894</v>
      </c>
      <c r="Z246" s="16">
        <f t="shared" si="3"/>
        <v>0.6300398894</v>
      </c>
      <c r="AA246" s="16">
        <f>(nnet!$A246-Z246)^2</f>
        <v>0.1368704834</v>
      </c>
    </row>
    <row r="247" ht="14.25" customHeight="1">
      <c r="A247" s="10">
        <v>1.0</v>
      </c>
      <c r="B247" s="10" t="s">
        <v>32</v>
      </c>
      <c r="C247" s="10">
        <v>1.0</v>
      </c>
      <c r="D247" s="10" t="s">
        <v>33</v>
      </c>
      <c r="E247" s="10">
        <v>17.0</v>
      </c>
      <c r="F247" s="11">
        <v>108.9</v>
      </c>
      <c r="G247" s="10">
        <v>1.0</v>
      </c>
      <c r="H247" s="10">
        <v>0.0</v>
      </c>
      <c r="I247" s="12">
        <f>mmult!$E247/$E$1</f>
        <v>0.2125</v>
      </c>
      <c r="J247" s="12">
        <f>LOG10(mmult!$F247+1)</f>
        <v>2.040997692</v>
      </c>
      <c r="K247" s="10">
        <f>IF(mmult!$C247=1,1,0)</f>
        <v>1</v>
      </c>
      <c r="L247" s="10">
        <f>IF(mmult!$C247=2,1,0)</f>
        <v>0</v>
      </c>
      <c r="M247" s="10">
        <f>IF(mmult!$B247="S",1,0)</f>
        <v>0</v>
      </c>
      <c r="N247" s="10">
        <f>IF(mmult!$B247="C",1,0)</f>
        <v>1</v>
      </c>
      <c r="O247" s="13">
        <f>IF(mmult!$D247="male",1,0)</f>
        <v>0</v>
      </c>
      <c r="P247" s="13">
        <v>1.0</v>
      </c>
      <c r="V247" s="15">
        <v>1.1566050407630617</v>
      </c>
      <c r="W247" s="15">
        <v>-2.3426449173837227</v>
      </c>
      <c r="X247" s="16">
        <f t="shared" ref="X247:Y247" si="245">IF(V247&lt;0,0,V247)</f>
        <v>1.156605041</v>
      </c>
      <c r="Y247" s="16">
        <f t="shared" si="245"/>
        <v>0</v>
      </c>
      <c r="Z247" s="16">
        <f t="shared" si="3"/>
        <v>1.156605041</v>
      </c>
      <c r="AA247" s="16">
        <f>(nnet!$A247-Z247)^2</f>
        <v>0.02452513879</v>
      </c>
    </row>
    <row r="248" ht="14.25" customHeight="1">
      <c r="A248" s="10">
        <v>0.0</v>
      </c>
      <c r="B248" s="10" t="s">
        <v>32</v>
      </c>
      <c r="C248" s="10">
        <v>2.0</v>
      </c>
      <c r="D248" s="10" t="s">
        <v>31</v>
      </c>
      <c r="E248" s="10">
        <v>30.0</v>
      </c>
      <c r="F248" s="11">
        <v>24.0</v>
      </c>
      <c r="G248" s="10">
        <v>1.0</v>
      </c>
      <c r="H248" s="10">
        <v>0.0</v>
      </c>
      <c r="I248" s="12">
        <f>mmult!$E248/$E$1</f>
        <v>0.375</v>
      </c>
      <c r="J248" s="12">
        <f>LOG10(mmult!$F248+1)</f>
        <v>1.397940009</v>
      </c>
      <c r="K248" s="10">
        <f>IF(mmult!$C248=1,1,0)</f>
        <v>0</v>
      </c>
      <c r="L248" s="10">
        <f>IF(mmult!$C248=2,1,0)</f>
        <v>1</v>
      </c>
      <c r="M248" s="10">
        <f>IF(mmult!$B248="S",1,0)</f>
        <v>0</v>
      </c>
      <c r="N248" s="10">
        <f>IF(mmult!$B248="C",1,0)</f>
        <v>1</v>
      </c>
      <c r="O248" s="13">
        <f>IF(mmult!$D248="male",1,0)</f>
        <v>1</v>
      </c>
      <c r="P248" s="13">
        <v>1.0</v>
      </c>
      <c r="V248" s="15">
        <v>0.27614740372917507</v>
      </c>
      <c r="W248" s="15">
        <v>-3.138649632171418</v>
      </c>
      <c r="X248" s="16">
        <f t="shared" ref="X248:Y248" si="246">IF(V248&lt;0,0,V248)</f>
        <v>0.2761474037</v>
      </c>
      <c r="Y248" s="16">
        <f t="shared" si="246"/>
        <v>0</v>
      </c>
      <c r="Z248" s="16">
        <f t="shared" si="3"/>
        <v>0.2761474037</v>
      </c>
      <c r="AA248" s="16">
        <f>(nnet!$A248-Z248)^2</f>
        <v>0.07625738859</v>
      </c>
    </row>
    <row r="249" ht="14.25" customHeight="1">
      <c r="A249" s="10">
        <v>1.0</v>
      </c>
      <c r="B249" s="10" t="s">
        <v>32</v>
      </c>
      <c r="C249" s="10">
        <v>1.0</v>
      </c>
      <c r="D249" s="10" t="s">
        <v>33</v>
      </c>
      <c r="E249" s="10">
        <v>30.0</v>
      </c>
      <c r="F249" s="11">
        <v>56.9292</v>
      </c>
      <c r="G249" s="10">
        <v>0.0</v>
      </c>
      <c r="H249" s="10">
        <v>0.0</v>
      </c>
      <c r="I249" s="12">
        <f>mmult!$E249/$E$1</f>
        <v>0.375</v>
      </c>
      <c r="J249" s="12">
        <f>LOG10(mmult!$F249+1)</f>
        <v>1.762897531</v>
      </c>
      <c r="K249" s="10">
        <f>IF(mmult!$C249=1,1,0)</f>
        <v>1</v>
      </c>
      <c r="L249" s="10">
        <f>IF(mmult!$C249=2,1,0)</f>
        <v>0</v>
      </c>
      <c r="M249" s="10">
        <f>IF(mmult!$B249="S",1,0)</f>
        <v>0</v>
      </c>
      <c r="N249" s="10">
        <f>IF(mmult!$B249="C",1,0)</f>
        <v>1</v>
      </c>
      <c r="O249" s="13">
        <f>IF(mmult!$D249="male",1,0)</f>
        <v>0</v>
      </c>
      <c r="P249" s="13">
        <v>1.0</v>
      </c>
      <c r="V249" s="15">
        <v>1.0516629584158346</v>
      </c>
      <c r="W249" s="15">
        <v>-2.3700337261046056</v>
      </c>
      <c r="X249" s="16">
        <f t="shared" ref="X249:Y249" si="247">IF(V249&lt;0,0,V249)</f>
        <v>1.051662958</v>
      </c>
      <c r="Y249" s="16">
        <f t="shared" si="247"/>
        <v>0</v>
      </c>
      <c r="Z249" s="16">
        <f t="shared" si="3"/>
        <v>1.051662958</v>
      </c>
      <c r="AA249" s="16">
        <f>(nnet!$A249-Z249)^2</f>
        <v>0.002669061272</v>
      </c>
    </row>
    <row r="250" ht="14.25" customHeight="1">
      <c r="A250" s="10">
        <v>1.0</v>
      </c>
      <c r="B250" s="10" t="s">
        <v>32</v>
      </c>
      <c r="C250" s="10">
        <v>1.0</v>
      </c>
      <c r="D250" s="10" t="s">
        <v>33</v>
      </c>
      <c r="E250" s="10">
        <v>24.0</v>
      </c>
      <c r="F250" s="11">
        <v>83.1583</v>
      </c>
      <c r="G250" s="10">
        <v>0.0</v>
      </c>
      <c r="H250" s="10">
        <v>0.0</v>
      </c>
      <c r="I250" s="12">
        <f>mmult!$E250/$E$1</f>
        <v>0.3</v>
      </c>
      <c r="J250" s="12">
        <f>LOG10(mmult!$F250+1)</f>
        <v>1.925096954</v>
      </c>
      <c r="K250" s="10">
        <f>IF(mmult!$C250=1,1,0)</f>
        <v>1</v>
      </c>
      <c r="L250" s="10">
        <f>IF(mmult!$C250=2,1,0)</f>
        <v>0</v>
      </c>
      <c r="M250" s="10">
        <f>IF(mmult!$B250="S",1,0)</f>
        <v>0</v>
      </c>
      <c r="N250" s="10">
        <f>IF(mmult!$B250="C",1,0)</f>
        <v>1</v>
      </c>
      <c r="O250" s="13">
        <f>IF(mmult!$D250="male",1,0)</f>
        <v>0</v>
      </c>
      <c r="P250" s="13">
        <v>1.0</v>
      </c>
      <c r="V250" s="15">
        <v>1.1086868920528563</v>
      </c>
      <c r="W250" s="15">
        <v>-2.319075648711731</v>
      </c>
      <c r="X250" s="16">
        <f t="shared" ref="X250:Y250" si="248">IF(V250&lt;0,0,V250)</f>
        <v>1.108686892</v>
      </c>
      <c r="Y250" s="16">
        <f t="shared" si="248"/>
        <v>0</v>
      </c>
      <c r="Z250" s="16">
        <f t="shared" si="3"/>
        <v>1.108686892</v>
      </c>
      <c r="AA250" s="16">
        <f>(nnet!$A250-Z250)^2</f>
        <v>0.0118128405</v>
      </c>
    </row>
    <row r="251" ht="14.25" customHeight="1">
      <c r="A251" s="10">
        <v>1.0</v>
      </c>
      <c r="B251" s="10" t="s">
        <v>32</v>
      </c>
      <c r="C251" s="10">
        <v>1.0</v>
      </c>
      <c r="D251" s="10" t="s">
        <v>33</v>
      </c>
      <c r="E251" s="10">
        <v>18.0</v>
      </c>
      <c r="F251" s="11">
        <v>262.375</v>
      </c>
      <c r="G251" s="10">
        <v>2.0</v>
      </c>
      <c r="H251" s="10">
        <v>2.0</v>
      </c>
      <c r="I251" s="12">
        <f>mmult!$E251/$E$1</f>
        <v>0.225</v>
      </c>
      <c r="J251" s="12">
        <f>LOG10(mmult!$F251+1)</f>
        <v>2.420574549</v>
      </c>
      <c r="K251" s="10">
        <f>IF(mmult!$C251=1,1,0)</f>
        <v>1</v>
      </c>
      <c r="L251" s="10">
        <f>IF(mmult!$C251=2,1,0)</f>
        <v>0</v>
      </c>
      <c r="M251" s="10">
        <f>IF(mmult!$B251="S",1,0)</f>
        <v>0</v>
      </c>
      <c r="N251" s="10">
        <f>IF(mmult!$B251="C",1,0)</f>
        <v>1</v>
      </c>
      <c r="O251" s="13">
        <f>IF(mmult!$D251="male",1,0)</f>
        <v>0</v>
      </c>
      <c r="P251" s="13">
        <v>1.0</v>
      </c>
      <c r="V251" s="15">
        <v>1.0647241841179187</v>
      </c>
      <c r="W251" s="15">
        <v>-2.4201909933712478</v>
      </c>
      <c r="X251" s="16">
        <f t="shared" ref="X251:Y251" si="249">IF(V251&lt;0,0,V251)</f>
        <v>1.064724184</v>
      </c>
      <c r="Y251" s="16">
        <f t="shared" si="249"/>
        <v>0</v>
      </c>
      <c r="Z251" s="16">
        <f t="shared" si="3"/>
        <v>1.064724184</v>
      </c>
      <c r="AA251" s="16">
        <f>(nnet!$A251-Z251)^2</f>
        <v>0.00418922001</v>
      </c>
    </row>
    <row r="252" ht="14.25" customHeight="1">
      <c r="A252" s="10">
        <v>0.0</v>
      </c>
      <c r="B252" s="10" t="s">
        <v>30</v>
      </c>
      <c r="C252" s="10">
        <v>2.0</v>
      </c>
      <c r="D252" s="10" t="s">
        <v>33</v>
      </c>
      <c r="E252" s="10">
        <v>26.0</v>
      </c>
      <c r="F252" s="11">
        <v>26.0</v>
      </c>
      <c r="G252" s="10">
        <v>1.0</v>
      </c>
      <c r="H252" s="10">
        <v>1.0</v>
      </c>
      <c r="I252" s="12">
        <f>mmult!$E252/$E$1</f>
        <v>0.325</v>
      </c>
      <c r="J252" s="12">
        <f>LOG10(mmult!$F252+1)</f>
        <v>1.431363764</v>
      </c>
      <c r="K252" s="10">
        <f>IF(mmult!$C252=1,1,0)</f>
        <v>0</v>
      </c>
      <c r="L252" s="10">
        <f>IF(mmult!$C252=2,1,0)</f>
        <v>1</v>
      </c>
      <c r="M252" s="10">
        <f>IF(mmult!$B252="S",1,0)</f>
        <v>1</v>
      </c>
      <c r="N252" s="10">
        <f>IF(mmult!$B252="C",1,0)</f>
        <v>0</v>
      </c>
      <c r="O252" s="13">
        <f>IF(mmult!$D252="male",1,0)</f>
        <v>0</v>
      </c>
      <c r="P252" s="13">
        <v>1.0</v>
      </c>
      <c r="V252" s="15">
        <v>-0.9769490625472603</v>
      </c>
      <c r="W252" s="15">
        <v>0.7466546146104291</v>
      </c>
      <c r="X252" s="16">
        <f t="shared" ref="X252:Y252" si="250">IF(V252&lt;0,0,V252)</f>
        <v>0</v>
      </c>
      <c r="Y252" s="16">
        <f t="shared" si="250"/>
        <v>0.7466546146</v>
      </c>
      <c r="Z252" s="16">
        <f t="shared" si="3"/>
        <v>0.7466546146</v>
      </c>
      <c r="AA252" s="16">
        <f>(nnet!$A252-Z252)^2</f>
        <v>0.5574931135</v>
      </c>
    </row>
    <row r="253" ht="14.25" customHeight="1">
      <c r="A253" s="10">
        <v>0.0</v>
      </c>
      <c r="B253" s="10" t="s">
        <v>30</v>
      </c>
      <c r="C253" s="10">
        <v>3.0</v>
      </c>
      <c r="D253" s="10" t="s">
        <v>31</v>
      </c>
      <c r="E253" s="10">
        <v>28.0</v>
      </c>
      <c r="F253" s="11">
        <v>7.8958</v>
      </c>
      <c r="G253" s="10">
        <v>0.0</v>
      </c>
      <c r="H253" s="10">
        <v>0.0</v>
      </c>
      <c r="I253" s="12">
        <f>mmult!$E253/$E$1</f>
        <v>0.35</v>
      </c>
      <c r="J253" s="12">
        <f>LOG10(mmult!$F253+1)</f>
        <v>0.9491850103</v>
      </c>
      <c r="K253" s="10">
        <f>IF(mmult!$C253=1,1,0)</f>
        <v>0</v>
      </c>
      <c r="L253" s="10">
        <f>IF(mmult!$C253=2,1,0)</f>
        <v>0</v>
      </c>
      <c r="M253" s="10">
        <f>IF(mmult!$B253="S",1,0)</f>
        <v>1</v>
      </c>
      <c r="N253" s="10">
        <f>IF(mmult!$B253="C",1,0)</f>
        <v>0</v>
      </c>
      <c r="O253" s="13">
        <f>IF(mmult!$D253="male",1,0)</f>
        <v>1</v>
      </c>
      <c r="P253" s="13">
        <v>1.0</v>
      </c>
      <c r="V253" s="15">
        <v>-1.5690921968577338</v>
      </c>
      <c r="W253" s="15">
        <v>0.08726857343346417</v>
      </c>
      <c r="X253" s="16">
        <f t="shared" ref="X253:Y253" si="251">IF(V253&lt;0,0,V253)</f>
        <v>0</v>
      </c>
      <c r="Y253" s="16">
        <f t="shared" si="251"/>
        <v>0.08726857343</v>
      </c>
      <c r="Z253" s="16">
        <f t="shared" si="3"/>
        <v>0.08726857343</v>
      </c>
      <c r="AA253" s="16">
        <f>(nnet!$A253-Z253)^2</f>
        <v>0.007615803909</v>
      </c>
    </row>
    <row r="254" ht="14.25" customHeight="1">
      <c r="A254" s="10">
        <v>0.0</v>
      </c>
      <c r="B254" s="10" t="s">
        <v>30</v>
      </c>
      <c r="C254" s="10">
        <v>2.0</v>
      </c>
      <c r="D254" s="10" t="s">
        <v>31</v>
      </c>
      <c r="E254" s="10">
        <v>43.0</v>
      </c>
      <c r="F254" s="11">
        <v>26.25</v>
      </c>
      <c r="G254" s="10">
        <v>1.0</v>
      </c>
      <c r="H254" s="10">
        <v>1.0</v>
      </c>
      <c r="I254" s="12">
        <f>mmult!$E254/$E$1</f>
        <v>0.5375</v>
      </c>
      <c r="J254" s="12">
        <f>LOG10(mmult!$F254+1)</f>
        <v>1.435366507</v>
      </c>
      <c r="K254" s="10">
        <f>IF(mmult!$C254=1,1,0)</f>
        <v>0</v>
      </c>
      <c r="L254" s="10">
        <f>IF(mmult!$C254=2,1,0)</f>
        <v>1</v>
      </c>
      <c r="M254" s="10">
        <f>IF(mmult!$B254="S",1,0)</f>
        <v>1</v>
      </c>
      <c r="N254" s="10">
        <f>IF(mmult!$B254="C",1,0)</f>
        <v>0</v>
      </c>
      <c r="O254" s="13">
        <f>IF(mmult!$D254="male",1,0)</f>
        <v>1</v>
      </c>
      <c r="P254" s="13">
        <v>1.0</v>
      </c>
      <c r="V254" s="15">
        <v>-1.6336060447855287</v>
      </c>
      <c r="W254" s="15">
        <v>0.1406448353595411</v>
      </c>
      <c r="X254" s="16">
        <f t="shared" ref="X254:Y254" si="252">IF(V254&lt;0,0,V254)</f>
        <v>0</v>
      </c>
      <c r="Y254" s="16">
        <f t="shared" si="252"/>
        <v>0.1406448354</v>
      </c>
      <c r="Z254" s="16">
        <f t="shared" si="3"/>
        <v>0.1406448354</v>
      </c>
      <c r="AA254" s="16">
        <f>(nnet!$A254-Z254)^2</f>
        <v>0.01978096971</v>
      </c>
    </row>
    <row r="255" ht="14.25" customHeight="1">
      <c r="A255" s="10">
        <v>1.0</v>
      </c>
      <c r="B255" s="10" t="s">
        <v>30</v>
      </c>
      <c r="C255" s="10">
        <v>3.0</v>
      </c>
      <c r="D255" s="10" t="s">
        <v>33</v>
      </c>
      <c r="E255" s="10">
        <v>26.0</v>
      </c>
      <c r="F255" s="11">
        <v>7.8542</v>
      </c>
      <c r="G255" s="10">
        <v>0.0</v>
      </c>
      <c r="H255" s="10">
        <v>0.0</v>
      </c>
      <c r="I255" s="12">
        <f>mmult!$E255/$E$1</f>
        <v>0.325</v>
      </c>
      <c r="J255" s="12">
        <f>LOG10(mmult!$F255+1)</f>
        <v>0.9471493277</v>
      </c>
      <c r="K255" s="10">
        <f>IF(mmult!$C255=1,1,0)</f>
        <v>0</v>
      </c>
      <c r="L255" s="10">
        <f>IF(mmult!$C255=2,1,0)</f>
        <v>0</v>
      </c>
      <c r="M255" s="10">
        <f>IF(mmult!$B255="S",1,0)</f>
        <v>1</v>
      </c>
      <c r="N255" s="10">
        <f>IF(mmult!$B255="C",1,0)</f>
        <v>0</v>
      </c>
      <c r="O255" s="13">
        <f>IF(mmult!$D255="male",1,0)</f>
        <v>0</v>
      </c>
      <c r="P255" s="13">
        <v>1.0</v>
      </c>
      <c r="V255" s="15">
        <v>-1.0502549611984084</v>
      </c>
      <c r="W255" s="15">
        <v>0.5949984523088765</v>
      </c>
      <c r="X255" s="16">
        <f t="shared" ref="X255:Y255" si="253">IF(V255&lt;0,0,V255)</f>
        <v>0</v>
      </c>
      <c r="Y255" s="16">
        <f t="shared" si="253"/>
        <v>0.5949984523</v>
      </c>
      <c r="Z255" s="16">
        <f t="shared" si="3"/>
        <v>0.5949984523</v>
      </c>
      <c r="AA255" s="16">
        <f>(nnet!$A255-Z255)^2</f>
        <v>0.1640262536</v>
      </c>
    </row>
    <row r="256" ht="14.25" customHeight="1">
      <c r="A256" s="10">
        <v>1.0</v>
      </c>
      <c r="B256" s="10" t="s">
        <v>30</v>
      </c>
      <c r="C256" s="10">
        <v>2.0</v>
      </c>
      <c r="D256" s="10" t="s">
        <v>33</v>
      </c>
      <c r="E256" s="10">
        <v>24.0</v>
      </c>
      <c r="F256" s="11">
        <v>26.0</v>
      </c>
      <c r="G256" s="10">
        <v>1.0</v>
      </c>
      <c r="H256" s="10">
        <v>0.0</v>
      </c>
      <c r="I256" s="12">
        <f>mmult!$E256/$E$1</f>
        <v>0.3</v>
      </c>
      <c r="J256" s="12">
        <f>LOG10(mmult!$F256+1)</f>
        <v>1.431363764</v>
      </c>
      <c r="K256" s="10">
        <f>IF(mmult!$C256=1,1,0)</f>
        <v>0</v>
      </c>
      <c r="L256" s="10">
        <f>IF(mmult!$C256=2,1,0)</f>
        <v>1</v>
      </c>
      <c r="M256" s="10">
        <f>IF(mmult!$B256="S",1,0)</f>
        <v>1</v>
      </c>
      <c r="N256" s="10">
        <f>IF(mmult!$B256="C",1,0)</f>
        <v>0</v>
      </c>
      <c r="O256" s="13">
        <f>IF(mmult!$D256="male",1,0)</f>
        <v>0</v>
      </c>
      <c r="P256" s="13">
        <v>1.0</v>
      </c>
      <c r="V256" s="15">
        <v>-0.9238948920704788</v>
      </c>
      <c r="W256" s="15">
        <v>0.769940726710383</v>
      </c>
      <c r="X256" s="16">
        <f t="shared" ref="X256:Y256" si="254">IF(V256&lt;0,0,V256)</f>
        <v>0</v>
      </c>
      <c r="Y256" s="16">
        <f t="shared" si="254"/>
        <v>0.7699407267</v>
      </c>
      <c r="Z256" s="16">
        <f t="shared" si="3"/>
        <v>0.7699407267</v>
      </c>
      <c r="AA256" s="16">
        <f>(nnet!$A256-Z256)^2</f>
        <v>0.05292726923</v>
      </c>
    </row>
    <row r="257" ht="14.25" customHeight="1">
      <c r="A257" s="10">
        <v>0.0</v>
      </c>
      <c r="B257" s="10" t="s">
        <v>30</v>
      </c>
      <c r="C257" s="10">
        <v>2.0</v>
      </c>
      <c r="D257" s="10" t="s">
        <v>31</v>
      </c>
      <c r="E257" s="10">
        <v>54.0</v>
      </c>
      <c r="F257" s="11">
        <v>14.0</v>
      </c>
      <c r="G257" s="10">
        <v>0.0</v>
      </c>
      <c r="H257" s="10">
        <v>0.0</v>
      </c>
      <c r="I257" s="12">
        <f>mmult!$E257/$E$1</f>
        <v>0.675</v>
      </c>
      <c r="J257" s="12">
        <f>LOG10(mmult!$F257+1)</f>
        <v>1.176091259</v>
      </c>
      <c r="K257" s="10">
        <f>IF(mmult!$C257=1,1,0)</f>
        <v>0</v>
      </c>
      <c r="L257" s="10">
        <f>IF(mmult!$C257=2,1,0)</f>
        <v>1</v>
      </c>
      <c r="M257" s="10">
        <f>IF(mmult!$B257="S",1,0)</f>
        <v>1</v>
      </c>
      <c r="N257" s="10">
        <f>IF(mmult!$B257="C",1,0)</f>
        <v>0</v>
      </c>
      <c r="O257" s="13">
        <f>IF(mmult!$D257="male",1,0)</f>
        <v>1</v>
      </c>
      <c r="P257" s="13">
        <v>1.0</v>
      </c>
      <c r="V257" s="15">
        <v>-1.6852749645852174</v>
      </c>
      <c r="W257" s="15">
        <v>0.1378872654498431</v>
      </c>
      <c r="X257" s="16">
        <f t="shared" ref="X257:Y257" si="255">IF(V257&lt;0,0,V257)</f>
        <v>0</v>
      </c>
      <c r="Y257" s="16">
        <f t="shared" si="255"/>
        <v>0.1378872654</v>
      </c>
      <c r="Z257" s="16">
        <f t="shared" si="3"/>
        <v>0.1378872654</v>
      </c>
      <c r="AA257" s="16">
        <f>(nnet!$A257-Z257)^2</f>
        <v>0.01901289797</v>
      </c>
    </row>
    <row r="258" ht="14.25" customHeight="1">
      <c r="A258" s="10">
        <v>1.0</v>
      </c>
      <c r="B258" s="10" t="s">
        <v>30</v>
      </c>
      <c r="C258" s="10">
        <v>1.0</v>
      </c>
      <c r="D258" s="10" t="s">
        <v>33</v>
      </c>
      <c r="E258" s="10">
        <v>31.0</v>
      </c>
      <c r="F258" s="11">
        <v>164.8667</v>
      </c>
      <c r="G258" s="10">
        <v>0.0</v>
      </c>
      <c r="H258" s="10">
        <v>2.0</v>
      </c>
      <c r="I258" s="12">
        <f>mmult!$E258/$E$1</f>
        <v>0.3875</v>
      </c>
      <c r="J258" s="12">
        <f>LOG10(mmult!$F258+1)</f>
        <v>2.219759204</v>
      </c>
      <c r="K258" s="10">
        <f>IF(mmult!$C258=1,1,0)</f>
        <v>1</v>
      </c>
      <c r="L258" s="10">
        <f>IF(mmult!$C258=2,1,0)</f>
        <v>0</v>
      </c>
      <c r="M258" s="10">
        <f>IF(mmult!$B258="S",1,0)</f>
        <v>1</v>
      </c>
      <c r="N258" s="10">
        <f>IF(mmult!$B258="C",1,0)</f>
        <v>0</v>
      </c>
      <c r="O258" s="13">
        <f>IF(mmult!$D258="male",1,0)</f>
        <v>0</v>
      </c>
      <c r="P258" s="13">
        <v>1.0</v>
      </c>
      <c r="V258" s="15">
        <v>-0.7776122090841535</v>
      </c>
      <c r="W258" s="15">
        <v>1.0078042945185555</v>
      </c>
      <c r="X258" s="16">
        <f t="shared" ref="X258:Y258" si="256">IF(V258&lt;0,0,V258)</f>
        <v>0</v>
      </c>
      <c r="Y258" s="16">
        <f t="shared" si="256"/>
        <v>1.007804295</v>
      </c>
      <c r="Z258" s="16">
        <f t="shared" si="3"/>
        <v>1.007804295</v>
      </c>
      <c r="AA258" s="16">
        <f>(nnet!$A258-Z258)^2</f>
        <v>0.00006090701293</v>
      </c>
    </row>
    <row r="259" ht="14.25" customHeight="1">
      <c r="A259" s="10">
        <v>1.0</v>
      </c>
      <c r="B259" s="10" t="s">
        <v>32</v>
      </c>
      <c r="C259" s="10">
        <v>1.0</v>
      </c>
      <c r="D259" s="10" t="s">
        <v>33</v>
      </c>
      <c r="E259" s="10">
        <v>40.0</v>
      </c>
      <c r="F259" s="11">
        <v>134.5</v>
      </c>
      <c r="G259" s="10">
        <v>1.0</v>
      </c>
      <c r="H259" s="10">
        <v>1.0</v>
      </c>
      <c r="I259" s="12">
        <f>mmult!$E259/$E$1</f>
        <v>0.5</v>
      </c>
      <c r="J259" s="12">
        <f>LOG10(mmult!$F259+1)</f>
        <v>2.131939295</v>
      </c>
      <c r="K259" s="10">
        <f>IF(mmult!$C259=1,1,0)</f>
        <v>1</v>
      </c>
      <c r="L259" s="10">
        <f>IF(mmult!$C259=2,1,0)</f>
        <v>0</v>
      </c>
      <c r="M259" s="10">
        <f>IF(mmult!$B259="S",1,0)</f>
        <v>0</v>
      </c>
      <c r="N259" s="10">
        <f>IF(mmult!$B259="C",1,0)</f>
        <v>1</v>
      </c>
      <c r="O259" s="13">
        <f>IF(mmult!$D259="male",1,0)</f>
        <v>0</v>
      </c>
      <c r="P259" s="13">
        <v>1.0</v>
      </c>
      <c r="V259" s="15">
        <v>0.9116291214649355</v>
      </c>
      <c r="W259" s="15">
        <v>-2.4972214717375945</v>
      </c>
      <c r="X259" s="16">
        <f t="shared" ref="X259:Y259" si="257">IF(V259&lt;0,0,V259)</f>
        <v>0.9116291215</v>
      </c>
      <c r="Y259" s="16">
        <f t="shared" si="257"/>
        <v>0</v>
      </c>
      <c r="Z259" s="16">
        <f t="shared" si="3"/>
        <v>0.9116291215</v>
      </c>
      <c r="AA259" s="16">
        <f>(nnet!$A259-Z259)^2</f>
        <v>0.007809412173</v>
      </c>
    </row>
    <row r="260" ht="14.25" customHeight="1">
      <c r="A260" s="10">
        <v>0.0</v>
      </c>
      <c r="B260" s="10" t="s">
        <v>30</v>
      </c>
      <c r="C260" s="10">
        <v>3.0</v>
      </c>
      <c r="D260" s="10" t="s">
        <v>31</v>
      </c>
      <c r="E260" s="10">
        <v>22.0</v>
      </c>
      <c r="F260" s="11">
        <v>7.25</v>
      </c>
      <c r="G260" s="10">
        <v>0.0</v>
      </c>
      <c r="H260" s="10">
        <v>0.0</v>
      </c>
      <c r="I260" s="12">
        <f>mmult!$E260/$E$1</f>
        <v>0.275</v>
      </c>
      <c r="J260" s="12">
        <f>LOG10(mmult!$F260+1)</f>
        <v>0.9164539485</v>
      </c>
      <c r="K260" s="10">
        <f>IF(mmult!$C260=1,1,0)</f>
        <v>0</v>
      </c>
      <c r="L260" s="10">
        <f>IF(mmult!$C260=2,1,0)</f>
        <v>0</v>
      </c>
      <c r="M260" s="10">
        <f>IF(mmult!$B260="S",1,0)</f>
        <v>1</v>
      </c>
      <c r="N260" s="10">
        <f>IF(mmult!$B260="C",1,0)</f>
        <v>0</v>
      </c>
      <c r="O260" s="13">
        <f>IF(mmult!$D260="male",1,0)</f>
        <v>1</v>
      </c>
      <c r="P260" s="13">
        <v>1.0</v>
      </c>
      <c r="V260" s="15">
        <v>-1.5143359086794679</v>
      </c>
      <c r="W260" s="15">
        <v>0.12429797081691207</v>
      </c>
      <c r="X260" s="16">
        <f t="shared" ref="X260:Y260" si="258">IF(V260&lt;0,0,V260)</f>
        <v>0</v>
      </c>
      <c r="Y260" s="16">
        <f t="shared" si="258"/>
        <v>0.1242979708</v>
      </c>
      <c r="Z260" s="16">
        <f t="shared" si="3"/>
        <v>0.1242979708</v>
      </c>
      <c r="AA260" s="16">
        <f>(nnet!$A260-Z260)^2</f>
        <v>0.01544998555</v>
      </c>
    </row>
    <row r="261" ht="14.25" customHeight="1">
      <c r="A261" s="10">
        <v>0.0</v>
      </c>
      <c r="B261" s="10" t="s">
        <v>30</v>
      </c>
      <c r="C261" s="10">
        <v>3.0</v>
      </c>
      <c r="D261" s="10" t="s">
        <v>31</v>
      </c>
      <c r="E261" s="10">
        <v>27.0</v>
      </c>
      <c r="F261" s="11">
        <v>7.8958</v>
      </c>
      <c r="G261" s="10">
        <v>0.0</v>
      </c>
      <c r="H261" s="10">
        <v>0.0</v>
      </c>
      <c r="I261" s="12">
        <f>mmult!$E261/$E$1</f>
        <v>0.3375</v>
      </c>
      <c r="J261" s="12">
        <f>LOG10(mmult!$F261+1)</f>
        <v>0.9491850103</v>
      </c>
      <c r="K261" s="10">
        <f>IF(mmult!$C261=1,1,0)</f>
        <v>0</v>
      </c>
      <c r="L261" s="10">
        <f>IF(mmult!$C261=2,1,0)</f>
        <v>0</v>
      </c>
      <c r="M261" s="10">
        <f>IF(mmult!$B261="S",1,0)</f>
        <v>1</v>
      </c>
      <c r="N261" s="10">
        <f>IF(mmult!$B261="C",1,0)</f>
        <v>0</v>
      </c>
      <c r="O261" s="13">
        <f>IF(mmult!$D261="male",1,0)</f>
        <v>1</v>
      </c>
      <c r="P261" s="13">
        <v>1.0</v>
      </c>
      <c r="V261" s="15">
        <v>-1.5599026882191576</v>
      </c>
      <c r="W261" s="15">
        <v>0.09382993715670906</v>
      </c>
      <c r="X261" s="16">
        <f t="shared" ref="X261:Y261" si="259">IF(V261&lt;0,0,V261)</f>
        <v>0</v>
      </c>
      <c r="Y261" s="16">
        <f t="shared" si="259"/>
        <v>0.09382993716</v>
      </c>
      <c r="Z261" s="16">
        <f t="shared" si="3"/>
        <v>0.09382993716</v>
      </c>
      <c r="AA261" s="16">
        <f>(nnet!$A261-Z261)^2</f>
        <v>0.008804057107</v>
      </c>
    </row>
    <row r="262" ht="14.25" customHeight="1">
      <c r="A262" s="10">
        <v>1.0</v>
      </c>
      <c r="B262" s="10" t="s">
        <v>34</v>
      </c>
      <c r="C262" s="10">
        <v>2.0</v>
      </c>
      <c r="D262" s="10" t="s">
        <v>33</v>
      </c>
      <c r="E262" s="10">
        <v>30.0</v>
      </c>
      <c r="F262" s="11">
        <v>12.35</v>
      </c>
      <c r="G262" s="10">
        <v>0.0</v>
      </c>
      <c r="H262" s="10">
        <v>0.0</v>
      </c>
      <c r="I262" s="12">
        <f>mmult!$E262/$E$1</f>
        <v>0.375</v>
      </c>
      <c r="J262" s="12">
        <f>LOG10(mmult!$F262+1)</f>
        <v>1.125481266</v>
      </c>
      <c r="K262" s="10">
        <f>IF(mmult!$C262=1,1,0)</f>
        <v>0</v>
      </c>
      <c r="L262" s="10">
        <f>IF(mmult!$C262=2,1,0)</f>
        <v>1</v>
      </c>
      <c r="M262" s="10">
        <f>IF(mmult!$B262="S",1,0)</f>
        <v>0</v>
      </c>
      <c r="N262" s="10">
        <f>IF(mmult!$B262="C",1,0)</f>
        <v>0</v>
      </c>
      <c r="O262" s="13">
        <f>IF(mmult!$D262="male",1,0)</f>
        <v>0</v>
      </c>
      <c r="P262" s="13">
        <v>1.0</v>
      </c>
      <c r="V262" s="15">
        <v>0.5792348321439331</v>
      </c>
      <c r="W262" s="15">
        <v>-1.9182278000760349</v>
      </c>
      <c r="X262" s="16">
        <f t="shared" ref="X262:Y262" si="260">IF(V262&lt;0,0,V262)</f>
        <v>0.5792348321</v>
      </c>
      <c r="Y262" s="16">
        <f t="shared" si="260"/>
        <v>0</v>
      </c>
      <c r="Z262" s="16">
        <f t="shared" si="3"/>
        <v>0.5792348321</v>
      </c>
      <c r="AA262" s="16">
        <f>(nnet!$A262-Z262)^2</f>
        <v>0.1770433265</v>
      </c>
    </row>
    <row r="263" ht="14.25" customHeight="1">
      <c r="A263" s="10">
        <v>1.0</v>
      </c>
      <c r="B263" s="10" t="s">
        <v>30</v>
      </c>
      <c r="C263" s="10">
        <v>2.0</v>
      </c>
      <c r="D263" s="10" t="s">
        <v>33</v>
      </c>
      <c r="E263" s="10">
        <v>22.0</v>
      </c>
      <c r="F263" s="11">
        <v>29.0</v>
      </c>
      <c r="G263" s="10">
        <v>1.0</v>
      </c>
      <c r="H263" s="10">
        <v>1.0</v>
      </c>
      <c r="I263" s="12">
        <f>mmult!$E263/$E$1</f>
        <v>0.275</v>
      </c>
      <c r="J263" s="12">
        <f>LOG10(mmult!$F263+1)</f>
        <v>1.477121255</v>
      </c>
      <c r="K263" s="10">
        <f>IF(mmult!$C263=1,1,0)</f>
        <v>0</v>
      </c>
      <c r="L263" s="10">
        <f>IF(mmult!$C263=2,1,0)</f>
        <v>1</v>
      </c>
      <c r="M263" s="10">
        <f>IF(mmult!$B263="S",1,0)</f>
        <v>1</v>
      </c>
      <c r="N263" s="10">
        <f>IF(mmult!$B263="C",1,0)</f>
        <v>0</v>
      </c>
      <c r="O263" s="13">
        <f>IF(mmult!$D263="male",1,0)</f>
        <v>0</v>
      </c>
      <c r="P263" s="13">
        <v>1.0</v>
      </c>
      <c r="V263" s="15">
        <v>-0.9396587266153626</v>
      </c>
      <c r="W263" s="15">
        <v>0.7761696527305557</v>
      </c>
      <c r="X263" s="16">
        <f t="shared" ref="X263:Y263" si="261">IF(V263&lt;0,0,V263)</f>
        <v>0</v>
      </c>
      <c r="Y263" s="16">
        <f t="shared" si="261"/>
        <v>0.7761696527</v>
      </c>
      <c r="Z263" s="16">
        <f t="shared" si="3"/>
        <v>0.7761696527</v>
      </c>
      <c r="AA263" s="16">
        <f>(nnet!$A263-Z263)^2</f>
        <v>0.05010002436</v>
      </c>
    </row>
    <row r="264" ht="14.25" customHeight="1">
      <c r="A264" s="10">
        <v>1.0</v>
      </c>
      <c r="B264" s="10" t="s">
        <v>32</v>
      </c>
      <c r="C264" s="10">
        <v>1.0</v>
      </c>
      <c r="D264" s="10" t="s">
        <v>33</v>
      </c>
      <c r="E264" s="10">
        <v>36.0</v>
      </c>
      <c r="F264" s="11">
        <v>135.6333</v>
      </c>
      <c r="G264" s="10">
        <v>0.0</v>
      </c>
      <c r="H264" s="10">
        <v>0.0</v>
      </c>
      <c r="I264" s="12">
        <f>mmult!$E264/$E$1</f>
        <v>0.45</v>
      </c>
      <c r="J264" s="12">
        <f>LOG10(mmult!$F264+1)</f>
        <v>2.135556558</v>
      </c>
      <c r="K264" s="10">
        <f>IF(mmult!$C264=1,1,0)</f>
        <v>1</v>
      </c>
      <c r="L264" s="10">
        <f>IF(mmult!$C264=2,1,0)</f>
        <v>0</v>
      </c>
      <c r="M264" s="10">
        <f>IF(mmult!$B264="S",1,0)</f>
        <v>0</v>
      </c>
      <c r="N264" s="10">
        <f>IF(mmult!$B264="C",1,0)</f>
        <v>1</v>
      </c>
      <c r="O264" s="13">
        <f>IF(mmult!$D264="male",1,0)</f>
        <v>0</v>
      </c>
      <c r="P264" s="13">
        <v>1.0</v>
      </c>
      <c r="V264" s="15">
        <v>1.0008610856086486</v>
      </c>
      <c r="W264" s="15">
        <v>-2.382773706412089</v>
      </c>
      <c r="X264" s="16">
        <f t="shared" ref="X264:Y264" si="262">IF(V264&lt;0,0,V264)</f>
        <v>1.000861086</v>
      </c>
      <c r="Y264" s="16">
        <f t="shared" si="262"/>
        <v>0</v>
      </c>
      <c r="Z264" s="16">
        <f t="shared" si="3"/>
        <v>1.000861086</v>
      </c>
      <c r="AA264" s="16">
        <f>(nnet!$A264-Z264)^2</f>
        <v>0.0000007414684254</v>
      </c>
    </row>
    <row r="265" ht="14.25" customHeight="1">
      <c r="A265" s="10">
        <v>0.0</v>
      </c>
      <c r="B265" s="10" t="s">
        <v>30</v>
      </c>
      <c r="C265" s="10">
        <v>3.0</v>
      </c>
      <c r="D265" s="10" t="s">
        <v>31</v>
      </c>
      <c r="E265" s="10">
        <v>61.0</v>
      </c>
      <c r="F265" s="11">
        <v>6.2375</v>
      </c>
      <c r="G265" s="10">
        <v>0.0</v>
      </c>
      <c r="H265" s="10">
        <v>0.0</v>
      </c>
      <c r="I265" s="12">
        <f>mmult!$E265/$E$1</f>
        <v>0.7625</v>
      </c>
      <c r="J265" s="12">
        <f>LOG10(mmult!$F265+1)</f>
        <v>0.8595885767</v>
      </c>
      <c r="K265" s="10">
        <f>IF(mmult!$C265=1,1,0)</f>
        <v>0</v>
      </c>
      <c r="L265" s="10">
        <f>IF(mmult!$C265=2,1,0)</f>
        <v>0</v>
      </c>
      <c r="M265" s="10">
        <f>IF(mmult!$B265="S",1,0)</f>
        <v>1</v>
      </c>
      <c r="N265" s="10">
        <f>IF(mmult!$B265="C",1,0)</f>
        <v>0</v>
      </c>
      <c r="O265" s="13">
        <f>IF(mmult!$D265="male",1,0)</f>
        <v>1</v>
      </c>
      <c r="P265" s="13">
        <v>1.0</v>
      </c>
      <c r="V265" s="15">
        <v>-1.8733882660341103</v>
      </c>
      <c r="W265" s="15">
        <v>-0.1356585068388565</v>
      </c>
      <c r="X265" s="16">
        <f t="shared" ref="X265:Y265" si="263">IF(V265&lt;0,0,V265)</f>
        <v>0</v>
      </c>
      <c r="Y265" s="16">
        <f t="shared" si="263"/>
        <v>0</v>
      </c>
      <c r="Z265" s="16">
        <f t="shared" si="3"/>
        <v>0</v>
      </c>
      <c r="AA265" s="16">
        <f>(nnet!$A265-Z265)^2</f>
        <v>0</v>
      </c>
    </row>
    <row r="266" ht="14.25" customHeight="1">
      <c r="A266" s="10">
        <v>1.0</v>
      </c>
      <c r="B266" s="10" t="s">
        <v>30</v>
      </c>
      <c r="C266" s="10">
        <v>2.0</v>
      </c>
      <c r="D266" s="10" t="s">
        <v>33</v>
      </c>
      <c r="E266" s="10">
        <v>36.0</v>
      </c>
      <c r="F266" s="11">
        <v>13.0</v>
      </c>
      <c r="G266" s="10">
        <v>0.0</v>
      </c>
      <c r="H266" s="10">
        <v>0.0</v>
      </c>
      <c r="I266" s="12">
        <f>mmult!$E266/$E$1</f>
        <v>0.45</v>
      </c>
      <c r="J266" s="12">
        <f>LOG10(mmult!$F266+1)</f>
        <v>1.146128036</v>
      </c>
      <c r="K266" s="10">
        <f>IF(mmult!$C266=1,1,0)</f>
        <v>0</v>
      </c>
      <c r="L266" s="10">
        <f>IF(mmult!$C266=2,1,0)</f>
        <v>1</v>
      </c>
      <c r="M266" s="10">
        <f>IF(mmult!$B266="S",1,0)</f>
        <v>1</v>
      </c>
      <c r="N266" s="10">
        <f>IF(mmult!$B266="C",1,0)</f>
        <v>0</v>
      </c>
      <c r="O266" s="13">
        <f>IF(mmult!$D266="male",1,0)</f>
        <v>0</v>
      </c>
      <c r="P266" s="13">
        <v>1.0</v>
      </c>
      <c r="V266" s="15">
        <v>-1.0197304745303006</v>
      </c>
      <c r="W266" s="15">
        <v>0.7486034126198584</v>
      </c>
      <c r="X266" s="16">
        <f t="shared" ref="X266:Y266" si="264">IF(V266&lt;0,0,V266)</f>
        <v>0</v>
      </c>
      <c r="Y266" s="16">
        <f t="shared" si="264"/>
        <v>0.7486034126</v>
      </c>
      <c r="Z266" s="16">
        <f t="shared" si="3"/>
        <v>0.7486034126</v>
      </c>
      <c r="AA266" s="16">
        <f>(nnet!$A266-Z266)^2</f>
        <v>0.06320024415</v>
      </c>
    </row>
    <row r="267" ht="14.25" customHeight="1">
      <c r="A267" s="10">
        <v>1.0</v>
      </c>
      <c r="B267" s="10" t="s">
        <v>30</v>
      </c>
      <c r="C267" s="10">
        <v>3.0</v>
      </c>
      <c r="D267" s="10" t="s">
        <v>33</v>
      </c>
      <c r="E267" s="10">
        <v>31.0</v>
      </c>
      <c r="F267" s="11">
        <v>20.525</v>
      </c>
      <c r="G267" s="10">
        <v>1.0</v>
      </c>
      <c r="H267" s="10">
        <v>1.0</v>
      </c>
      <c r="I267" s="12">
        <f>mmult!$E267/$E$1</f>
        <v>0.3875</v>
      </c>
      <c r="J267" s="12">
        <f>LOG10(mmult!$F267+1)</f>
        <v>1.33294316</v>
      </c>
      <c r="K267" s="10">
        <f>IF(mmult!$C267=1,1,0)</f>
        <v>0</v>
      </c>
      <c r="L267" s="10">
        <f>IF(mmult!$C267=2,1,0)</f>
        <v>0</v>
      </c>
      <c r="M267" s="10">
        <f>IF(mmult!$B267="S",1,0)</f>
        <v>1</v>
      </c>
      <c r="N267" s="10">
        <f>IF(mmult!$B267="C",1,0)</f>
        <v>0</v>
      </c>
      <c r="O267" s="13">
        <f>IF(mmult!$D267="male",1,0)</f>
        <v>0</v>
      </c>
      <c r="P267" s="13">
        <v>1.0</v>
      </c>
      <c r="V267" s="15">
        <v>-1.1441463765032411</v>
      </c>
      <c r="W267" s="15">
        <v>0.5018145376401688</v>
      </c>
      <c r="X267" s="16">
        <f t="shared" ref="X267:Y267" si="265">IF(V267&lt;0,0,V267)</f>
        <v>0</v>
      </c>
      <c r="Y267" s="16">
        <f t="shared" si="265"/>
        <v>0.5018145376</v>
      </c>
      <c r="Z267" s="16">
        <f t="shared" si="3"/>
        <v>0.5018145376</v>
      </c>
      <c r="AA267" s="16">
        <f>(nnet!$A267-Z267)^2</f>
        <v>0.2481887549</v>
      </c>
    </row>
    <row r="268" ht="14.25" customHeight="1">
      <c r="A268" s="10">
        <v>1.0</v>
      </c>
      <c r="B268" s="10" t="s">
        <v>32</v>
      </c>
      <c r="C268" s="10">
        <v>1.0</v>
      </c>
      <c r="D268" s="10" t="s">
        <v>33</v>
      </c>
      <c r="E268" s="10">
        <v>16.0</v>
      </c>
      <c r="F268" s="11">
        <v>57.9792</v>
      </c>
      <c r="G268" s="10">
        <v>0.0</v>
      </c>
      <c r="H268" s="10">
        <v>1.0</v>
      </c>
      <c r="I268" s="12">
        <f>mmult!$E268/$E$1</f>
        <v>0.2</v>
      </c>
      <c r="J268" s="12">
        <f>LOG10(mmult!$F268+1)</f>
        <v>1.770698877</v>
      </c>
      <c r="K268" s="10">
        <f>IF(mmult!$C268=1,1,0)</f>
        <v>1</v>
      </c>
      <c r="L268" s="10">
        <f>IF(mmult!$C268=2,1,0)</f>
        <v>0</v>
      </c>
      <c r="M268" s="10">
        <f>IF(mmult!$B268="S",1,0)</f>
        <v>0</v>
      </c>
      <c r="N268" s="10">
        <f>IF(mmult!$B268="C",1,0)</f>
        <v>1</v>
      </c>
      <c r="O268" s="13">
        <f>IF(mmult!$D268="male",1,0)</f>
        <v>0</v>
      </c>
      <c r="P268" s="13">
        <v>1.0</v>
      </c>
      <c r="V268" s="15">
        <v>1.1457316799854869</v>
      </c>
      <c r="W268" s="15">
        <v>-2.2877805765325734</v>
      </c>
      <c r="X268" s="16">
        <f t="shared" ref="X268:Y268" si="266">IF(V268&lt;0,0,V268)</f>
        <v>1.14573168</v>
      </c>
      <c r="Y268" s="16">
        <f t="shared" si="266"/>
        <v>0</v>
      </c>
      <c r="Z268" s="16">
        <f t="shared" si="3"/>
        <v>1.14573168</v>
      </c>
      <c r="AA268" s="16">
        <f>(nnet!$A268-Z268)^2</f>
        <v>0.02123772255</v>
      </c>
    </row>
    <row r="269" ht="14.25" customHeight="1">
      <c r="A269" s="10">
        <v>0.0</v>
      </c>
      <c r="B269" s="10" t="s">
        <v>30</v>
      </c>
      <c r="C269" s="10">
        <v>1.0</v>
      </c>
      <c r="D269" s="10" t="s">
        <v>31</v>
      </c>
      <c r="E269" s="10">
        <v>45.5</v>
      </c>
      <c r="F269" s="11">
        <v>28.5</v>
      </c>
      <c r="G269" s="10">
        <v>0.0</v>
      </c>
      <c r="H269" s="10">
        <v>0.0</v>
      </c>
      <c r="I269" s="12">
        <f>mmult!$E269/$E$1</f>
        <v>0.56875</v>
      </c>
      <c r="J269" s="12">
        <f>LOG10(mmult!$F269+1)</f>
        <v>1.469822016</v>
      </c>
      <c r="K269" s="10">
        <f>IF(mmult!$C269=1,1,0)</f>
        <v>1</v>
      </c>
      <c r="L269" s="10">
        <f>IF(mmult!$C269=2,1,0)</f>
        <v>0</v>
      </c>
      <c r="M269" s="10">
        <f>IF(mmult!$B269="S",1,0)</f>
        <v>1</v>
      </c>
      <c r="N269" s="10">
        <f>IF(mmult!$B269="C",1,0)</f>
        <v>0</v>
      </c>
      <c r="O269" s="13">
        <f>IF(mmult!$D269="male",1,0)</f>
        <v>1</v>
      </c>
      <c r="P269" s="13">
        <v>1.0</v>
      </c>
      <c r="V269" s="15">
        <v>-1.350715770520219</v>
      </c>
      <c r="W269" s="15">
        <v>0.38465221701517693</v>
      </c>
      <c r="X269" s="16">
        <f t="shared" ref="X269:Y269" si="267">IF(V269&lt;0,0,V269)</f>
        <v>0</v>
      </c>
      <c r="Y269" s="16">
        <f t="shared" si="267"/>
        <v>0.384652217</v>
      </c>
      <c r="Z269" s="16">
        <f t="shared" si="3"/>
        <v>0.384652217</v>
      </c>
      <c r="AA269" s="16">
        <f>(nnet!$A269-Z269)^2</f>
        <v>0.1479573281</v>
      </c>
    </row>
    <row r="270" ht="14.25" customHeight="1">
      <c r="A270" s="10">
        <v>0.0</v>
      </c>
      <c r="B270" s="10" t="s">
        <v>30</v>
      </c>
      <c r="C270" s="10">
        <v>1.0</v>
      </c>
      <c r="D270" s="10" t="s">
        <v>31</v>
      </c>
      <c r="E270" s="10">
        <v>38.0</v>
      </c>
      <c r="F270" s="11">
        <v>153.4625</v>
      </c>
      <c r="G270" s="10">
        <v>0.0</v>
      </c>
      <c r="H270" s="10">
        <v>1.0</v>
      </c>
      <c r="I270" s="12">
        <f>mmult!$E270/$E$1</f>
        <v>0.475</v>
      </c>
      <c r="J270" s="12">
        <f>LOG10(mmult!$F270+1)</f>
        <v>2.18882306</v>
      </c>
      <c r="K270" s="10">
        <f>IF(mmult!$C270=1,1,0)</f>
        <v>1</v>
      </c>
      <c r="L270" s="10">
        <f>IF(mmult!$C270=2,1,0)</f>
        <v>0</v>
      </c>
      <c r="M270" s="10">
        <f>IF(mmult!$B270="S",1,0)</f>
        <v>1</v>
      </c>
      <c r="N270" s="10">
        <f>IF(mmult!$B270="C",1,0)</f>
        <v>0</v>
      </c>
      <c r="O270" s="13">
        <f>IF(mmult!$D270="male",1,0)</f>
        <v>1</v>
      </c>
      <c r="P270" s="13">
        <v>1.0</v>
      </c>
      <c r="V270" s="15">
        <v>-1.3081053992379597</v>
      </c>
      <c r="W270" s="15">
        <v>0.4750749929256366</v>
      </c>
      <c r="X270" s="16">
        <f t="shared" ref="X270:Y270" si="268">IF(V270&lt;0,0,V270)</f>
        <v>0</v>
      </c>
      <c r="Y270" s="16">
        <f t="shared" si="268"/>
        <v>0.4750749929</v>
      </c>
      <c r="Z270" s="16">
        <f t="shared" si="3"/>
        <v>0.4750749929</v>
      </c>
      <c r="AA270" s="16">
        <f>(nnet!$A270-Z270)^2</f>
        <v>0.2256962489</v>
      </c>
    </row>
    <row r="271" ht="14.25" customHeight="1">
      <c r="A271" s="10">
        <v>0.0</v>
      </c>
      <c r="B271" s="10" t="s">
        <v>30</v>
      </c>
      <c r="C271" s="10">
        <v>3.0</v>
      </c>
      <c r="D271" s="10" t="s">
        <v>31</v>
      </c>
      <c r="E271" s="10">
        <v>16.0</v>
      </c>
      <c r="F271" s="11">
        <v>18.0</v>
      </c>
      <c r="G271" s="10">
        <v>2.0</v>
      </c>
      <c r="H271" s="10">
        <v>0.0</v>
      </c>
      <c r="I271" s="12">
        <f>mmult!$E271/$E$1</f>
        <v>0.2</v>
      </c>
      <c r="J271" s="12">
        <f>LOG10(mmult!$F271+1)</f>
        <v>1.278753601</v>
      </c>
      <c r="K271" s="10">
        <f>IF(mmult!$C271=1,1,0)</f>
        <v>0</v>
      </c>
      <c r="L271" s="10">
        <f>IF(mmult!$C271=2,1,0)</f>
        <v>0</v>
      </c>
      <c r="M271" s="10">
        <f>IF(mmult!$B271="S",1,0)</f>
        <v>1</v>
      </c>
      <c r="N271" s="10">
        <f>IF(mmult!$B271="C",1,0)</f>
        <v>0</v>
      </c>
      <c r="O271" s="13">
        <f>IF(mmult!$D271="male",1,0)</f>
        <v>1</v>
      </c>
      <c r="P271" s="13">
        <v>1.0</v>
      </c>
      <c r="V271" s="15">
        <v>-1.4904975822832423</v>
      </c>
      <c r="W271" s="15">
        <v>0.033993218761870114</v>
      </c>
      <c r="X271" s="16">
        <f t="shared" ref="X271:Y271" si="269">IF(V271&lt;0,0,V271)</f>
        <v>0</v>
      </c>
      <c r="Y271" s="16">
        <f t="shared" si="269"/>
        <v>0.03399321876</v>
      </c>
      <c r="Z271" s="16">
        <f t="shared" si="3"/>
        <v>0.03399321876</v>
      </c>
      <c r="AA271" s="16">
        <f>(nnet!$A271-Z271)^2</f>
        <v>0.001155538922</v>
      </c>
    </row>
    <row r="272" ht="14.25" customHeight="1">
      <c r="A272" s="10">
        <v>0.0</v>
      </c>
      <c r="B272" s="10" t="s">
        <v>30</v>
      </c>
      <c r="C272" s="10">
        <v>1.0</v>
      </c>
      <c r="D272" s="10" t="s">
        <v>31</v>
      </c>
      <c r="E272" s="10">
        <v>29.0</v>
      </c>
      <c r="F272" s="11">
        <v>66.6</v>
      </c>
      <c r="G272" s="10">
        <v>1.0</v>
      </c>
      <c r="H272" s="10">
        <v>0.0</v>
      </c>
      <c r="I272" s="12">
        <f>mmult!$E272/$E$1</f>
        <v>0.3625</v>
      </c>
      <c r="J272" s="12">
        <f>LOG10(mmult!$F272+1)</f>
        <v>1.829946696</v>
      </c>
      <c r="K272" s="10">
        <f>IF(mmult!$C272=1,1,0)</f>
        <v>1</v>
      </c>
      <c r="L272" s="10">
        <f>IF(mmult!$C272=2,1,0)</f>
        <v>0</v>
      </c>
      <c r="M272" s="10">
        <f>IF(mmult!$B272="S",1,0)</f>
        <v>1</v>
      </c>
      <c r="N272" s="10">
        <f>IF(mmult!$B272="C",1,0)</f>
        <v>0</v>
      </c>
      <c r="O272" s="13">
        <f>IF(mmult!$D272="male",1,0)</f>
        <v>1</v>
      </c>
      <c r="P272" s="13">
        <v>1.0</v>
      </c>
      <c r="V272" s="15">
        <v>-1.2126562086658144</v>
      </c>
      <c r="W272" s="15">
        <v>0.44086682800187305</v>
      </c>
      <c r="X272" s="16">
        <f t="shared" ref="X272:Y272" si="270">IF(V272&lt;0,0,V272)</f>
        <v>0</v>
      </c>
      <c r="Y272" s="16">
        <f t="shared" si="270"/>
        <v>0.440866828</v>
      </c>
      <c r="Z272" s="16">
        <f t="shared" si="3"/>
        <v>0.440866828</v>
      </c>
      <c r="AA272" s="16">
        <f>(nnet!$A272-Z272)^2</f>
        <v>0.19436356</v>
      </c>
    </row>
    <row r="273" ht="14.25" customHeight="1">
      <c r="A273" s="10">
        <v>1.0</v>
      </c>
      <c r="B273" s="10" t="s">
        <v>32</v>
      </c>
      <c r="C273" s="10">
        <v>1.0</v>
      </c>
      <c r="D273" s="10" t="s">
        <v>33</v>
      </c>
      <c r="E273" s="10">
        <v>41.0</v>
      </c>
      <c r="F273" s="11">
        <v>134.5</v>
      </c>
      <c r="G273" s="10">
        <v>0.0</v>
      </c>
      <c r="H273" s="10">
        <v>0.0</v>
      </c>
      <c r="I273" s="12">
        <f>mmult!$E273/$E$1</f>
        <v>0.5125</v>
      </c>
      <c r="J273" s="12">
        <f>LOG10(mmult!$F273+1)</f>
        <v>2.131939295</v>
      </c>
      <c r="K273" s="10">
        <f>IF(mmult!$C273=1,1,0)</f>
        <v>1</v>
      </c>
      <c r="L273" s="10">
        <f>IF(mmult!$C273=2,1,0)</f>
        <v>0</v>
      </c>
      <c r="M273" s="10">
        <f>IF(mmult!$B273="S",1,0)</f>
        <v>0</v>
      </c>
      <c r="N273" s="10">
        <f>IF(mmult!$B273="C",1,0)</f>
        <v>1</v>
      </c>
      <c r="O273" s="13">
        <f>IF(mmult!$D273="male",1,0)</f>
        <v>0</v>
      </c>
      <c r="P273" s="13">
        <v>1.0</v>
      </c>
      <c r="V273" s="15">
        <v>0.9548714624469201</v>
      </c>
      <c r="W273" s="15">
        <v>-2.4158389950720385</v>
      </c>
      <c r="X273" s="16">
        <f t="shared" ref="X273:Y273" si="271">IF(V273&lt;0,0,V273)</f>
        <v>0.9548714624</v>
      </c>
      <c r="Y273" s="16">
        <f t="shared" si="271"/>
        <v>0</v>
      </c>
      <c r="Z273" s="16">
        <f t="shared" si="3"/>
        <v>0.9548714624</v>
      </c>
      <c r="AA273" s="16">
        <f>(nnet!$A273-Z273)^2</f>
        <v>0.002036584902</v>
      </c>
    </row>
    <row r="274" ht="14.25" customHeight="1">
      <c r="A274" s="10">
        <v>1.0</v>
      </c>
      <c r="B274" s="10" t="s">
        <v>30</v>
      </c>
      <c r="C274" s="10">
        <v>3.0</v>
      </c>
      <c r="D274" s="10" t="s">
        <v>31</v>
      </c>
      <c r="E274" s="10">
        <v>45.0</v>
      </c>
      <c r="F274" s="11">
        <v>8.05</v>
      </c>
      <c r="G274" s="10">
        <v>0.0</v>
      </c>
      <c r="H274" s="10">
        <v>0.0</v>
      </c>
      <c r="I274" s="12">
        <f>mmult!$E274/$E$1</f>
        <v>0.5625</v>
      </c>
      <c r="J274" s="12">
        <f>LOG10(mmult!$F274+1)</f>
        <v>0.9566485792</v>
      </c>
      <c r="K274" s="10">
        <f>IF(mmult!$C274=1,1,0)</f>
        <v>0</v>
      </c>
      <c r="L274" s="10">
        <f>IF(mmult!$C274=2,1,0)</f>
        <v>0</v>
      </c>
      <c r="M274" s="10">
        <f>IF(mmult!$B274="S",1,0)</f>
        <v>1</v>
      </c>
      <c r="N274" s="10">
        <f>IF(mmult!$B274="C",1,0)</f>
        <v>0</v>
      </c>
      <c r="O274" s="13">
        <f>IF(mmult!$D274="male",1,0)</f>
        <v>1</v>
      </c>
      <c r="P274" s="13">
        <v>1.0</v>
      </c>
      <c r="V274" s="15">
        <v>-1.72522701928426</v>
      </c>
      <c r="W274" s="15">
        <v>-0.023741303525097734</v>
      </c>
      <c r="X274" s="16">
        <f t="shared" ref="X274:Y274" si="272">IF(V274&lt;0,0,V274)</f>
        <v>0</v>
      </c>
      <c r="Y274" s="16">
        <f t="shared" si="272"/>
        <v>0</v>
      </c>
      <c r="Z274" s="16">
        <f t="shared" si="3"/>
        <v>0</v>
      </c>
      <c r="AA274" s="16">
        <f>(nnet!$A274-Z274)^2</f>
        <v>1</v>
      </c>
    </row>
    <row r="275" ht="14.25" customHeight="1">
      <c r="A275" s="10">
        <v>0.0</v>
      </c>
      <c r="B275" s="10" t="s">
        <v>30</v>
      </c>
      <c r="C275" s="10">
        <v>1.0</v>
      </c>
      <c r="D275" s="10" t="s">
        <v>31</v>
      </c>
      <c r="E275" s="10">
        <v>45.0</v>
      </c>
      <c r="F275" s="11">
        <v>35.5</v>
      </c>
      <c r="G275" s="10">
        <v>0.0</v>
      </c>
      <c r="H275" s="10">
        <v>0.0</v>
      </c>
      <c r="I275" s="12">
        <f>mmult!$E275/$E$1</f>
        <v>0.5625</v>
      </c>
      <c r="J275" s="12">
        <f>LOG10(mmult!$F275+1)</f>
        <v>1.562292864</v>
      </c>
      <c r="K275" s="10">
        <f>IF(mmult!$C275=1,1,0)</f>
        <v>1</v>
      </c>
      <c r="L275" s="10">
        <f>IF(mmult!$C275=2,1,0)</f>
        <v>0</v>
      </c>
      <c r="M275" s="10">
        <f>IF(mmult!$B275="S",1,0)</f>
        <v>1</v>
      </c>
      <c r="N275" s="10">
        <f>IF(mmult!$B275="C",1,0)</f>
        <v>0</v>
      </c>
      <c r="O275" s="13">
        <f>IF(mmult!$D275="male",1,0)</f>
        <v>1</v>
      </c>
      <c r="P275" s="13">
        <v>1.0</v>
      </c>
      <c r="V275" s="15">
        <v>-1.345045293746989</v>
      </c>
      <c r="W275" s="15">
        <v>0.3945403664516167</v>
      </c>
      <c r="X275" s="16">
        <f t="shared" ref="X275:Y275" si="273">IF(V275&lt;0,0,V275)</f>
        <v>0</v>
      </c>
      <c r="Y275" s="16">
        <f t="shared" si="273"/>
        <v>0.3945403665</v>
      </c>
      <c r="Z275" s="16">
        <f t="shared" si="3"/>
        <v>0.3945403665</v>
      </c>
      <c r="AA275" s="16">
        <f>(nnet!$A275-Z275)^2</f>
        <v>0.1556621008</v>
      </c>
    </row>
    <row r="276" ht="14.25" customHeight="1">
      <c r="A276" s="10">
        <v>1.0</v>
      </c>
      <c r="B276" s="10" t="s">
        <v>30</v>
      </c>
      <c r="C276" s="10">
        <v>2.0</v>
      </c>
      <c r="D276" s="10" t="s">
        <v>31</v>
      </c>
      <c r="E276" s="10">
        <v>2.0</v>
      </c>
      <c r="F276" s="11">
        <v>26.0</v>
      </c>
      <c r="G276" s="10">
        <v>1.0</v>
      </c>
      <c r="H276" s="10">
        <v>1.0</v>
      </c>
      <c r="I276" s="12">
        <f>mmult!$E276/$E$1</f>
        <v>0.025</v>
      </c>
      <c r="J276" s="12">
        <f>LOG10(mmult!$F276+1)</f>
        <v>1.431363764</v>
      </c>
      <c r="K276" s="10">
        <f>IF(mmult!$C276=1,1,0)</f>
        <v>0</v>
      </c>
      <c r="L276" s="10">
        <f>IF(mmult!$C276=2,1,0)</f>
        <v>1</v>
      </c>
      <c r="M276" s="10">
        <f>IF(mmult!$B276="S",1,0)</f>
        <v>1</v>
      </c>
      <c r="N276" s="10">
        <f>IF(mmult!$B276="C",1,0)</f>
        <v>0</v>
      </c>
      <c r="O276" s="13">
        <f>IF(mmult!$D276="male",1,0)</f>
        <v>1</v>
      </c>
      <c r="P276" s="13">
        <v>1.0</v>
      </c>
      <c r="V276" s="15">
        <v>-1.2568827548996264</v>
      </c>
      <c r="W276" s="15">
        <v>0.4093747336479763</v>
      </c>
      <c r="X276" s="16">
        <f t="shared" ref="X276:Y276" si="274">IF(V276&lt;0,0,V276)</f>
        <v>0</v>
      </c>
      <c r="Y276" s="16">
        <f t="shared" si="274"/>
        <v>0.4093747336</v>
      </c>
      <c r="Z276" s="16">
        <f t="shared" si="3"/>
        <v>0.4093747336</v>
      </c>
      <c r="AA276" s="16">
        <f>(nnet!$A276-Z276)^2</f>
        <v>0.3488382053</v>
      </c>
    </row>
    <row r="277" ht="14.25" customHeight="1">
      <c r="A277" s="10">
        <v>1.0</v>
      </c>
      <c r="B277" s="10" t="s">
        <v>30</v>
      </c>
      <c r="C277" s="10">
        <v>1.0</v>
      </c>
      <c r="D277" s="10" t="s">
        <v>33</v>
      </c>
      <c r="E277" s="10">
        <v>24.0</v>
      </c>
      <c r="F277" s="11">
        <v>263.0</v>
      </c>
      <c r="G277" s="10">
        <v>3.0</v>
      </c>
      <c r="H277" s="10">
        <v>2.0</v>
      </c>
      <c r="I277" s="12">
        <f>mmult!$E277/$E$1</f>
        <v>0.3</v>
      </c>
      <c r="J277" s="12">
        <f>LOG10(mmult!$F277+1)</f>
        <v>2.421603927</v>
      </c>
      <c r="K277" s="10">
        <f>IF(mmult!$C277=1,1,0)</f>
        <v>1</v>
      </c>
      <c r="L277" s="10">
        <f>IF(mmult!$C277=2,1,0)</f>
        <v>0</v>
      </c>
      <c r="M277" s="10">
        <f>IF(mmult!$B277="S",1,0)</f>
        <v>1</v>
      </c>
      <c r="N277" s="10">
        <f>IF(mmult!$B277="C",1,0)</f>
        <v>0</v>
      </c>
      <c r="O277" s="13">
        <f>IF(mmult!$D277="male",1,0)</f>
        <v>0</v>
      </c>
      <c r="P277" s="13">
        <v>1.0</v>
      </c>
      <c r="V277" s="15">
        <v>-0.7642076584127966</v>
      </c>
      <c r="W277" s="15">
        <v>0.8348152074786594</v>
      </c>
      <c r="X277" s="16">
        <f t="shared" ref="X277:Y277" si="275">IF(V277&lt;0,0,V277)</f>
        <v>0</v>
      </c>
      <c r="Y277" s="16">
        <f t="shared" si="275"/>
        <v>0.8348152075</v>
      </c>
      <c r="Z277" s="16">
        <f t="shared" si="3"/>
        <v>0.8348152075</v>
      </c>
      <c r="AA277" s="16">
        <f>(nnet!$A277-Z277)^2</f>
        <v>0.02728601568</v>
      </c>
    </row>
    <row r="278" ht="14.25" customHeight="1">
      <c r="A278" s="10">
        <v>0.0</v>
      </c>
      <c r="B278" s="10" t="s">
        <v>30</v>
      </c>
      <c r="C278" s="10">
        <v>2.0</v>
      </c>
      <c r="D278" s="10" t="s">
        <v>31</v>
      </c>
      <c r="E278" s="10">
        <v>28.0</v>
      </c>
      <c r="F278" s="11">
        <v>13.0</v>
      </c>
      <c r="G278" s="10">
        <v>0.0</v>
      </c>
      <c r="H278" s="10">
        <v>0.0</v>
      </c>
      <c r="I278" s="12">
        <f>mmult!$E278/$E$1</f>
        <v>0.35</v>
      </c>
      <c r="J278" s="12">
        <f>LOG10(mmult!$F278+1)</f>
        <v>1.146128036</v>
      </c>
      <c r="K278" s="10">
        <f>IF(mmult!$C278=1,1,0)</f>
        <v>0</v>
      </c>
      <c r="L278" s="10">
        <f>IF(mmult!$C278=2,1,0)</f>
        <v>1</v>
      </c>
      <c r="M278" s="10">
        <f>IF(mmult!$B278="S",1,0)</f>
        <v>1</v>
      </c>
      <c r="N278" s="10">
        <f>IF(mmult!$B278="C",1,0)</f>
        <v>0</v>
      </c>
      <c r="O278" s="13">
        <f>IF(mmult!$D278="male",1,0)</f>
        <v>1</v>
      </c>
      <c r="P278" s="13">
        <v>1.0</v>
      </c>
      <c r="V278" s="15">
        <v>-1.446696305099888</v>
      </c>
      <c r="W278" s="15">
        <v>0.30634171208548366</v>
      </c>
      <c r="X278" s="16">
        <f t="shared" ref="X278:Y278" si="276">IF(V278&lt;0,0,V278)</f>
        <v>0</v>
      </c>
      <c r="Y278" s="16">
        <f t="shared" si="276"/>
        <v>0.3063417121</v>
      </c>
      <c r="Z278" s="16">
        <f t="shared" si="3"/>
        <v>0.3063417121</v>
      </c>
      <c r="AA278" s="16">
        <f>(nnet!$A278-Z278)^2</f>
        <v>0.09384524456</v>
      </c>
    </row>
    <row r="279" ht="14.25" customHeight="1">
      <c r="A279" s="10">
        <v>0.0</v>
      </c>
      <c r="B279" s="10" t="s">
        <v>30</v>
      </c>
      <c r="C279" s="10">
        <v>2.0</v>
      </c>
      <c r="D279" s="10" t="s">
        <v>31</v>
      </c>
      <c r="E279" s="10">
        <v>25.0</v>
      </c>
      <c r="F279" s="11">
        <v>13.0</v>
      </c>
      <c r="G279" s="10">
        <v>0.0</v>
      </c>
      <c r="H279" s="10">
        <v>0.0</v>
      </c>
      <c r="I279" s="12">
        <f>mmult!$E279/$E$1</f>
        <v>0.3125</v>
      </c>
      <c r="J279" s="12">
        <f>LOG10(mmult!$F279+1)</f>
        <v>1.146128036</v>
      </c>
      <c r="K279" s="10">
        <f>IF(mmult!$C279=1,1,0)</f>
        <v>0</v>
      </c>
      <c r="L279" s="10">
        <f>IF(mmult!$C279=2,1,0)</f>
        <v>1</v>
      </c>
      <c r="M279" s="10">
        <f>IF(mmult!$B279="S",1,0)</f>
        <v>1</v>
      </c>
      <c r="N279" s="10">
        <f>IF(mmult!$B279="C",1,0)</f>
        <v>0</v>
      </c>
      <c r="O279" s="13">
        <f>IF(mmult!$D279="male",1,0)</f>
        <v>1</v>
      </c>
      <c r="P279" s="13">
        <v>1.0</v>
      </c>
      <c r="V279" s="15">
        <v>-1.4191277791841592</v>
      </c>
      <c r="W279" s="15">
        <v>0.3260258032552188</v>
      </c>
      <c r="X279" s="16">
        <f t="shared" ref="X279:Y279" si="277">IF(V279&lt;0,0,V279)</f>
        <v>0</v>
      </c>
      <c r="Y279" s="16">
        <f t="shared" si="277"/>
        <v>0.3260258033</v>
      </c>
      <c r="Z279" s="16">
        <f t="shared" si="3"/>
        <v>0.3260258033</v>
      </c>
      <c r="AA279" s="16">
        <f>(nnet!$A279-Z279)^2</f>
        <v>0.1062928244</v>
      </c>
    </row>
    <row r="280" ht="14.25" customHeight="1">
      <c r="A280" s="10">
        <v>0.0</v>
      </c>
      <c r="B280" s="10" t="s">
        <v>30</v>
      </c>
      <c r="C280" s="10">
        <v>2.0</v>
      </c>
      <c r="D280" s="10" t="s">
        <v>31</v>
      </c>
      <c r="E280" s="10">
        <v>36.0</v>
      </c>
      <c r="F280" s="11">
        <v>13.0</v>
      </c>
      <c r="G280" s="10">
        <v>0.0</v>
      </c>
      <c r="H280" s="10">
        <v>0.0</v>
      </c>
      <c r="I280" s="12">
        <f>mmult!$E280/$E$1</f>
        <v>0.45</v>
      </c>
      <c r="J280" s="12">
        <f>LOG10(mmult!$F280+1)</f>
        <v>1.146128036</v>
      </c>
      <c r="K280" s="10">
        <f>IF(mmult!$C280=1,1,0)</f>
        <v>0</v>
      </c>
      <c r="L280" s="10">
        <f>IF(mmult!$C280=2,1,0)</f>
        <v>1</v>
      </c>
      <c r="M280" s="10">
        <f>IF(mmult!$B280="S",1,0)</f>
        <v>1</v>
      </c>
      <c r="N280" s="10">
        <f>IF(mmult!$B280="C",1,0)</f>
        <v>0</v>
      </c>
      <c r="O280" s="13">
        <f>IF(mmult!$D280="male",1,0)</f>
        <v>1</v>
      </c>
      <c r="P280" s="13">
        <v>1.0</v>
      </c>
      <c r="V280" s="15">
        <v>-1.520212374208499</v>
      </c>
      <c r="W280" s="15">
        <v>0.2538508022995223</v>
      </c>
      <c r="X280" s="16">
        <f t="shared" ref="X280:Y280" si="278">IF(V280&lt;0,0,V280)</f>
        <v>0</v>
      </c>
      <c r="Y280" s="16">
        <f t="shared" si="278"/>
        <v>0.2538508023</v>
      </c>
      <c r="Z280" s="16">
        <f t="shared" si="3"/>
        <v>0.2538508023</v>
      </c>
      <c r="AA280" s="16">
        <f>(nnet!$A280-Z280)^2</f>
        <v>0.06444022983</v>
      </c>
    </row>
    <row r="281" ht="14.25" customHeight="1">
      <c r="A281" s="10">
        <v>1.0</v>
      </c>
      <c r="B281" s="10" t="s">
        <v>30</v>
      </c>
      <c r="C281" s="10">
        <v>2.0</v>
      </c>
      <c r="D281" s="10" t="s">
        <v>33</v>
      </c>
      <c r="E281" s="10">
        <v>24.0</v>
      </c>
      <c r="F281" s="11">
        <v>13.0</v>
      </c>
      <c r="G281" s="10">
        <v>0.0</v>
      </c>
      <c r="H281" s="10">
        <v>0.0</v>
      </c>
      <c r="I281" s="12">
        <f>mmult!$E281/$E$1</f>
        <v>0.3</v>
      </c>
      <c r="J281" s="12">
        <f>LOG10(mmult!$F281+1)</f>
        <v>1.146128036</v>
      </c>
      <c r="K281" s="10">
        <f>IF(mmult!$C281=1,1,0)</f>
        <v>0</v>
      </c>
      <c r="L281" s="10">
        <f>IF(mmult!$C281=2,1,0)</f>
        <v>1</v>
      </c>
      <c r="M281" s="10">
        <f>IF(mmult!$B281="S",1,0)</f>
        <v>1</v>
      </c>
      <c r="N281" s="10">
        <f>IF(mmult!$B281="C",1,0)</f>
        <v>0</v>
      </c>
      <c r="O281" s="13">
        <f>IF(mmult!$D281="male",1,0)</f>
        <v>0</v>
      </c>
      <c r="P281" s="13">
        <v>1.0</v>
      </c>
      <c r="V281" s="15">
        <v>-0.9094563708673846</v>
      </c>
      <c r="W281" s="15">
        <v>0.8273397772988003</v>
      </c>
      <c r="X281" s="16">
        <f t="shared" ref="X281:Y281" si="279">IF(V281&lt;0,0,V281)</f>
        <v>0</v>
      </c>
      <c r="Y281" s="16">
        <f t="shared" si="279"/>
        <v>0.8273397773</v>
      </c>
      <c r="Z281" s="16">
        <f t="shared" si="3"/>
        <v>0.8273397773</v>
      </c>
      <c r="AA281" s="16">
        <f>(nnet!$A281-Z281)^2</f>
        <v>0.0298115525</v>
      </c>
    </row>
    <row r="282" ht="14.25" customHeight="1">
      <c r="A282" s="10">
        <v>1.0</v>
      </c>
      <c r="B282" s="10" t="s">
        <v>30</v>
      </c>
      <c r="C282" s="10">
        <v>2.0</v>
      </c>
      <c r="D282" s="10" t="s">
        <v>33</v>
      </c>
      <c r="E282" s="10">
        <v>40.0</v>
      </c>
      <c r="F282" s="11">
        <v>13.0</v>
      </c>
      <c r="G282" s="10">
        <v>0.0</v>
      </c>
      <c r="H282" s="10">
        <v>0.0</v>
      </c>
      <c r="I282" s="12">
        <f>mmult!$E282/$E$1</f>
        <v>0.5</v>
      </c>
      <c r="J282" s="12">
        <f>LOG10(mmult!$F282+1)</f>
        <v>1.146128036</v>
      </c>
      <c r="K282" s="10">
        <f>IF(mmult!$C282=1,1,0)</f>
        <v>0</v>
      </c>
      <c r="L282" s="10">
        <f>IF(mmult!$C282=2,1,0)</f>
        <v>1</v>
      </c>
      <c r="M282" s="10">
        <f>IF(mmult!$B282="S",1,0)</f>
        <v>1</v>
      </c>
      <c r="N282" s="10">
        <f>IF(mmult!$B282="C",1,0)</f>
        <v>0</v>
      </c>
      <c r="O282" s="13">
        <f>IF(mmult!$D282="male",1,0)</f>
        <v>0</v>
      </c>
      <c r="P282" s="13">
        <v>1.0</v>
      </c>
      <c r="V282" s="15">
        <v>-1.0564885090846061</v>
      </c>
      <c r="W282" s="15">
        <v>0.7223579577268779</v>
      </c>
      <c r="X282" s="16">
        <f t="shared" ref="X282:Y282" si="280">IF(V282&lt;0,0,V282)</f>
        <v>0</v>
      </c>
      <c r="Y282" s="16">
        <f t="shared" si="280"/>
        <v>0.7223579577</v>
      </c>
      <c r="Z282" s="16">
        <f t="shared" si="3"/>
        <v>0.7223579577</v>
      </c>
      <c r="AA282" s="16">
        <f>(nnet!$A282-Z282)^2</f>
        <v>0.07708510364</v>
      </c>
    </row>
    <row r="283" ht="14.25" customHeight="1">
      <c r="A283" s="10">
        <v>1.0</v>
      </c>
      <c r="B283" s="10" t="s">
        <v>30</v>
      </c>
      <c r="C283" s="10">
        <v>3.0</v>
      </c>
      <c r="D283" s="10" t="s">
        <v>31</v>
      </c>
      <c r="E283" s="10">
        <v>3.0</v>
      </c>
      <c r="F283" s="11">
        <v>15.9</v>
      </c>
      <c r="G283" s="10">
        <v>1.0</v>
      </c>
      <c r="H283" s="10">
        <v>1.0</v>
      </c>
      <c r="I283" s="12">
        <f>mmult!$E283/$E$1</f>
        <v>0.0375</v>
      </c>
      <c r="J283" s="12">
        <f>LOG10(mmult!$F283+1)</f>
        <v>1.227886705</v>
      </c>
      <c r="K283" s="10">
        <f>IF(mmult!$C283=1,1,0)</f>
        <v>0</v>
      </c>
      <c r="L283" s="10">
        <f>IF(mmult!$C283=2,1,0)</f>
        <v>0</v>
      </c>
      <c r="M283" s="10">
        <f>IF(mmult!$B283="S",1,0)</f>
        <v>1</v>
      </c>
      <c r="N283" s="10">
        <f>IF(mmult!$B283="C",1,0)</f>
        <v>0</v>
      </c>
      <c r="O283" s="13">
        <f>IF(mmult!$D283="male",1,0)</f>
        <v>1</v>
      </c>
      <c r="P283" s="13">
        <v>1.0</v>
      </c>
      <c r="V283" s="15">
        <v>-1.3885441663568143</v>
      </c>
      <c r="W283" s="15">
        <v>0.18327334446794108</v>
      </c>
      <c r="X283" s="16">
        <f t="shared" ref="X283:Y283" si="281">IF(V283&lt;0,0,V283)</f>
        <v>0</v>
      </c>
      <c r="Y283" s="16">
        <f t="shared" si="281"/>
        <v>0.1832733445</v>
      </c>
      <c r="Z283" s="16">
        <f t="shared" si="3"/>
        <v>0.1832733445</v>
      </c>
      <c r="AA283" s="16">
        <f>(nnet!$A283-Z283)^2</f>
        <v>0.6670424299</v>
      </c>
    </row>
    <row r="284" ht="14.25" customHeight="1">
      <c r="A284" s="10">
        <v>0.0</v>
      </c>
      <c r="B284" s="10" t="s">
        <v>30</v>
      </c>
      <c r="C284" s="10">
        <v>3.0</v>
      </c>
      <c r="D284" s="10" t="s">
        <v>31</v>
      </c>
      <c r="E284" s="10">
        <v>42.0</v>
      </c>
      <c r="F284" s="11">
        <v>8.6625</v>
      </c>
      <c r="G284" s="10">
        <v>0.0</v>
      </c>
      <c r="H284" s="10">
        <v>0.0</v>
      </c>
      <c r="I284" s="12">
        <f>mmult!$E284/$E$1</f>
        <v>0.525</v>
      </c>
      <c r="J284" s="12">
        <f>LOG10(mmult!$F284+1)</f>
        <v>0.9850895069</v>
      </c>
      <c r="K284" s="10">
        <f>IF(mmult!$C284=1,1,0)</f>
        <v>0</v>
      </c>
      <c r="L284" s="10">
        <f>IF(mmult!$C284=2,1,0)</f>
        <v>0</v>
      </c>
      <c r="M284" s="10">
        <f>IF(mmult!$B284="S",1,0)</f>
        <v>1</v>
      </c>
      <c r="N284" s="10">
        <f>IF(mmult!$B284="C",1,0)</f>
        <v>0</v>
      </c>
      <c r="O284" s="13">
        <f>IF(mmult!$D284="male",1,0)</f>
        <v>1</v>
      </c>
      <c r="P284" s="13">
        <v>1.0</v>
      </c>
      <c r="V284" s="15">
        <v>-1.6973276372656179</v>
      </c>
      <c r="W284" s="15">
        <v>-0.002024977215230983</v>
      </c>
      <c r="X284" s="16">
        <f t="shared" ref="X284:Y284" si="282">IF(V284&lt;0,0,V284)</f>
        <v>0</v>
      </c>
      <c r="Y284" s="16">
        <f t="shared" si="282"/>
        <v>0</v>
      </c>
      <c r="Z284" s="16">
        <f t="shared" si="3"/>
        <v>0</v>
      </c>
      <c r="AA284" s="16">
        <f>(nnet!$A284-Z284)^2</f>
        <v>0</v>
      </c>
    </row>
    <row r="285" ht="14.25" customHeight="1">
      <c r="A285" s="10">
        <v>0.0</v>
      </c>
      <c r="B285" s="10" t="s">
        <v>30</v>
      </c>
      <c r="C285" s="10">
        <v>3.0</v>
      </c>
      <c r="D285" s="10" t="s">
        <v>31</v>
      </c>
      <c r="E285" s="10">
        <v>23.0</v>
      </c>
      <c r="F285" s="11">
        <v>9.225</v>
      </c>
      <c r="G285" s="10">
        <v>0.0</v>
      </c>
      <c r="H285" s="10">
        <v>0.0</v>
      </c>
      <c r="I285" s="12">
        <f>mmult!$E285/$E$1</f>
        <v>0.2875</v>
      </c>
      <c r="J285" s="12">
        <f>LOG10(mmult!$F285+1)</f>
        <v>1.009663317</v>
      </c>
      <c r="K285" s="10">
        <f>IF(mmult!$C285=1,1,0)</f>
        <v>0</v>
      </c>
      <c r="L285" s="10">
        <f>IF(mmult!$C285=2,1,0)</f>
        <v>0</v>
      </c>
      <c r="M285" s="10">
        <f>IF(mmult!$B285="S",1,0)</f>
        <v>1</v>
      </c>
      <c r="N285" s="10">
        <f>IF(mmult!$B285="C",1,0)</f>
        <v>0</v>
      </c>
      <c r="O285" s="13">
        <f>IF(mmult!$D285="male",1,0)</f>
        <v>1</v>
      </c>
      <c r="P285" s="13">
        <v>1.0</v>
      </c>
      <c r="V285" s="15">
        <v>-1.5224411035925345</v>
      </c>
      <c r="W285" s="15">
        <v>0.12439684529542872</v>
      </c>
      <c r="X285" s="16">
        <f t="shared" ref="X285:Y285" si="283">IF(V285&lt;0,0,V285)</f>
        <v>0</v>
      </c>
      <c r="Y285" s="16">
        <f t="shared" si="283"/>
        <v>0.1243968453</v>
      </c>
      <c r="Z285" s="16">
        <f t="shared" si="3"/>
        <v>0.1243968453</v>
      </c>
      <c r="AA285" s="16">
        <f>(nnet!$A285-Z285)^2</f>
        <v>0.01547457512</v>
      </c>
    </row>
    <row r="286" ht="14.25" customHeight="1">
      <c r="A286" s="10">
        <v>0.0</v>
      </c>
      <c r="B286" s="10" t="s">
        <v>32</v>
      </c>
      <c r="C286" s="10">
        <v>3.0</v>
      </c>
      <c r="D286" s="10" t="s">
        <v>31</v>
      </c>
      <c r="E286" s="10">
        <v>15.0</v>
      </c>
      <c r="F286" s="11">
        <v>7.2292</v>
      </c>
      <c r="G286" s="10">
        <v>1.0</v>
      </c>
      <c r="H286" s="10">
        <v>1.0</v>
      </c>
      <c r="I286" s="12">
        <f>mmult!$E286/$E$1</f>
        <v>0.1875</v>
      </c>
      <c r="J286" s="12">
        <f>LOG10(mmult!$F286+1)</f>
        <v>0.9153576174</v>
      </c>
      <c r="K286" s="10">
        <f>IF(mmult!$C286=1,1,0)</f>
        <v>0</v>
      </c>
      <c r="L286" s="10">
        <f>IF(mmult!$C286=2,1,0)</f>
        <v>0</v>
      </c>
      <c r="M286" s="10">
        <f>IF(mmult!$B286="S",1,0)</f>
        <v>0</v>
      </c>
      <c r="N286" s="10">
        <f>IF(mmult!$B286="C",1,0)</f>
        <v>1</v>
      </c>
      <c r="O286" s="13">
        <f>IF(mmult!$D286="male",1,0)</f>
        <v>1</v>
      </c>
      <c r="P286" s="13">
        <v>1.0</v>
      </c>
      <c r="V286" s="15">
        <v>0.2535961175788919</v>
      </c>
      <c r="W286" s="15">
        <v>-3.2898759465253105</v>
      </c>
      <c r="X286" s="16">
        <f t="shared" ref="X286:Y286" si="284">IF(V286&lt;0,0,V286)</f>
        <v>0.2535961176</v>
      </c>
      <c r="Y286" s="16">
        <f t="shared" si="284"/>
        <v>0</v>
      </c>
      <c r="Z286" s="16">
        <f t="shared" si="3"/>
        <v>0.2535961176</v>
      </c>
      <c r="AA286" s="16">
        <f>(nnet!$A286-Z286)^2</f>
        <v>0.06431099085</v>
      </c>
    </row>
    <row r="287" ht="14.25" customHeight="1">
      <c r="A287" s="10">
        <v>0.0</v>
      </c>
      <c r="B287" s="10" t="s">
        <v>30</v>
      </c>
      <c r="C287" s="10">
        <v>3.0</v>
      </c>
      <c r="D287" s="10" t="s">
        <v>31</v>
      </c>
      <c r="E287" s="10">
        <v>25.0</v>
      </c>
      <c r="F287" s="11">
        <v>17.8</v>
      </c>
      <c r="G287" s="10">
        <v>1.0</v>
      </c>
      <c r="H287" s="10">
        <v>0.0</v>
      </c>
      <c r="I287" s="12">
        <f>mmult!$E287/$E$1</f>
        <v>0.3125</v>
      </c>
      <c r="J287" s="12">
        <f>LOG10(mmult!$F287+1)</f>
        <v>1.274157849</v>
      </c>
      <c r="K287" s="10">
        <f>IF(mmult!$C287=1,1,0)</f>
        <v>0</v>
      </c>
      <c r="L287" s="10">
        <f>IF(mmult!$C287=2,1,0)</f>
        <v>0</v>
      </c>
      <c r="M287" s="10">
        <f>IF(mmult!$B287="S",1,0)</f>
        <v>1</v>
      </c>
      <c r="N287" s="10">
        <f>IF(mmult!$B287="C",1,0)</f>
        <v>0</v>
      </c>
      <c r="O287" s="13">
        <f>IF(mmult!$D287="male",1,0)</f>
        <v>1</v>
      </c>
      <c r="P287" s="13">
        <v>1.0</v>
      </c>
      <c r="V287" s="15">
        <v>-1.5554999264398497</v>
      </c>
      <c r="W287" s="15">
        <v>0.052393013385122256</v>
      </c>
      <c r="X287" s="16">
        <f t="shared" ref="X287:Y287" si="285">IF(V287&lt;0,0,V287)</f>
        <v>0</v>
      </c>
      <c r="Y287" s="16">
        <f t="shared" si="285"/>
        <v>0.05239301339</v>
      </c>
      <c r="Z287" s="16">
        <f t="shared" si="3"/>
        <v>0.05239301339</v>
      </c>
      <c r="AA287" s="16">
        <f>(nnet!$A287-Z287)^2</f>
        <v>0.002745027852</v>
      </c>
    </row>
    <row r="288" ht="14.25" customHeight="1">
      <c r="A288" s="10">
        <v>0.0</v>
      </c>
      <c r="B288" s="10" t="s">
        <v>30</v>
      </c>
      <c r="C288" s="10">
        <v>3.0</v>
      </c>
      <c r="D288" s="10" t="s">
        <v>31</v>
      </c>
      <c r="E288" s="10">
        <v>28.0</v>
      </c>
      <c r="F288" s="11">
        <v>9.5</v>
      </c>
      <c r="G288" s="10">
        <v>0.0</v>
      </c>
      <c r="H288" s="10">
        <v>0.0</v>
      </c>
      <c r="I288" s="12">
        <f>mmult!$E288/$E$1</f>
        <v>0.35</v>
      </c>
      <c r="J288" s="12">
        <f>LOG10(mmult!$F288+1)</f>
        <v>1.021189299</v>
      </c>
      <c r="K288" s="10">
        <f>IF(mmult!$C288=1,1,0)</f>
        <v>0</v>
      </c>
      <c r="L288" s="10">
        <f>IF(mmult!$C288=2,1,0)</f>
        <v>0</v>
      </c>
      <c r="M288" s="10">
        <f>IF(mmult!$B288="S",1,0)</f>
        <v>1</v>
      </c>
      <c r="N288" s="10">
        <f>IF(mmult!$B288="C",1,0)</f>
        <v>0</v>
      </c>
      <c r="O288" s="13">
        <f>IF(mmult!$D288="male",1,0)</f>
        <v>1</v>
      </c>
      <c r="P288" s="13">
        <v>1.0</v>
      </c>
      <c r="V288" s="15">
        <v>-1.568254563901293</v>
      </c>
      <c r="W288" s="15">
        <v>0.09241361115113955</v>
      </c>
      <c r="X288" s="16">
        <f t="shared" ref="X288:Y288" si="286">IF(V288&lt;0,0,V288)</f>
        <v>0</v>
      </c>
      <c r="Y288" s="16">
        <f t="shared" si="286"/>
        <v>0.09241361115</v>
      </c>
      <c r="Z288" s="16">
        <f t="shared" si="3"/>
        <v>0.09241361115</v>
      </c>
      <c r="AA288" s="16">
        <f>(nnet!$A288-Z288)^2</f>
        <v>0.008540275526</v>
      </c>
    </row>
    <row r="289" ht="14.25" customHeight="1">
      <c r="A289" s="10">
        <v>1.0</v>
      </c>
      <c r="B289" s="10" t="s">
        <v>30</v>
      </c>
      <c r="C289" s="10">
        <v>1.0</v>
      </c>
      <c r="D289" s="10" t="s">
        <v>33</v>
      </c>
      <c r="E289" s="10">
        <v>22.0</v>
      </c>
      <c r="F289" s="11">
        <v>55.0</v>
      </c>
      <c r="G289" s="10">
        <v>0.0</v>
      </c>
      <c r="H289" s="10">
        <v>1.0</v>
      </c>
      <c r="I289" s="12">
        <f>mmult!$E289/$E$1</f>
        <v>0.275</v>
      </c>
      <c r="J289" s="12">
        <f>LOG10(mmult!$F289+1)</f>
        <v>1.748188027</v>
      </c>
      <c r="K289" s="10">
        <f>IF(mmult!$C289=1,1,0)</f>
        <v>1</v>
      </c>
      <c r="L289" s="10">
        <f>IF(mmult!$C289=2,1,0)</f>
        <v>0</v>
      </c>
      <c r="M289" s="10">
        <f>IF(mmult!$B289="S",1,0)</f>
        <v>1</v>
      </c>
      <c r="N289" s="10">
        <f>IF(mmult!$B289="C",1,0)</f>
        <v>0</v>
      </c>
      <c r="O289" s="13">
        <f>IF(mmult!$D289="male",1,0)</f>
        <v>0</v>
      </c>
      <c r="P289" s="13">
        <v>1.0</v>
      </c>
      <c r="V289" s="15">
        <v>-0.6657173119144779</v>
      </c>
      <c r="W289" s="15">
        <v>1.0433240224062086</v>
      </c>
      <c r="X289" s="16">
        <f t="shared" ref="X289:Y289" si="287">IF(V289&lt;0,0,V289)</f>
        <v>0</v>
      </c>
      <c r="Y289" s="16">
        <f t="shared" si="287"/>
        <v>1.043324022</v>
      </c>
      <c r="Z289" s="16">
        <f t="shared" si="3"/>
        <v>1.043324022</v>
      </c>
      <c r="AA289" s="16">
        <f>(nnet!$A289-Z289)^2</f>
        <v>0.001876970917</v>
      </c>
    </row>
    <row r="290" ht="14.25" customHeight="1">
      <c r="A290" s="10">
        <v>0.0</v>
      </c>
      <c r="B290" s="10" t="s">
        <v>30</v>
      </c>
      <c r="C290" s="10">
        <v>2.0</v>
      </c>
      <c r="D290" s="10" t="s">
        <v>33</v>
      </c>
      <c r="E290" s="10">
        <v>38.0</v>
      </c>
      <c r="F290" s="11">
        <v>13.0</v>
      </c>
      <c r="G290" s="10">
        <v>0.0</v>
      </c>
      <c r="H290" s="10">
        <v>0.0</v>
      </c>
      <c r="I290" s="12">
        <f>mmult!$E290/$E$1</f>
        <v>0.475</v>
      </c>
      <c r="J290" s="12">
        <f>LOG10(mmult!$F290+1)</f>
        <v>1.146128036</v>
      </c>
      <c r="K290" s="10">
        <f>IF(mmult!$C290=1,1,0)</f>
        <v>0</v>
      </c>
      <c r="L290" s="10">
        <f>IF(mmult!$C290=2,1,0)</f>
        <v>1</v>
      </c>
      <c r="M290" s="10">
        <f>IF(mmult!$B290="S",1,0)</f>
        <v>1</v>
      </c>
      <c r="N290" s="10">
        <f>IF(mmult!$B290="C",1,0)</f>
        <v>0</v>
      </c>
      <c r="O290" s="13">
        <f>IF(mmult!$D290="male",1,0)</f>
        <v>0</v>
      </c>
      <c r="P290" s="13">
        <v>1.0</v>
      </c>
      <c r="V290" s="15">
        <v>-1.0381094918074534</v>
      </c>
      <c r="W290" s="15">
        <v>0.7354806851733682</v>
      </c>
      <c r="X290" s="16">
        <f t="shared" ref="X290:Y290" si="288">IF(V290&lt;0,0,V290)</f>
        <v>0</v>
      </c>
      <c r="Y290" s="16">
        <f t="shared" si="288"/>
        <v>0.7354806852</v>
      </c>
      <c r="Z290" s="16">
        <f t="shared" si="3"/>
        <v>0.7354806852</v>
      </c>
      <c r="AA290" s="16">
        <f>(nnet!$A290-Z290)^2</f>
        <v>0.5409318383</v>
      </c>
    </row>
    <row r="291" ht="14.25" customHeight="1">
      <c r="A291" s="10">
        <v>0.0</v>
      </c>
      <c r="B291" s="10" t="s">
        <v>30</v>
      </c>
      <c r="C291" s="10">
        <v>3.0</v>
      </c>
      <c r="D291" s="10" t="s">
        <v>31</v>
      </c>
      <c r="E291" s="10">
        <v>40.0</v>
      </c>
      <c r="F291" s="11">
        <v>27.9</v>
      </c>
      <c r="G291" s="10">
        <v>1.0</v>
      </c>
      <c r="H291" s="10">
        <v>4.0</v>
      </c>
      <c r="I291" s="12">
        <f>mmult!$E291/$E$1</f>
        <v>0.5</v>
      </c>
      <c r="J291" s="12">
        <f>LOG10(mmult!$F291+1)</f>
        <v>1.460897843</v>
      </c>
      <c r="K291" s="10">
        <f>IF(mmult!$C291=1,1,0)</f>
        <v>0</v>
      </c>
      <c r="L291" s="10">
        <f>IF(mmult!$C291=2,1,0)</f>
        <v>0</v>
      </c>
      <c r="M291" s="10">
        <f>IF(mmult!$B291="S",1,0)</f>
        <v>1</v>
      </c>
      <c r="N291" s="10">
        <f>IF(mmult!$B291="C",1,0)</f>
        <v>0</v>
      </c>
      <c r="O291" s="13">
        <f>IF(mmult!$D291="male",1,0)</f>
        <v>1</v>
      </c>
      <c r="P291" s="13">
        <v>1.0</v>
      </c>
      <c r="V291" s="15">
        <v>-1.829870804149065</v>
      </c>
      <c r="W291" s="15">
        <v>-0.07333754936644077</v>
      </c>
      <c r="X291" s="16">
        <f t="shared" ref="X291:Y291" si="289">IF(V291&lt;0,0,V291)</f>
        <v>0</v>
      </c>
      <c r="Y291" s="16">
        <f t="shared" si="289"/>
        <v>0</v>
      </c>
      <c r="Z291" s="16">
        <f t="shared" si="3"/>
        <v>0</v>
      </c>
      <c r="AA291" s="16">
        <f>(nnet!$A291-Z291)^2</f>
        <v>0</v>
      </c>
    </row>
    <row r="292" ht="14.25" customHeight="1">
      <c r="A292" s="10">
        <v>0.0</v>
      </c>
      <c r="B292" s="10" t="s">
        <v>32</v>
      </c>
      <c r="C292" s="10">
        <v>2.0</v>
      </c>
      <c r="D292" s="10" t="s">
        <v>31</v>
      </c>
      <c r="E292" s="10">
        <v>29.0</v>
      </c>
      <c r="F292" s="11">
        <v>27.7208</v>
      </c>
      <c r="G292" s="10">
        <v>1.0</v>
      </c>
      <c r="H292" s="10">
        <v>0.0</v>
      </c>
      <c r="I292" s="12">
        <f>mmult!$E292/$E$1</f>
        <v>0.3625</v>
      </c>
      <c r="J292" s="12">
        <f>LOG10(mmult!$F292+1)</f>
        <v>1.458196533</v>
      </c>
      <c r="K292" s="10">
        <f>IF(mmult!$C292=1,1,0)</f>
        <v>0</v>
      </c>
      <c r="L292" s="10">
        <f>IF(mmult!$C292=2,1,0)</f>
        <v>1</v>
      </c>
      <c r="M292" s="10">
        <f>IF(mmult!$B292="S",1,0)</f>
        <v>0</v>
      </c>
      <c r="N292" s="10">
        <f>IF(mmult!$B292="C",1,0)</f>
        <v>1</v>
      </c>
      <c r="O292" s="13">
        <f>IF(mmult!$D292="male",1,0)</f>
        <v>1</v>
      </c>
      <c r="P292" s="13">
        <v>1.0</v>
      </c>
      <c r="V292" s="15">
        <v>0.2860378824248477</v>
      </c>
      <c r="W292" s="15">
        <v>-3.1277826625679483</v>
      </c>
      <c r="X292" s="16">
        <f t="shared" ref="X292:Y292" si="290">IF(V292&lt;0,0,V292)</f>
        <v>0.2860378824</v>
      </c>
      <c r="Y292" s="16">
        <f t="shared" si="290"/>
        <v>0</v>
      </c>
      <c r="Z292" s="16">
        <f t="shared" si="3"/>
        <v>0.2860378824</v>
      </c>
      <c r="AA292" s="16">
        <f>(nnet!$A292-Z292)^2</f>
        <v>0.08181767018</v>
      </c>
    </row>
    <row r="293" ht="14.25" customHeight="1">
      <c r="A293" s="10">
        <v>0.0</v>
      </c>
      <c r="B293" s="10" t="s">
        <v>32</v>
      </c>
      <c r="C293" s="10">
        <v>3.0</v>
      </c>
      <c r="D293" s="10" t="s">
        <v>33</v>
      </c>
      <c r="E293" s="10">
        <v>45.0</v>
      </c>
      <c r="F293" s="11">
        <v>14.4542</v>
      </c>
      <c r="G293" s="10">
        <v>0.0</v>
      </c>
      <c r="H293" s="10">
        <v>1.0</v>
      </c>
      <c r="I293" s="12">
        <f>mmult!$E293/$E$1</f>
        <v>0.5625</v>
      </c>
      <c r="J293" s="12">
        <f>LOG10(mmult!$F293+1)</f>
        <v>1.189046528</v>
      </c>
      <c r="K293" s="10">
        <f>IF(mmult!$C293=1,1,0)</f>
        <v>0</v>
      </c>
      <c r="L293" s="10">
        <f>IF(mmult!$C293=2,1,0)</f>
        <v>0</v>
      </c>
      <c r="M293" s="10">
        <f>IF(mmult!$B293="S",1,0)</f>
        <v>0</v>
      </c>
      <c r="N293" s="10">
        <f>IF(mmult!$B293="C",1,0)</f>
        <v>1</v>
      </c>
      <c r="O293" s="13">
        <f>IF(mmult!$D293="male",1,0)</f>
        <v>0</v>
      </c>
      <c r="P293" s="13">
        <v>1.0</v>
      </c>
      <c r="V293" s="15">
        <v>0.49933330447707364</v>
      </c>
      <c r="W293" s="15">
        <v>-2.8946274602595135</v>
      </c>
      <c r="X293" s="16">
        <f t="shared" ref="X293:Y293" si="291">IF(V293&lt;0,0,V293)</f>
        <v>0.4993333045</v>
      </c>
      <c r="Y293" s="16">
        <f t="shared" si="291"/>
        <v>0</v>
      </c>
      <c r="Z293" s="16">
        <f t="shared" si="3"/>
        <v>0.4993333045</v>
      </c>
      <c r="AA293" s="16">
        <f>(nnet!$A293-Z293)^2</f>
        <v>0.249333749</v>
      </c>
    </row>
    <row r="294" ht="14.25" customHeight="1">
      <c r="A294" s="10">
        <v>0.0</v>
      </c>
      <c r="B294" s="10" t="s">
        <v>30</v>
      </c>
      <c r="C294" s="10">
        <v>3.0</v>
      </c>
      <c r="D294" s="10" t="s">
        <v>31</v>
      </c>
      <c r="E294" s="10">
        <v>35.0</v>
      </c>
      <c r="F294" s="11">
        <v>7.05</v>
      </c>
      <c r="G294" s="10">
        <v>0.0</v>
      </c>
      <c r="H294" s="10">
        <v>0.0</v>
      </c>
      <c r="I294" s="12">
        <f>mmult!$E294/$E$1</f>
        <v>0.4375</v>
      </c>
      <c r="J294" s="12">
        <f>LOG10(mmult!$F294+1)</f>
        <v>0.9057958804</v>
      </c>
      <c r="K294" s="10">
        <f>IF(mmult!$C294=1,1,0)</f>
        <v>0</v>
      </c>
      <c r="L294" s="10">
        <f>IF(mmult!$C294=2,1,0)</f>
        <v>0</v>
      </c>
      <c r="M294" s="10">
        <f>IF(mmult!$B294="S",1,0)</f>
        <v>1</v>
      </c>
      <c r="N294" s="10">
        <f>IF(mmult!$B294="C",1,0)</f>
        <v>0</v>
      </c>
      <c r="O294" s="13">
        <f>IF(mmult!$D294="male",1,0)</f>
        <v>1</v>
      </c>
      <c r="P294" s="13">
        <v>1.0</v>
      </c>
      <c r="V294" s="15">
        <v>-1.6339235073339327</v>
      </c>
      <c r="W294" s="15">
        <v>0.038238674406190665</v>
      </c>
      <c r="X294" s="16">
        <f t="shared" ref="X294:Y294" si="292">IF(V294&lt;0,0,V294)</f>
        <v>0</v>
      </c>
      <c r="Y294" s="16">
        <f t="shared" si="292"/>
        <v>0.03823867441</v>
      </c>
      <c r="Z294" s="16">
        <f t="shared" si="3"/>
        <v>0.03823867441</v>
      </c>
      <c r="AA294" s="16">
        <f>(nnet!$A294-Z294)^2</f>
        <v>0.00146219622</v>
      </c>
    </row>
    <row r="295" ht="14.25" customHeight="1">
      <c r="A295" s="10">
        <v>0.0</v>
      </c>
      <c r="B295" s="10" t="s">
        <v>30</v>
      </c>
      <c r="C295" s="10">
        <v>3.0</v>
      </c>
      <c r="D295" s="10" t="s">
        <v>31</v>
      </c>
      <c r="E295" s="10">
        <v>30.0</v>
      </c>
      <c r="F295" s="11">
        <v>7.25</v>
      </c>
      <c r="G295" s="10">
        <v>0.0</v>
      </c>
      <c r="H295" s="10">
        <v>0.0</v>
      </c>
      <c r="I295" s="12">
        <f>mmult!$E295/$E$1</f>
        <v>0.375</v>
      </c>
      <c r="J295" s="12">
        <f>LOG10(mmult!$F295+1)</f>
        <v>0.9164539485</v>
      </c>
      <c r="K295" s="10">
        <f>IF(mmult!$C295=1,1,0)</f>
        <v>0</v>
      </c>
      <c r="L295" s="10">
        <f>IF(mmult!$C295=2,1,0)</f>
        <v>0</v>
      </c>
      <c r="M295" s="10">
        <f>IF(mmult!$B295="S",1,0)</f>
        <v>1</v>
      </c>
      <c r="N295" s="10">
        <f>IF(mmult!$B295="C",1,0)</f>
        <v>0</v>
      </c>
      <c r="O295" s="13">
        <f>IF(mmult!$D295="male",1,0)</f>
        <v>1</v>
      </c>
      <c r="P295" s="13">
        <v>1.0</v>
      </c>
      <c r="V295" s="15">
        <v>-1.5878519777880784</v>
      </c>
      <c r="W295" s="15">
        <v>0.07180706103095114</v>
      </c>
      <c r="X295" s="16">
        <f t="shared" ref="X295:Y295" si="293">IF(V295&lt;0,0,V295)</f>
        <v>0</v>
      </c>
      <c r="Y295" s="16">
        <f t="shared" si="293"/>
        <v>0.07180706103</v>
      </c>
      <c r="Z295" s="16">
        <f t="shared" si="3"/>
        <v>0.07180706103</v>
      </c>
      <c r="AA295" s="16">
        <f>(nnet!$A295-Z295)^2</f>
        <v>0.005156254014</v>
      </c>
    </row>
    <row r="296" ht="14.25" customHeight="1">
      <c r="A296" s="10">
        <v>1.0</v>
      </c>
      <c r="B296" s="10" t="s">
        <v>32</v>
      </c>
      <c r="C296" s="10">
        <v>1.0</v>
      </c>
      <c r="D296" s="10" t="s">
        <v>33</v>
      </c>
      <c r="E296" s="10">
        <v>60.0</v>
      </c>
      <c r="F296" s="11">
        <v>75.25</v>
      </c>
      <c r="G296" s="10">
        <v>1.0</v>
      </c>
      <c r="H296" s="10">
        <v>0.0</v>
      </c>
      <c r="I296" s="12">
        <f>mmult!$E296/$E$1</f>
        <v>0.75</v>
      </c>
      <c r="J296" s="12">
        <f>LOG10(mmult!$F296+1)</f>
        <v>1.882239848</v>
      </c>
      <c r="K296" s="10">
        <f>IF(mmult!$C296=1,1,0)</f>
        <v>1</v>
      </c>
      <c r="L296" s="10">
        <f>IF(mmult!$C296=2,1,0)</f>
        <v>0</v>
      </c>
      <c r="M296" s="10">
        <f>IF(mmult!$B296="S",1,0)</f>
        <v>0</v>
      </c>
      <c r="N296" s="10">
        <f>IF(mmult!$B296="C",1,0)</f>
        <v>1</v>
      </c>
      <c r="O296" s="13">
        <f>IF(mmult!$D296="male",1,0)</f>
        <v>0</v>
      </c>
      <c r="P296" s="13">
        <v>1.0</v>
      </c>
      <c r="V296" s="15">
        <v>0.7596093237223922</v>
      </c>
      <c r="W296" s="15">
        <v>-2.6361275358982317</v>
      </c>
      <c r="X296" s="16">
        <f t="shared" ref="X296:Y296" si="294">IF(V296&lt;0,0,V296)</f>
        <v>0.7596093237</v>
      </c>
      <c r="Y296" s="16">
        <f t="shared" si="294"/>
        <v>0</v>
      </c>
      <c r="Z296" s="16">
        <f t="shared" si="3"/>
        <v>0.7596093237</v>
      </c>
      <c r="AA296" s="16">
        <f>(nnet!$A296-Z296)^2</f>
        <v>0.05778767724</v>
      </c>
    </row>
    <row r="297" ht="14.25" customHeight="1">
      <c r="A297" s="10">
        <v>1.0</v>
      </c>
      <c r="B297" s="10" t="s">
        <v>32</v>
      </c>
      <c r="C297" s="10">
        <v>1.0</v>
      </c>
      <c r="D297" s="10" t="s">
        <v>33</v>
      </c>
      <c r="E297" s="10">
        <v>24.0</v>
      </c>
      <c r="F297" s="11">
        <v>69.3</v>
      </c>
      <c r="G297" s="10">
        <v>0.0</v>
      </c>
      <c r="H297" s="10">
        <v>0.0</v>
      </c>
      <c r="I297" s="12">
        <f>mmult!$E297/$E$1</f>
        <v>0.3</v>
      </c>
      <c r="J297" s="12">
        <f>LOG10(mmult!$F297+1)</f>
        <v>1.846955325</v>
      </c>
      <c r="K297" s="10">
        <f>IF(mmult!$C297=1,1,0)</f>
        <v>1</v>
      </c>
      <c r="L297" s="10">
        <f>IF(mmult!$C297=2,1,0)</f>
        <v>0</v>
      </c>
      <c r="M297" s="10">
        <f>IF(mmult!$B297="S",1,0)</f>
        <v>0</v>
      </c>
      <c r="N297" s="10">
        <f>IF(mmult!$B297="C",1,0)</f>
        <v>1</v>
      </c>
      <c r="O297" s="13">
        <f>IF(mmult!$D297="male",1,0)</f>
        <v>0</v>
      </c>
      <c r="P297" s="13">
        <v>1.0</v>
      </c>
      <c r="V297" s="15">
        <v>1.1077778628137729</v>
      </c>
      <c r="W297" s="15">
        <v>-2.32465922763564</v>
      </c>
      <c r="X297" s="16">
        <f t="shared" ref="X297:Y297" si="295">IF(V297&lt;0,0,V297)</f>
        <v>1.107777863</v>
      </c>
      <c r="Y297" s="16">
        <f t="shared" si="295"/>
        <v>0</v>
      </c>
      <c r="Z297" s="16">
        <f t="shared" si="3"/>
        <v>1.107777863</v>
      </c>
      <c r="AA297" s="16">
        <f>(nnet!$A297-Z297)^2</f>
        <v>0.01161606771</v>
      </c>
    </row>
    <row r="298" ht="14.25" customHeight="1">
      <c r="A298" s="10">
        <v>1.0</v>
      </c>
      <c r="B298" s="10" t="s">
        <v>32</v>
      </c>
      <c r="C298" s="10">
        <v>1.0</v>
      </c>
      <c r="D298" s="10" t="s">
        <v>31</v>
      </c>
      <c r="E298" s="10">
        <v>25.0</v>
      </c>
      <c r="F298" s="11">
        <v>55.4417</v>
      </c>
      <c r="G298" s="10">
        <v>1.0</v>
      </c>
      <c r="H298" s="10">
        <v>0.0</v>
      </c>
      <c r="I298" s="12">
        <f>mmult!$E298/$E$1</f>
        <v>0.3125</v>
      </c>
      <c r="J298" s="12">
        <f>LOG10(mmult!$F298+1)</f>
        <v>1.751600086</v>
      </c>
      <c r="K298" s="10">
        <f>IF(mmult!$C298=1,1,0)</f>
        <v>1</v>
      </c>
      <c r="L298" s="10">
        <f>IF(mmult!$C298=2,1,0)</f>
        <v>0</v>
      </c>
      <c r="M298" s="10">
        <f>IF(mmult!$B298="S",1,0)</f>
        <v>0</v>
      </c>
      <c r="N298" s="10">
        <f>IF(mmult!$B298="C",1,0)</f>
        <v>1</v>
      </c>
      <c r="O298" s="13">
        <f>IF(mmult!$D298="male",1,0)</f>
        <v>1</v>
      </c>
      <c r="P298" s="13">
        <v>1.0</v>
      </c>
      <c r="V298" s="15">
        <v>0.579240481224444</v>
      </c>
      <c r="W298" s="15">
        <v>-2.9105672279612467</v>
      </c>
      <c r="X298" s="16">
        <f t="shared" ref="X298:Y298" si="296">IF(V298&lt;0,0,V298)</f>
        <v>0.5792404812</v>
      </c>
      <c r="Y298" s="16">
        <f t="shared" si="296"/>
        <v>0</v>
      </c>
      <c r="Z298" s="16">
        <f t="shared" si="3"/>
        <v>0.5792404812</v>
      </c>
      <c r="AA298" s="16">
        <f>(nnet!$A298-Z298)^2</f>
        <v>0.1770385726</v>
      </c>
    </row>
    <row r="299" ht="14.25" customHeight="1">
      <c r="A299" s="10">
        <v>0.0</v>
      </c>
      <c r="B299" s="10" t="s">
        <v>30</v>
      </c>
      <c r="C299" s="10">
        <v>3.0</v>
      </c>
      <c r="D299" s="10" t="s">
        <v>31</v>
      </c>
      <c r="E299" s="10">
        <v>18.0</v>
      </c>
      <c r="F299" s="11">
        <v>6.4958</v>
      </c>
      <c r="G299" s="10">
        <v>1.0</v>
      </c>
      <c r="H299" s="10">
        <v>0.0</v>
      </c>
      <c r="I299" s="12">
        <f>mmult!$E299/$E$1</f>
        <v>0.225</v>
      </c>
      <c r="J299" s="12">
        <f>LOG10(mmult!$F299+1)</f>
        <v>0.8748179904</v>
      </c>
      <c r="K299" s="10">
        <f>IF(mmult!$C299=1,1,0)</f>
        <v>0</v>
      </c>
      <c r="L299" s="10">
        <f>IF(mmult!$C299=2,1,0)</f>
        <v>0</v>
      </c>
      <c r="M299" s="10">
        <f>IF(mmult!$B299="S",1,0)</f>
        <v>1</v>
      </c>
      <c r="N299" s="10">
        <f>IF(mmult!$B299="C",1,0)</f>
        <v>0</v>
      </c>
      <c r="O299" s="13">
        <f>IF(mmult!$D299="male",1,0)</f>
        <v>1</v>
      </c>
      <c r="P299" s="13">
        <v>1.0</v>
      </c>
      <c r="V299" s="15">
        <v>-1.4958189257332084</v>
      </c>
      <c r="W299" s="15">
        <v>0.06978788919807322</v>
      </c>
      <c r="X299" s="16">
        <f t="shared" ref="X299:Y299" si="297">IF(V299&lt;0,0,V299)</f>
        <v>0</v>
      </c>
      <c r="Y299" s="16">
        <f t="shared" si="297"/>
        <v>0.0697878892</v>
      </c>
      <c r="Z299" s="16">
        <f t="shared" si="3"/>
        <v>0.0697878892</v>
      </c>
      <c r="AA299" s="16">
        <f>(nnet!$A299-Z299)^2</f>
        <v>0.004870349479</v>
      </c>
    </row>
    <row r="300" ht="14.25" customHeight="1">
      <c r="A300" s="10">
        <v>0.0</v>
      </c>
      <c r="B300" s="10" t="s">
        <v>30</v>
      </c>
      <c r="C300" s="10">
        <v>3.0</v>
      </c>
      <c r="D300" s="10" t="s">
        <v>31</v>
      </c>
      <c r="E300" s="10">
        <v>19.0</v>
      </c>
      <c r="F300" s="11">
        <v>8.05</v>
      </c>
      <c r="G300" s="10">
        <v>0.0</v>
      </c>
      <c r="H300" s="10">
        <v>0.0</v>
      </c>
      <c r="I300" s="12">
        <f>mmult!$E300/$E$1</f>
        <v>0.2375</v>
      </c>
      <c r="J300" s="12">
        <f>LOG10(mmult!$F300+1)</f>
        <v>0.9566485792</v>
      </c>
      <c r="K300" s="10">
        <f>IF(mmult!$C300=1,1,0)</f>
        <v>0</v>
      </c>
      <c r="L300" s="10">
        <f>IF(mmult!$C300=2,1,0)</f>
        <v>0</v>
      </c>
      <c r="M300" s="10">
        <f>IF(mmult!$B300="S",1,0)</f>
        <v>1</v>
      </c>
      <c r="N300" s="10">
        <f>IF(mmult!$B300="C",1,0)</f>
        <v>0</v>
      </c>
      <c r="O300" s="13">
        <f>IF(mmult!$D300="male",1,0)</f>
        <v>1</v>
      </c>
      <c r="P300" s="13">
        <v>1.0</v>
      </c>
      <c r="V300" s="15">
        <v>-1.4862997946812746</v>
      </c>
      <c r="W300" s="15">
        <v>0.14685415327927576</v>
      </c>
      <c r="X300" s="16">
        <f t="shared" ref="X300:Y300" si="298">IF(V300&lt;0,0,V300)</f>
        <v>0</v>
      </c>
      <c r="Y300" s="16">
        <f t="shared" si="298"/>
        <v>0.1468541533</v>
      </c>
      <c r="Z300" s="16">
        <f t="shared" si="3"/>
        <v>0.1468541533</v>
      </c>
      <c r="AA300" s="16">
        <f>(nnet!$A300-Z300)^2</f>
        <v>0.02156614234</v>
      </c>
    </row>
    <row r="301" ht="14.25" customHeight="1">
      <c r="A301" s="10">
        <v>0.0</v>
      </c>
      <c r="B301" s="10" t="s">
        <v>32</v>
      </c>
      <c r="C301" s="10">
        <v>1.0</v>
      </c>
      <c r="D301" s="10" t="s">
        <v>31</v>
      </c>
      <c r="E301" s="10">
        <v>22.0</v>
      </c>
      <c r="F301" s="11">
        <v>135.6333</v>
      </c>
      <c r="G301" s="10">
        <v>0.0</v>
      </c>
      <c r="H301" s="10">
        <v>0.0</v>
      </c>
      <c r="I301" s="12">
        <f>mmult!$E301/$E$1</f>
        <v>0.275</v>
      </c>
      <c r="J301" s="12">
        <f>LOG10(mmult!$F301+1)</f>
        <v>2.135556558</v>
      </c>
      <c r="K301" s="10">
        <f>IF(mmult!$C301=1,1,0)</f>
        <v>1</v>
      </c>
      <c r="L301" s="10">
        <f>IF(mmult!$C301=2,1,0)</f>
        <v>0</v>
      </c>
      <c r="M301" s="10">
        <f>IF(mmult!$B301="S",1,0)</f>
        <v>0</v>
      </c>
      <c r="N301" s="10">
        <f>IF(mmult!$B301="C",1,0)</f>
        <v>1</v>
      </c>
      <c r="O301" s="13">
        <f>IF(mmult!$D301="male",1,0)</f>
        <v>1</v>
      </c>
      <c r="P301" s="13">
        <v>1.0</v>
      </c>
      <c r="V301" s="15">
        <v>0.6290323068705191</v>
      </c>
      <c r="W301" s="15">
        <v>-2.785667224606993</v>
      </c>
      <c r="X301" s="16">
        <f t="shared" ref="X301:Y301" si="299">IF(V301&lt;0,0,V301)</f>
        <v>0.6290323069</v>
      </c>
      <c r="Y301" s="16">
        <f t="shared" si="299"/>
        <v>0</v>
      </c>
      <c r="Z301" s="16">
        <f t="shared" si="3"/>
        <v>0.6290323069</v>
      </c>
      <c r="AA301" s="16">
        <f>(nnet!$A301-Z301)^2</f>
        <v>0.3956816431</v>
      </c>
    </row>
    <row r="302" ht="14.25" customHeight="1">
      <c r="A302" s="10">
        <v>0.0</v>
      </c>
      <c r="B302" s="10" t="s">
        <v>30</v>
      </c>
      <c r="C302" s="10">
        <v>3.0</v>
      </c>
      <c r="D302" s="10" t="s">
        <v>33</v>
      </c>
      <c r="E302" s="10">
        <v>3.0</v>
      </c>
      <c r="F302" s="11">
        <v>21.075</v>
      </c>
      <c r="G302" s="10">
        <v>3.0</v>
      </c>
      <c r="H302" s="10">
        <v>1.0</v>
      </c>
      <c r="I302" s="12">
        <f>mmult!$E302/$E$1</f>
        <v>0.0375</v>
      </c>
      <c r="J302" s="12">
        <f>LOG10(mmult!$F302+1)</f>
        <v>1.343900712</v>
      </c>
      <c r="K302" s="10">
        <f>IF(mmult!$C302=1,1,0)</f>
        <v>0</v>
      </c>
      <c r="L302" s="10">
        <f>IF(mmult!$C302=2,1,0)</f>
        <v>0</v>
      </c>
      <c r="M302" s="10">
        <f>IF(mmult!$B302="S",1,0)</f>
        <v>1</v>
      </c>
      <c r="N302" s="10">
        <f>IF(mmult!$B302="C",1,0)</f>
        <v>0</v>
      </c>
      <c r="O302" s="13">
        <f>IF(mmult!$D302="male",1,0)</f>
        <v>0</v>
      </c>
      <c r="P302" s="13">
        <v>1.0</v>
      </c>
      <c r="V302" s="15">
        <v>-0.9222260571859131</v>
      </c>
      <c r="W302" s="15">
        <v>0.5307547779344404</v>
      </c>
      <c r="X302" s="16">
        <f t="shared" ref="X302:Y302" si="300">IF(V302&lt;0,0,V302)</f>
        <v>0</v>
      </c>
      <c r="Y302" s="16">
        <f t="shared" si="300"/>
        <v>0.5307547779</v>
      </c>
      <c r="Z302" s="16">
        <f t="shared" si="3"/>
        <v>0.5307547779</v>
      </c>
      <c r="AA302" s="16">
        <f>(nnet!$A302-Z302)^2</f>
        <v>0.2817006343</v>
      </c>
    </row>
    <row r="303" ht="14.25" customHeight="1">
      <c r="A303" s="10">
        <v>1.0</v>
      </c>
      <c r="B303" s="10" t="s">
        <v>30</v>
      </c>
      <c r="C303" s="10">
        <v>3.0</v>
      </c>
      <c r="D303" s="10" t="s">
        <v>33</v>
      </c>
      <c r="E303" s="10">
        <v>22.0</v>
      </c>
      <c r="F303" s="11">
        <v>7.25</v>
      </c>
      <c r="G303" s="10">
        <v>0.0</v>
      </c>
      <c r="H303" s="10">
        <v>0.0</v>
      </c>
      <c r="I303" s="12">
        <f>mmult!$E303/$E$1</f>
        <v>0.275</v>
      </c>
      <c r="J303" s="12">
        <f>LOG10(mmult!$F303+1)</f>
        <v>0.9164539485</v>
      </c>
      <c r="K303" s="10">
        <f>IF(mmult!$C303=1,1,0)</f>
        <v>0</v>
      </c>
      <c r="L303" s="10">
        <f>IF(mmult!$C303=2,1,0)</f>
        <v>0</v>
      </c>
      <c r="M303" s="10">
        <f>IF(mmult!$B303="S",1,0)</f>
        <v>1</v>
      </c>
      <c r="N303" s="10">
        <f>IF(mmult!$B303="C",1,0)</f>
        <v>0</v>
      </c>
      <c r="O303" s="13">
        <f>IF(mmult!$D303="male",1,0)</f>
        <v>0</v>
      </c>
      <c r="P303" s="13">
        <v>1.0</v>
      </c>
      <c r="V303" s="15">
        <v>-1.0138540090012693</v>
      </c>
      <c r="W303" s="15">
        <v>0.6190505811372482</v>
      </c>
      <c r="X303" s="16">
        <f t="shared" ref="X303:Y303" si="301">IF(V303&lt;0,0,V303)</f>
        <v>0</v>
      </c>
      <c r="Y303" s="16">
        <f t="shared" si="301"/>
        <v>0.6190505811</v>
      </c>
      <c r="Z303" s="16">
        <f t="shared" si="3"/>
        <v>0.6190505811</v>
      </c>
      <c r="AA303" s="16">
        <f>(nnet!$A303-Z303)^2</f>
        <v>0.1451224597</v>
      </c>
    </row>
    <row r="304" ht="14.25" customHeight="1">
      <c r="A304" s="10">
        <v>0.0</v>
      </c>
      <c r="B304" s="10" t="s">
        <v>32</v>
      </c>
      <c r="C304" s="10">
        <v>1.0</v>
      </c>
      <c r="D304" s="10" t="s">
        <v>31</v>
      </c>
      <c r="E304" s="10">
        <v>27.0</v>
      </c>
      <c r="F304" s="11">
        <v>211.5</v>
      </c>
      <c r="G304" s="10">
        <v>0.0</v>
      </c>
      <c r="H304" s="10">
        <v>2.0</v>
      </c>
      <c r="I304" s="12">
        <f>mmult!$E304/$E$1</f>
        <v>0.3375</v>
      </c>
      <c r="J304" s="12">
        <f>LOG10(mmult!$F304+1)</f>
        <v>2.327358934</v>
      </c>
      <c r="K304" s="10">
        <f>IF(mmult!$C304=1,1,0)</f>
        <v>1</v>
      </c>
      <c r="L304" s="10">
        <f>IF(mmult!$C304=2,1,0)</f>
        <v>0</v>
      </c>
      <c r="M304" s="10">
        <f>IF(mmult!$B304="S",1,0)</f>
        <v>0</v>
      </c>
      <c r="N304" s="10">
        <f>IF(mmult!$B304="C",1,0)</f>
        <v>1</v>
      </c>
      <c r="O304" s="13">
        <f>IF(mmult!$D304="male",1,0)</f>
        <v>1</v>
      </c>
      <c r="P304" s="13">
        <v>1.0</v>
      </c>
      <c r="V304" s="15">
        <v>0.515965713147389</v>
      </c>
      <c r="W304" s="15">
        <v>-2.8250956502444864</v>
      </c>
      <c r="X304" s="16">
        <f t="shared" ref="X304:Y304" si="302">IF(V304&lt;0,0,V304)</f>
        <v>0.5159657131</v>
      </c>
      <c r="Y304" s="16">
        <f t="shared" si="302"/>
        <v>0</v>
      </c>
      <c r="Z304" s="16">
        <f t="shared" si="3"/>
        <v>0.5159657131</v>
      </c>
      <c r="AA304" s="16">
        <f>(nnet!$A304-Z304)^2</f>
        <v>0.2662206171</v>
      </c>
    </row>
    <row r="305" ht="14.25" customHeight="1">
      <c r="A305" s="10">
        <v>0.0</v>
      </c>
      <c r="B305" s="10" t="s">
        <v>32</v>
      </c>
      <c r="C305" s="10">
        <v>3.0</v>
      </c>
      <c r="D305" s="10" t="s">
        <v>31</v>
      </c>
      <c r="E305" s="10">
        <v>20.0</v>
      </c>
      <c r="F305" s="11">
        <v>4.0125</v>
      </c>
      <c r="G305" s="10">
        <v>0.0</v>
      </c>
      <c r="H305" s="10">
        <v>0.0</v>
      </c>
      <c r="I305" s="12">
        <f>mmult!$E305/$E$1</f>
        <v>0.25</v>
      </c>
      <c r="J305" s="12">
        <f>LOG10(mmult!$F305+1)</f>
        <v>0.7000543856</v>
      </c>
      <c r="K305" s="10">
        <f>IF(mmult!$C305=1,1,0)</f>
        <v>0</v>
      </c>
      <c r="L305" s="10">
        <f>IF(mmult!$C305=2,1,0)</f>
        <v>0</v>
      </c>
      <c r="M305" s="10">
        <f>IF(mmult!$B305="S",1,0)</f>
        <v>0</v>
      </c>
      <c r="N305" s="10">
        <f>IF(mmult!$B305="C",1,0)</f>
        <v>1</v>
      </c>
      <c r="O305" s="13">
        <f>IF(mmult!$D305="male",1,0)</f>
        <v>1</v>
      </c>
      <c r="P305" s="13">
        <v>1.0</v>
      </c>
      <c r="V305" s="15">
        <v>0.25757578038482054</v>
      </c>
      <c r="W305" s="15">
        <v>-3.2501233312569853</v>
      </c>
      <c r="X305" s="16">
        <f t="shared" ref="X305:Y305" si="303">IF(V305&lt;0,0,V305)</f>
        <v>0.2575757804</v>
      </c>
      <c r="Y305" s="16">
        <f t="shared" si="303"/>
        <v>0</v>
      </c>
      <c r="Z305" s="16">
        <f t="shared" si="3"/>
        <v>0.2575757804</v>
      </c>
      <c r="AA305" s="16">
        <f>(nnet!$A305-Z305)^2</f>
        <v>0.06634528264</v>
      </c>
    </row>
    <row r="306" ht="14.25" customHeight="1">
      <c r="A306" s="10">
        <v>0.0</v>
      </c>
      <c r="B306" s="10" t="s">
        <v>30</v>
      </c>
      <c r="C306" s="10">
        <v>3.0</v>
      </c>
      <c r="D306" s="10" t="s">
        <v>31</v>
      </c>
      <c r="E306" s="10">
        <v>19.0</v>
      </c>
      <c r="F306" s="11">
        <v>7.775</v>
      </c>
      <c r="G306" s="10">
        <v>0.0</v>
      </c>
      <c r="H306" s="10">
        <v>0.0</v>
      </c>
      <c r="I306" s="12">
        <f>mmult!$E306/$E$1</f>
        <v>0.2375</v>
      </c>
      <c r="J306" s="12">
        <f>LOG10(mmult!$F306+1)</f>
        <v>0.9432471251</v>
      </c>
      <c r="K306" s="10">
        <f>IF(mmult!$C306=1,1,0)</f>
        <v>0</v>
      </c>
      <c r="L306" s="10">
        <f>IF(mmult!$C306=2,1,0)</f>
        <v>0</v>
      </c>
      <c r="M306" s="10">
        <f>IF(mmult!$B306="S",1,0)</f>
        <v>1</v>
      </c>
      <c r="N306" s="10">
        <f>IF(mmult!$B306="C",1,0)</f>
        <v>0</v>
      </c>
      <c r="O306" s="13">
        <f>IF(mmult!$D306="male",1,0)</f>
        <v>1</v>
      </c>
      <c r="P306" s="13">
        <v>1.0</v>
      </c>
      <c r="V306" s="15">
        <v>-1.4864556951114423</v>
      </c>
      <c r="W306" s="15">
        <v>0.14589655772713694</v>
      </c>
      <c r="X306" s="16">
        <f t="shared" ref="X306:Y306" si="304">IF(V306&lt;0,0,V306)</f>
        <v>0</v>
      </c>
      <c r="Y306" s="16">
        <f t="shared" si="304"/>
        <v>0.1458965577</v>
      </c>
      <c r="Z306" s="16">
        <f t="shared" si="3"/>
        <v>0.1458965577</v>
      </c>
      <c r="AA306" s="16">
        <f>(nnet!$A306-Z306)^2</f>
        <v>0.02128580556</v>
      </c>
    </row>
    <row r="307" ht="14.25" customHeight="1">
      <c r="A307" s="10">
        <v>1.0</v>
      </c>
      <c r="B307" s="10" t="s">
        <v>32</v>
      </c>
      <c r="C307" s="10">
        <v>1.0</v>
      </c>
      <c r="D307" s="10" t="s">
        <v>33</v>
      </c>
      <c r="E307" s="10">
        <v>42.0</v>
      </c>
      <c r="F307" s="11">
        <v>227.525</v>
      </c>
      <c r="G307" s="10">
        <v>0.0</v>
      </c>
      <c r="H307" s="10">
        <v>0.0</v>
      </c>
      <c r="I307" s="12">
        <f>mmult!$E307/$E$1</f>
        <v>0.525</v>
      </c>
      <c r="J307" s="12">
        <f>LOG10(mmult!$F307+1)</f>
        <v>2.358933718</v>
      </c>
      <c r="K307" s="10">
        <f>IF(mmult!$C307=1,1,0)</f>
        <v>1</v>
      </c>
      <c r="L307" s="10">
        <f>IF(mmult!$C307=2,1,0)</f>
        <v>0</v>
      </c>
      <c r="M307" s="10">
        <f>IF(mmult!$B307="S",1,0)</f>
        <v>0</v>
      </c>
      <c r="N307" s="10">
        <f>IF(mmult!$B307="C",1,0)</f>
        <v>1</v>
      </c>
      <c r="O307" s="13">
        <f>IF(mmult!$D307="male",1,0)</f>
        <v>0</v>
      </c>
      <c r="P307" s="13">
        <v>1.0</v>
      </c>
      <c r="V307" s="15">
        <v>0.9483226021977303</v>
      </c>
      <c r="W307" s="15">
        <v>-2.4061805629311825</v>
      </c>
      <c r="X307" s="16">
        <f t="shared" ref="X307:Y307" si="305">IF(V307&lt;0,0,V307)</f>
        <v>0.9483226022</v>
      </c>
      <c r="Y307" s="16">
        <f t="shared" si="305"/>
        <v>0</v>
      </c>
      <c r="Z307" s="16">
        <f t="shared" si="3"/>
        <v>0.9483226022</v>
      </c>
      <c r="AA307" s="16">
        <f>(nnet!$A307-Z307)^2</f>
        <v>0.002670553444</v>
      </c>
    </row>
    <row r="308" ht="14.25" customHeight="1">
      <c r="A308" s="10">
        <v>1.0</v>
      </c>
      <c r="B308" s="10" t="s">
        <v>32</v>
      </c>
      <c r="C308" s="10">
        <v>3.0</v>
      </c>
      <c r="D308" s="10" t="s">
        <v>33</v>
      </c>
      <c r="E308" s="10">
        <v>1.0</v>
      </c>
      <c r="F308" s="11">
        <v>15.7417</v>
      </c>
      <c r="G308" s="10">
        <v>0.0</v>
      </c>
      <c r="H308" s="10">
        <v>2.0</v>
      </c>
      <c r="I308" s="12">
        <f>mmult!$E308/$E$1</f>
        <v>0.0125</v>
      </c>
      <c r="J308" s="12">
        <f>LOG10(mmult!$F308+1)</f>
        <v>1.223799555</v>
      </c>
      <c r="K308" s="10">
        <f>IF(mmult!$C308=1,1,0)</f>
        <v>0</v>
      </c>
      <c r="L308" s="10">
        <f>IF(mmult!$C308=2,1,0)</f>
        <v>0</v>
      </c>
      <c r="M308" s="10">
        <f>IF(mmult!$B308="S",1,0)</f>
        <v>0</v>
      </c>
      <c r="N308" s="10">
        <f>IF(mmult!$B308="C",1,0)</f>
        <v>1</v>
      </c>
      <c r="O308" s="13">
        <f>IF(mmult!$D308="male",1,0)</f>
        <v>0</v>
      </c>
      <c r="P308" s="13">
        <v>1.0</v>
      </c>
      <c r="V308" s="15">
        <v>0.869400816748519</v>
      </c>
      <c r="W308" s="15">
        <v>-2.6136075774119005</v>
      </c>
      <c r="X308" s="16">
        <f t="shared" ref="X308:Y308" si="306">IF(V308&lt;0,0,V308)</f>
        <v>0.8694008167</v>
      </c>
      <c r="Y308" s="16">
        <f t="shared" si="306"/>
        <v>0</v>
      </c>
      <c r="Z308" s="16">
        <f t="shared" si="3"/>
        <v>0.8694008167</v>
      </c>
      <c r="AA308" s="16">
        <f>(nnet!$A308-Z308)^2</f>
        <v>0.01705614667</v>
      </c>
    </row>
    <row r="309" ht="14.25" customHeight="1">
      <c r="A309" s="10">
        <v>0.0</v>
      </c>
      <c r="B309" s="10" t="s">
        <v>30</v>
      </c>
      <c r="C309" s="10">
        <v>3.0</v>
      </c>
      <c r="D309" s="10" t="s">
        <v>31</v>
      </c>
      <c r="E309" s="10">
        <v>32.0</v>
      </c>
      <c r="F309" s="11">
        <v>7.925</v>
      </c>
      <c r="G309" s="10">
        <v>0.0</v>
      </c>
      <c r="H309" s="10">
        <v>0.0</v>
      </c>
      <c r="I309" s="12">
        <f>mmult!$E309/$E$1</f>
        <v>0.4</v>
      </c>
      <c r="J309" s="12">
        <f>LOG10(mmult!$F309+1)</f>
        <v>0.9506082248</v>
      </c>
      <c r="K309" s="10">
        <f>IF(mmult!$C309=1,1,0)</f>
        <v>0</v>
      </c>
      <c r="L309" s="10">
        <f>IF(mmult!$C309=2,1,0)</f>
        <v>0</v>
      </c>
      <c r="M309" s="10">
        <f>IF(mmult!$B309="S",1,0)</f>
        <v>1</v>
      </c>
      <c r="N309" s="10">
        <f>IF(mmult!$B309="C",1,0)</f>
        <v>0</v>
      </c>
      <c r="O309" s="13">
        <f>IF(mmult!$D309="male",1,0)</f>
        <v>1</v>
      </c>
      <c r="P309" s="13">
        <v>1.0</v>
      </c>
      <c r="V309" s="15">
        <v>-1.605833675018449</v>
      </c>
      <c r="W309" s="15">
        <v>0.06112481376251866</v>
      </c>
      <c r="X309" s="16">
        <f t="shared" ref="X309:Y309" si="307">IF(V309&lt;0,0,V309)</f>
        <v>0</v>
      </c>
      <c r="Y309" s="16">
        <f t="shared" si="307"/>
        <v>0.06112481376</v>
      </c>
      <c r="Z309" s="16">
        <f t="shared" si="3"/>
        <v>0.06112481376</v>
      </c>
      <c r="AA309" s="16">
        <f>(nnet!$A309-Z309)^2</f>
        <v>0.003736242858</v>
      </c>
    </row>
    <row r="310" ht="14.25" customHeight="1">
      <c r="A310" s="10">
        <v>1.0</v>
      </c>
      <c r="B310" s="10" t="s">
        <v>30</v>
      </c>
      <c r="C310" s="10">
        <v>1.0</v>
      </c>
      <c r="D310" s="10" t="s">
        <v>33</v>
      </c>
      <c r="E310" s="10">
        <v>35.0</v>
      </c>
      <c r="F310" s="11">
        <v>52.0</v>
      </c>
      <c r="G310" s="10">
        <v>1.0</v>
      </c>
      <c r="H310" s="10">
        <v>0.0</v>
      </c>
      <c r="I310" s="12">
        <f>mmult!$E310/$E$1</f>
        <v>0.4375</v>
      </c>
      <c r="J310" s="12">
        <f>LOG10(mmult!$F310+1)</f>
        <v>1.72427587</v>
      </c>
      <c r="K310" s="10">
        <f>IF(mmult!$C310=1,1,0)</f>
        <v>1</v>
      </c>
      <c r="L310" s="10">
        <f>IF(mmult!$C310=2,1,0)</f>
        <v>0</v>
      </c>
      <c r="M310" s="10">
        <f>IF(mmult!$B310="S",1,0)</f>
        <v>1</v>
      </c>
      <c r="N310" s="10">
        <f>IF(mmult!$B310="C",1,0)</f>
        <v>0</v>
      </c>
      <c r="O310" s="13">
        <f>IF(mmult!$D310="male",1,0)</f>
        <v>0</v>
      </c>
      <c r="P310" s="13">
        <v>1.0</v>
      </c>
      <c r="V310" s="15">
        <v>-0.7685406399107231</v>
      </c>
      <c r="W310" s="15">
        <v>0.8887005892575912</v>
      </c>
      <c r="X310" s="16">
        <f t="shared" ref="X310:Y310" si="308">IF(V310&lt;0,0,V310)</f>
        <v>0</v>
      </c>
      <c r="Y310" s="16">
        <f t="shared" si="308"/>
        <v>0.8887005893</v>
      </c>
      <c r="Z310" s="16">
        <f t="shared" si="3"/>
        <v>0.8887005893</v>
      </c>
      <c r="AA310" s="16">
        <f>(nnet!$A310-Z310)^2</f>
        <v>0.01238755883</v>
      </c>
    </row>
    <row r="311" ht="14.25" customHeight="1">
      <c r="A311" s="10">
        <v>0.0</v>
      </c>
      <c r="B311" s="10" t="s">
        <v>30</v>
      </c>
      <c r="C311" s="10">
        <v>2.0</v>
      </c>
      <c r="D311" s="10" t="s">
        <v>31</v>
      </c>
      <c r="E311" s="10">
        <v>18.0</v>
      </c>
      <c r="F311" s="11">
        <v>73.5</v>
      </c>
      <c r="G311" s="10">
        <v>0.0</v>
      </c>
      <c r="H311" s="10">
        <v>0.0</v>
      </c>
      <c r="I311" s="12">
        <f>mmult!$E311/$E$1</f>
        <v>0.225</v>
      </c>
      <c r="J311" s="12">
        <f>LOG10(mmult!$F311+1)</f>
        <v>1.872156273</v>
      </c>
      <c r="K311" s="10">
        <f>IF(mmult!$C311=1,1,0)</f>
        <v>0</v>
      </c>
      <c r="L311" s="10">
        <f>IF(mmult!$C311=2,1,0)</f>
        <v>1</v>
      </c>
      <c r="M311" s="10">
        <f>IF(mmult!$B311="S",1,0)</f>
        <v>1</v>
      </c>
      <c r="N311" s="10">
        <f>IF(mmult!$B311="C",1,0)</f>
        <v>0</v>
      </c>
      <c r="O311" s="13">
        <f>IF(mmult!$D311="male",1,0)</f>
        <v>1</v>
      </c>
      <c r="P311" s="13">
        <v>1.0</v>
      </c>
      <c r="V311" s="15">
        <v>-1.3463552609916196</v>
      </c>
      <c r="W311" s="15">
        <v>0.42383340725494234</v>
      </c>
      <c r="X311" s="16">
        <f t="shared" ref="X311:Y311" si="309">IF(V311&lt;0,0,V311)</f>
        <v>0</v>
      </c>
      <c r="Y311" s="16">
        <f t="shared" si="309"/>
        <v>0.4238334073</v>
      </c>
      <c r="Z311" s="16">
        <f t="shared" si="3"/>
        <v>0.4238334073</v>
      </c>
      <c r="AA311" s="16">
        <f>(nnet!$A311-Z311)^2</f>
        <v>0.1796347571</v>
      </c>
    </row>
    <row r="312" ht="14.25" customHeight="1">
      <c r="A312" s="10">
        <v>0.0</v>
      </c>
      <c r="B312" s="10" t="s">
        <v>30</v>
      </c>
      <c r="C312" s="10">
        <v>3.0</v>
      </c>
      <c r="D312" s="10" t="s">
        <v>31</v>
      </c>
      <c r="E312" s="10">
        <v>1.0</v>
      </c>
      <c r="F312" s="11">
        <v>46.9</v>
      </c>
      <c r="G312" s="10">
        <v>5.0</v>
      </c>
      <c r="H312" s="10">
        <v>2.0</v>
      </c>
      <c r="I312" s="12">
        <f>mmult!$E312/$E$1</f>
        <v>0.0125</v>
      </c>
      <c r="J312" s="12">
        <f>LOG10(mmult!$F312+1)</f>
        <v>1.680335513</v>
      </c>
      <c r="K312" s="10">
        <f>IF(mmult!$C312=1,1,0)</f>
        <v>0</v>
      </c>
      <c r="L312" s="10">
        <f>IF(mmult!$C312=2,1,0)</f>
        <v>0</v>
      </c>
      <c r="M312" s="10">
        <f>IF(mmult!$B312="S",1,0)</f>
        <v>1</v>
      </c>
      <c r="N312" s="10">
        <f>IF(mmult!$B312="C",1,0)</f>
        <v>0</v>
      </c>
      <c r="O312" s="13">
        <f>IF(mmult!$D312="male",1,0)</f>
        <v>1</v>
      </c>
      <c r="P312" s="13">
        <v>1.0</v>
      </c>
      <c r="V312" s="15">
        <v>-1.4706037065742292</v>
      </c>
      <c r="W312" s="15">
        <v>-0.09255958661046337</v>
      </c>
      <c r="X312" s="16">
        <f t="shared" ref="X312:Y312" si="310">IF(V312&lt;0,0,V312)</f>
        <v>0</v>
      </c>
      <c r="Y312" s="16">
        <f t="shared" si="310"/>
        <v>0</v>
      </c>
      <c r="Z312" s="16">
        <f t="shared" si="3"/>
        <v>0</v>
      </c>
      <c r="AA312" s="16">
        <f>(nnet!$A312-Z312)^2</f>
        <v>0</v>
      </c>
    </row>
    <row r="313" ht="14.25" customHeight="1">
      <c r="A313" s="10">
        <v>1.0</v>
      </c>
      <c r="B313" s="10" t="s">
        <v>30</v>
      </c>
      <c r="C313" s="10">
        <v>2.0</v>
      </c>
      <c r="D313" s="10" t="s">
        <v>33</v>
      </c>
      <c r="E313" s="10">
        <v>36.0</v>
      </c>
      <c r="F313" s="11">
        <v>13.0</v>
      </c>
      <c r="G313" s="10">
        <v>0.0</v>
      </c>
      <c r="H313" s="10">
        <v>0.0</v>
      </c>
      <c r="I313" s="12">
        <f>mmult!$E313/$E$1</f>
        <v>0.45</v>
      </c>
      <c r="J313" s="12">
        <f>LOG10(mmult!$F313+1)</f>
        <v>1.146128036</v>
      </c>
      <c r="K313" s="10">
        <f>IF(mmult!$C313=1,1,0)</f>
        <v>0</v>
      </c>
      <c r="L313" s="10">
        <f>IF(mmult!$C313=2,1,0)</f>
        <v>1</v>
      </c>
      <c r="M313" s="10">
        <f>IF(mmult!$B313="S",1,0)</f>
        <v>1</v>
      </c>
      <c r="N313" s="10">
        <f>IF(mmult!$B313="C",1,0)</f>
        <v>0</v>
      </c>
      <c r="O313" s="13">
        <f>IF(mmult!$D313="male",1,0)</f>
        <v>0</v>
      </c>
      <c r="P313" s="13">
        <v>1.0</v>
      </c>
      <c r="V313" s="15">
        <v>-1.0197304745303006</v>
      </c>
      <c r="W313" s="15">
        <v>0.7486034126198584</v>
      </c>
      <c r="X313" s="16">
        <f t="shared" ref="X313:Y313" si="311">IF(V313&lt;0,0,V313)</f>
        <v>0</v>
      </c>
      <c r="Y313" s="16">
        <f t="shared" si="311"/>
        <v>0.7486034126</v>
      </c>
      <c r="Z313" s="16">
        <f t="shared" si="3"/>
        <v>0.7486034126</v>
      </c>
      <c r="AA313" s="16">
        <f>(nnet!$A313-Z313)^2</f>
        <v>0.06320024415</v>
      </c>
    </row>
    <row r="314" ht="14.25" customHeight="1">
      <c r="A314" s="10">
        <v>1.0</v>
      </c>
      <c r="B314" s="10" t="s">
        <v>32</v>
      </c>
      <c r="C314" s="10">
        <v>2.0</v>
      </c>
      <c r="D314" s="10" t="s">
        <v>33</v>
      </c>
      <c r="E314" s="10">
        <v>17.0</v>
      </c>
      <c r="F314" s="11">
        <v>12.0</v>
      </c>
      <c r="G314" s="10">
        <v>0.0</v>
      </c>
      <c r="H314" s="10">
        <v>0.0</v>
      </c>
      <c r="I314" s="12">
        <f>mmult!$E314/$E$1</f>
        <v>0.2125</v>
      </c>
      <c r="J314" s="12">
        <f>LOG10(mmult!$F314+1)</f>
        <v>1.113943352</v>
      </c>
      <c r="K314" s="10">
        <f>IF(mmult!$C314=1,1,0)</f>
        <v>0</v>
      </c>
      <c r="L314" s="10">
        <f>IF(mmult!$C314=2,1,0)</f>
        <v>1</v>
      </c>
      <c r="M314" s="10">
        <f>IF(mmult!$B314="S",1,0)</f>
        <v>0</v>
      </c>
      <c r="N314" s="10">
        <f>IF(mmult!$B314="C",1,0)</f>
        <v>1</v>
      </c>
      <c r="O314" s="13">
        <f>IF(mmult!$D314="male",1,0)</f>
        <v>0</v>
      </c>
      <c r="P314" s="13">
        <v>1.0</v>
      </c>
      <c r="V314" s="15">
        <v>0.9105458511594628</v>
      </c>
      <c r="W314" s="15">
        <v>-2.501111705456949</v>
      </c>
      <c r="X314" s="16">
        <f t="shared" ref="X314:Y314" si="312">IF(V314&lt;0,0,V314)</f>
        <v>0.9105458512</v>
      </c>
      <c r="Y314" s="16">
        <f t="shared" si="312"/>
        <v>0</v>
      </c>
      <c r="Z314" s="16">
        <f t="shared" si="3"/>
        <v>0.9105458512</v>
      </c>
      <c r="AA314" s="16">
        <f>(nnet!$A314-Z314)^2</f>
        <v>0.008002044745</v>
      </c>
    </row>
    <row r="315" ht="14.25" customHeight="1">
      <c r="A315" s="10">
        <v>1.0</v>
      </c>
      <c r="B315" s="10" t="s">
        <v>30</v>
      </c>
      <c r="C315" s="10">
        <v>1.0</v>
      </c>
      <c r="D315" s="10" t="s">
        <v>31</v>
      </c>
      <c r="E315" s="10">
        <v>36.0</v>
      </c>
      <c r="F315" s="11">
        <v>120.0</v>
      </c>
      <c r="G315" s="10">
        <v>1.0</v>
      </c>
      <c r="H315" s="10">
        <v>2.0</v>
      </c>
      <c r="I315" s="12">
        <f>mmult!$E315/$E$1</f>
        <v>0.45</v>
      </c>
      <c r="J315" s="12">
        <f>LOG10(mmult!$F315+1)</f>
        <v>2.08278537</v>
      </c>
      <c r="K315" s="10">
        <f>IF(mmult!$C315=1,1,0)</f>
        <v>1</v>
      </c>
      <c r="L315" s="10">
        <f>IF(mmult!$C315=2,1,0)</f>
        <v>0</v>
      </c>
      <c r="M315" s="10">
        <f>IF(mmult!$B315="S",1,0)</f>
        <v>1</v>
      </c>
      <c r="N315" s="10">
        <f>IF(mmult!$B315="C",1,0)</f>
        <v>0</v>
      </c>
      <c r="O315" s="13">
        <f>IF(mmult!$D315="male",1,0)</f>
        <v>1</v>
      </c>
      <c r="P315" s="13">
        <v>1.0</v>
      </c>
      <c r="V315" s="15">
        <v>-1.343391778426606</v>
      </c>
      <c r="W315" s="15">
        <v>0.39267699920700316</v>
      </c>
      <c r="X315" s="16">
        <f t="shared" ref="X315:Y315" si="313">IF(V315&lt;0,0,V315)</f>
        <v>0</v>
      </c>
      <c r="Y315" s="16">
        <f t="shared" si="313"/>
        <v>0.3926769992</v>
      </c>
      <c r="Z315" s="16">
        <f t="shared" si="3"/>
        <v>0.3926769992</v>
      </c>
      <c r="AA315" s="16">
        <f>(nnet!$A315-Z315)^2</f>
        <v>0.3688412273</v>
      </c>
    </row>
    <row r="316" ht="14.25" customHeight="1">
      <c r="A316" s="10">
        <v>1.0</v>
      </c>
      <c r="B316" s="10" t="s">
        <v>30</v>
      </c>
      <c r="C316" s="10">
        <v>3.0</v>
      </c>
      <c r="D316" s="10" t="s">
        <v>31</v>
      </c>
      <c r="E316" s="10">
        <v>21.0</v>
      </c>
      <c r="F316" s="11">
        <v>7.7958</v>
      </c>
      <c r="G316" s="10">
        <v>0.0</v>
      </c>
      <c r="H316" s="10">
        <v>0.0</v>
      </c>
      <c r="I316" s="12">
        <f>mmult!$E316/$E$1</f>
        <v>0.2625</v>
      </c>
      <c r="J316" s="12">
        <f>LOG10(mmult!$F316+1)</f>
        <v>0.9442753458</v>
      </c>
      <c r="K316" s="10">
        <f>IF(mmult!$C316=1,1,0)</f>
        <v>0</v>
      </c>
      <c r="L316" s="10">
        <f>IF(mmult!$C316=2,1,0)</f>
        <v>0</v>
      </c>
      <c r="M316" s="10">
        <f>IF(mmult!$B316="S",1,0)</f>
        <v>1</v>
      </c>
      <c r="N316" s="10">
        <f>IF(mmult!$B316="C",1,0)</f>
        <v>0</v>
      </c>
      <c r="O316" s="13">
        <f>IF(mmult!$D316="male",1,0)</f>
        <v>1</v>
      </c>
      <c r="P316" s="13">
        <v>1.0</v>
      </c>
      <c r="V316" s="15">
        <v>-1.5048227509972183</v>
      </c>
      <c r="W316" s="15">
        <v>0.13284730137477396</v>
      </c>
      <c r="X316" s="16">
        <f t="shared" ref="X316:Y316" si="314">IF(V316&lt;0,0,V316)</f>
        <v>0</v>
      </c>
      <c r="Y316" s="16">
        <f t="shared" si="314"/>
        <v>0.1328473014</v>
      </c>
      <c r="Z316" s="16">
        <f t="shared" si="3"/>
        <v>0.1328473014</v>
      </c>
      <c r="AA316" s="16">
        <f>(nnet!$A316-Z316)^2</f>
        <v>0.7519538027</v>
      </c>
    </row>
    <row r="317" ht="14.25" customHeight="1">
      <c r="A317" s="10">
        <v>0.0</v>
      </c>
      <c r="B317" s="10" t="s">
        <v>30</v>
      </c>
      <c r="C317" s="10">
        <v>3.0</v>
      </c>
      <c r="D317" s="10" t="s">
        <v>31</v>
      </c>
      <c r="E317" s="10">
        <v>28.0</v>
      </c>
      <c r="F317" s="11">
        <v>7.925</v>
      </c>
      <c r="G317" s="10">
        <v>2.0</v>
      </c>
      <c r="H317" s="10">
        <v>0.0</v>
      </c>
      <c r="I317" s="12">
        <f>mmult!$E317/$E$1</f>
        <v>0.35</v>
      </c>
      <c r="J317" s="12">
        <f>LOG10(mmult!$F317+1)</f>
        <v>0.9506082248</v>
      </c>
      <c r="K317" s="10">
        <f>IF(mmult!$C317=1,1,0)</f>
        <v>0</v>
      </c>
      <c r="L317" s="10">
        <f>IF(mmult!$C317=2,1,0)</f>
        <v>0</v>
      </c>
      <c r="M317" s="10">
        <f>IF(mmult!$B317="S",1,0)</f>
        <v>1</v>
      </c>
      <c r="N317" s="10">
        <f>IF(mmult!$B317="C",1,0)</f>
        <v>0</v>
      </c>
      <c r="O317" s="13">
        <f>IF(mmult!$D317="male",1,0)</f>
        <v>1</v>
      </c>
      <c r="P317" s="13">
        <v>1.0</v>
      </c>
      <c r="V317" s="15">
        <v>-1.6045890333060078</v>
      </c>
      <c r="W317" s="15">
        <v>-0.06819064281517528</v>
      </c>
      <c r="X317" s="16">
        <f t="shared" ref="X317:Y317" si="315">IF(V317&lt;0,0,V317)</f>
        <v>0</v>
      </c>
      <c r="Y317" s="16">
        <f t="shared" si="315"/>
        <v>0</v>
      </c>
      <c r="Z317" s="16">
        <f t="shared" si="3"/>
        <v>0</v>
      </c>
      <c r="AA317" s="16">
        <f>(nnet!$A317-Z317)^2</f>
        <v>0</v>
      </c>
    </row>
    <row r="318" ht="14.25" customHeight="1">
      <c r="A318" s="10">
        <v>1.0</v>
      </c>
      <c r="B318" s="10" t="s">
        <v>32</v>
      </c>
      <c r="C318" s="10">
        <v>1.0</v>
      </c>
      <c r="D318" s="10" t="s">
        <v>33</v>
      </c>
      <c r="E318" s="10">
        <v>23.0</v>
      </c>
      <c r="F318" s="11">
        <v>113.275</v>
      </c>
      <c r="G318" s="10">
        <v>1.0</v>
      </c>
      <c r="H318" s="10">
        <v>0.0</v>
      </c>
      <c r="I318" s="12">
        <f>mmult!$E318/$E$1</f>
        <v>0.2875</v>
      </c>
      <c r="J318" s="12">
        <f>LOG10(mmult!$F318+1)</f>
        <v>2.05795123</v>
      </c>
      <c r="K318" s="10">
        <f>IF(mmult!$C318=1,1,0)</f>
        <v>1</v>
      </c>
      <c r="L318" s="10">
        <f>IF(mmult!$C318=2,1,0)</f>
        <v>0</v>
      </c>
      <c r="M318" s="10">
        <f>IF(mmult!$B318="S",1,0)</f>
        <v>0</v>
      </c>
      <c r="N318" s="10">
        <f>IF(mmult!$B318="C",1,0)</f>
        <v>1</v>
      </c>
      <c r="O318" s="13">
        <f>IF(mmult!$D318="male",1,0)</f>
        <v>0</v>
      </c>
      <c r="P318" s="13">
        <v>1.0</v>
      </c>
      <c r="V318" s="15">
        <v>1.1016652110973277</v>
      </c>
      <c r="W318" s="15">
        <v>-2.3808016914642303</v>
      </c>
      <c r="X318" s="16">
        <f t="shared" ref="X318:Y318" si="316">IF(V318&lt;0,0,V318)</f>
        <v>1.101665211</v>
      </c>
      <c r="Y318" s="16">
        <f t="shared" si="316"/>
        <v>0</v>
      </c>
      <c r="Z318" s="16">
        <f t="shared" si="3"/>
        <v>1.101665211</v>
      </c>
      <c r="AA318" s="16">
        <f>(nnet!$A318-Z318)^2</f>
        <v>0.01033581515</v>
      </c>
    </row>
    <row r="319" ht="14.25" customHeight="1">
      <c r="A319" s="10">
        <v>1.0</v>
      </c>
      <c r="B319" s="10" t="s">
        <v>30</v>
      </c>
      <c r="C319" s="10">
        <v>3.0</v>
      </c>
      <c r="D319" s="10" t="s">
        <v>33</v>
      </c>
      <c r="E319" s="10">
        <v>24.0</v>
      </c>
      <c r="F319" s="11">
        <v>16.7</v>
      </c>
      <c r="G319" s="10">
        <v>0.0</v>
      </c>
      <c r="H319" s="10">
        <v>2.0</v>
      </c>
      <c r="I319" s="12">
        <f>mmult!$E319/$E$1</f>
        <v>0.3</v>
      </c>
      <c r="J319" s="12">
        <f>LOG10(mmult!$F319+1)</f>
        <v>1.247973266</v>
      </c>
      <c r="K319" s="10">
        <f>IF(mmult!$C319=1,1,0)</f>
        <v>0</v>
      </c>
      <c r="L319" s="10">
        <f>IF(mmult!$C319=2,1,0)</f>
        <v>0</v>
      </c>
      <c r="M319" s="10">
        <f>IF(mmult!$B319="S",1,0)</f>
        <v>1</v>
      </c>
      <c r="N319" s="10">
        <f>IF(mmult!$B319="C",1,0)</f>
        <v>0</v>
      </c>
      <c r="O319" s="13">
        <f>IF(mmult!$D319="male",1,0)</f>
        <v>0</v>
      </c>
      <c r="P319" s="13">
        <v>1.0</v>
      </c>
      <c r="V319" s="15">
        <v>-1.09772673592363</v>
      </c>
      <c r="W319" s="15">
        <v>0.6092896649355848</v>
      </c>
      <c r="X319" s="16">
        <f t="shared" ref="X319:Y319" si="317">IF(V319&lt;0,0,V319)</f>
        <v>0</v>
      </c>
      <c r="Y319" s="16">
        <f t="shared" si="317"/>
        <v>0.6092896649</v>
      </c>
      <c r="Z319" s="16">
        <f t="shared" si="3"/>
        <v>0.6092896649</v>
      </c>
      <c r="AA319" s="16">
        <f>(nnet!$A319-Z319)^2</f>
        <v>0.1526545659</v>
      </c>
    </row>
    <row r="320" ht="14.25" customHeight="1">
      <c r="A320" s="10">
        <v>0.0</v>
      </c>
      <c r="B320" s="10" t="s">
        <v>30</v>
      </c>
      <c r="C320" s="10">
        <v>3.0</v>
      </c>
      <c r="D320" s="10" t="s">
        <v>31</v>
      </c>
      <c r="E320" s="10">
        <v>22.0</v>
      </c>
      <c r="F320" s="11">
        <v>7.7958</v>
      </c>
      <c r="G320" s="10">
        <v>0.0</v>
      </c>
      <c r="H320" s="10">
        <v>0.0</v>
      </c>
      <c r="I320" s="12">
        <f>mmult!$E320/$E$1</f>
        <v>0.275</v>
      </c>
      <c r="J320" s="12">
        <f>LOG10(mmult!$F320+1)</f>
        <v>0.9442753458</v>
      </c>
      <c r="K320" s="10">
        <f>IF(mmult!$C320=1,1,0)</f>
        <v>0</v>
      </c>
      <c r="L320" s="10">
        <f>IF(mmult!$C320=2,1,0)</f>
        <v>0</v>
      </c>
      <c r="M320" s="10">
        <f>IF(mmult!$B320="S",1,0)</f>
        <v>1</v>
      </c>
      <c r="N320" s="10">
        <f>IF(mmult!$B320="C",1,0)</f>
        <v>0</v>
      </c>
      <c r="O320" s="13">
        <f>IF(mmult!$D320="male",1,0)</f>
        <v>1</v>
      </c>
      <c r="P320" s="13">
        <v>1.0</v>
      </c>
      <c r="V320" s="15">
        <v>-1.514012259635795</v>
      </c>
      <c r="W320" s="15">
        <v>0.12628593765152907</v>
      </c>
      <c r="X320" s="16">
        <f t="shared" ref="X320:Y320" si="318">IF(V320&lt;0,0,V320)</f>
        <v>0</v>
      </c>
      <c r="Y320" s="16">
        <f t="shared" si="318"/>
        <v>0.1262859377</v>
      </c>
      <c r="Z320" s="16">
        <f t="shared" si="3"/>
        <v>0.1262859377</v>
      </c>
      <c r="AA320" s="16">
        <f>(nnet!$A320-Z320)^2</f>
        <v>0.01594813805</v>
      </c>
    </row>
    <row r="321" ht="14.25" customHeight="1">
      <c r="A321" s="10">
        <v>0.0</v>
      </c>
      <c r="B321" s="10" t="s">
        <v>30</v>
      </c>
      <c r="C321" s="10">
        <v>3.0</v>
      </c>
      <c r="D321" s="10" t="s">
        <v>33</v>
      </c>
      <c r="E321" s="10">
        <v>31.0</v>
      </c>
      <c r="F321" s="11">
        <v>7.8542</v>
      </c>
      <c r="G321" s="10">
        <v>0.0</v>
      </c>
      <c r="H321" s="10">
        <v>0.0</v>
      </c>
      <c r="I321" s="12">
        <f>mmult!$E321/$E$1</f>
        <v>0.3875</v>
      </c>
      <c r="J321" s="12">
        <f>LOG10(mmult!$F321+1)</f>
        <v>0.9471493277</v>
      </c>
      <c r="K321" s="10">
        <f>IF(mmult!$C321=1,1,0)</f>
        <v>0</v>
      </c>
      <c r="L321" s="10">
        <f>IF(mmult!$C321=2,1,0)</f>
        <v>0</v>
      </c>
      <c r="M321" s="10">
        <f>IF(mmult!$B321="S",1,0)</f>
        <v>1</v>
      </c>
      <c r="N321" s="10">
        <f>IF(mmult!$B321="C",1,0)</f>
        <v>0</v>
      </c>
      <c r="O321" s="13">
        <f>IF(mmult!$D321="male",1,0)</f>
        <v>0</v>
      </c>
      <c r="P321" s="13">
        <v>1.0</v>
      </c>
      <c r="V321" s="15">
        <v>-1.0962025043912902</v>
      </c>
      <c r="W321" s="15">
        <v>0.5621916336926507</v>
      </c>
      <c r="X321" s="16">
        <f t="shared" ref="X321:Y321" si="319">IF(V321&lt;0,0,V321)</f>
        <v>0</v>
      </c>
      <c r="Y321" s="16">
        <f t="shared" si="319"/>
        <v>0.5621916337</v>
      </c>
      <c r="Z321" s="16">
        <f t="shared" si="3"/>
        <v>0.5621916337</v>
      </c>
      <c r="AA321" s="16">
        <f>(nnet!$A321-Z321)^2</f>
        <v>0.316059433</v>
      </c>
    </row>
    <row r="322" ht="14.25" customHeight="1">
      <c r="A322" s="10">
        <v>0.0</v>
      </c>
      <c r="B322" s="10" t="s">
        <v>30</v>
      </c>
      <c r="C322" s="10">
        <v>2.0</v>
      </c>
      <c r="D322" s="10" t="s">
        <v>31</v>
      </c>
      <c r="E322" s="10">
        <v>46.0</v>
      </c>
      <c r="F322" s="11">
        <v>26.0</v>
      </c>
      <c r="G322" s="10">
        <v>0.0</v>
      </c>
      <c r="H322" s="10">
        <v>0.0</v>
      </c>
      <c r="I322" s="12">
        <f>mmult!$E322/$E$1</f>
        <v>0.575</v>
      </c>
      <c r="J322" s="12">
        <f>LOG10(mmult!$F322+1)</f>
        <v>1.431363764</v>
      </c>
      <c r="K322" s="10">
        <f>IF(mmult!$C322=1,1,0)</f>
        <v>0</v>
      </c>
      <c r="L322" s="10">
        <f>IF(mmult!$C322=2,1,0)</f>
        <v>1</v>
      </c>
      <c r="M322" s="10">
        <f>IF(mmult!$B322="S",1,0)</f>
        <v>1</v>
      </c>
      <c r="N322" s="10">
        <f>IF(mmult!$B322="C",1,0)</f>
        <v>0</v>
      </c>
      <c r="O322" s="13">
        <f>IF(mmult!$D322="male",1,0)</f>
        <v>1</v>
      </c>
      <c r="P322" s="13">
        <v>1.0</v>
      </c>
      <c r="V322" s="15">
        <v>-1.6087892853764247</v>
      </c>
      <c r="W322" s="15">
        <v>0.2086185702139911</v>
      </c>
      <c r="X322" s="16">
        <f t="shared" ref="X322:Y322" si="320">IF(V322&lt;0,0,V322)</f>
        <v>0</v>
      </c>
      <c r="Y322" s="16">
        <f t="shared" si="320"/>
        <v>0.2086185702</v>
      </c>
      <c r="Z322" s="16">
        <f t="shared" si="3"/>
        <v>0.2086185702</v>
      </c>
      <c r="AA322" s="16">
        <f>(nnet!$A322-Z322)^2</f>
        <v>0.04352170784</v>
      </c>
    </row>
    <row r="323" ht="14.25" customHeight="1">
      <c r="A323" s="10">
        <v>0.0</v>
      </c>
      <c r="B323" s="10" t="s">
        <v>30</v>
      </c>
      <c r="C323" s="10">
        <v>2.0</v>
      </c>
      <c r="D323" s="10" t="s">
        <v>31</v>
      </c>
      <c r="E323" s="10">
        <v>23.0</v>
      </c>
      <c r="F323" s="11">
        <v>10.5</v>
      </c>
      <c r="G323" s="10">
        <v>0.0</v>
      </c>
      <c r="H323" s="10">
        <v>0.0</v>
      </c>
      <c r="I323" s="12">
        <f>mmult!$E323/$E$1</f>
        <v>0.2875</v>
      </c>
      <c r="J323" s="12">
        <f>LOG10(mmult!$F323+1)</f>
        <v>1.06069784</v>
      </c>
      <c r="K323" s="10">
        <f>IF(mmult!$C323=1,1,0)</f>
        <v>0</v>
      </c>
      <c r="L323" s="10">
        <f>IF(mmult!$C323=2,1,0)</f>
        <v>1</v>
      </c>
      <c r="M323" s="10">
        <f>IF(mmult!$B323="S",1,0)</f>
        <v>1</v>
      </c>
      <c r="N323" s="10">
        <f>IF(mmult!$B323="C",1,0)</f>
        <v>0</v>
      </c>
      <c r="O323" s="13">
        <f>IF(mmult!$D323="male",1,0)</f>
        <v>1</v>
      </c>
      <c r="P323" s="13">
        <v>1.0</v>
      </c>
      <c r="V323" s="15">
        <v>-1.4017425797519556</v>
      </c>
      <c r="W323" s="15">
        <v>0.33304415018821</v>
      </c>
      <c r="X323" s="16">
        <f t="shared" ref="X323:Y323" si="321">IF(V323&lt;0,0,V323)</f>
        <v>0</v>
      </c>
      <c r="Y323" s="16">
        <f t="shared" si="321"/>
        <v>0.3330441502</v>
      </c>
      <c r="Z323" s="16">
        <f t="shared" si="3"/>
        <v>0.3330441502</v>
      </c>
      <c r="AA323" s="16">
        <f>(nnet!$A323-Z323)^2</f>
        <v>0.110918406</v>
      </c>
    </row>
    <row r="324" ht="14.25" customHeight="1">
      <c r="A324" s="10">
        <v>1.0</v>
      </c>
      <c r="B324" s="10" t="s">
        <v>30</v>
      </c>
      <c r="C324" s="10">
        <v>2.0</v>
      </c>
      <c r="D324" s="10" t="s">
        <v>33</v>
      </c>
      <c r="E324" s="10">
        <v>28.0</v>
      </c>
      <c r="F324" s="11">
        <v>12.65</v>
      </c>
      <c r="G324" s="10">
        <v>0.0</v>
      </c>
      <c r="H324" s="10">
        <v>0.0</v>
      </c>
      <c r="I324" s="12">
        <f>mmult!$E324/$E$1</f>
        <v>0.35</v>
      </c>
      <c r="J324" s="12">
        <f>LOG10(mmult!$F324+1)</f>
        <v>1.135132651</v>
      </c>
      <c r="K324" s="10">
        <f>IF(mmult!$C324=1,1,0)</f>
        <v>0</v>
      </c>
      <c r="L324" s="10">
        <f>IF(mmult!$C324=2,1,0)</f>
        <v>1</v>
      </c>
      <c r="M324" s="10">
        <f>IF(mmult!$B324="S",1,0)</f>
        <v>1</v>
      </c>
      <c r="N324" s="10">
        <f>IF(mmult!$B324="C",1,0)</f>
        <v>0</v>
      </c>
      <c r="O324" s="13">
        <f>IF(mmult!$D324="male",1,0)</f>
        <v>0</v>
      </c>
      <c r="P324" s="13">
        <v>1.0</v>
      </c>
      <c r="V324" s="15">
        <v>-0.9463423158061781</v>
      </c>
      <c r="W324" s="15">
        <v>0.8003086516085887</v>
      </c>
      <c r="X324" s="16">
        <f t="shared" ref="X324:Y324" si="322">IF(V324&lt;0,0,V324)</f>
        <v>0</v>
      </c>
      <c r="Y324" s="16">
        <f t="shared" si="322"/>
        <v>0.8003086516</v>
      </c>
      <c r="Z324" s="16">
        <f t="shared" si="3"/>
        <v>0.8003086516</v>
      </c>
      <c r="AA324" s="16">
        <f>(nnet!$A324-Z324)^2</f>
        <v>0.03987663462</v>
      </c>
    </row>
    <row r="325" ht="14.25" customHeight="1">
      <c r="A325" s="10">
        <v>1.0</v>
      </c>
      <c r="B325" s="10" t="s">
        <v>30</v>
      </c>
      <c r="C325" s="10">
        <v>3.0</v>
      </c>
      <c r="D325" s="10" t="s">
        <v>31</v>
      </c>
      <c r="E325" s="10">
        <v>39.0</v>
      </c>
      <c r="F325" s="11">
        <v>7.925</v>
      </c>
      <c r="G325" s="10">
        <v>0.0</v>
      </c>
      <c r="H325" s="10">
        <v>0.0</v>
      </c>
      <c r="I325" s="12">
        <f>mmult!$E325/$E$1</f>
        <v>0.4875</v>
      </c>
      <c r="J325" s="12">
        <f>LOG10(mmult!$F325+1)</f>
        <v>0.9506082248</v>
      </c>
      <c r="K325" s="10">
        <f>IF(mmult!$C325=1,1,0)</f>
        <v>0</v>
      </c>
      <c r="L325" s="10">
        <f>IF(mmult!$C325=2,1,0)</f>
        <v>0</v>
      </c>
      <c r="M325" s="10">
        <f>IF(mmult!$B325="S",1,0)</f>
        <v>1</v>
      </c>
      <c r="N325" s="10">
        <f>IF(mmult!$B325="C",1,0)</f>
        <v>0</v>
      </c>
      <c r="O325" s="13">
        <f>IF(mmult!$D325="male",1,0)</f>
        <v>1</v>
      </c>
      <c r="P325" s="13">
        <v>1.0</v>
      </c>
      <c r="V325" s="15">
        <v>-1.6701602354884837</v>
      </c>
      <c r="W325" s="15">
        <v>0.015195267699803061</v>
      </c>
      <c r="X325" s="16">
        <f t="shared" ref="X325:Y325" si="323">IF(V325&lt;0,0,V325)</f>
        <v>0</v>
      </c>
      <c r="Y325" s="16">
        <f t="shared" si="323"/>
        <v>0.0151952677</v>
      </c>
      <c r="Z325" s="16">
        <f t="shared" si="3"/>
        <v>0.0151952677</v>
      </c>
      <c r="AA325" s="16">
        <f>(nnet!$A325-Z325)^2</f>
        <v>0.9698403608</v>
      </c>
    </row>
    <row r="326" ht="14.25" customHeight="1">
      <c r="A326" s="10">
        <v>0.0</v>
      </c>
      <c r="B326" s="10" t="s">
        <v>30</v>
      </c>
      <c r="C326" s="10">
        <v>3.0</v>
      </c>
      <c r="D326" s="10" t="s">
        <v>31</v>
      </c>
      <c r="E326" s="10">
        <v>26.0</v>
      </c>
      <c r="F326" s="11">
        <v>8.05</v>
      </c>
      <c r="G326" s="10">
        <v>0.0</v>
      </c>
      <c r="H326" s="10">
        <v>0.0</v>
      </c>
      <c r="I326" s="12">
        <f>mmult!$E326/$E$1</f>
        <v>0.325</v>
      </c>
      <c r="J326" s="12">
        <f>LOG10(mmult!$F326+1)</f>
        <v>0.9566485792</v>
      </c>
      <c r="K326" s="10">
        <f>IF(mmult!$C326=1,1,0)</f>
        <v>0</v>
      </c>
      <c r="L326" s="10">
        <f>IF(mmult!$C326=2,1,0)</f>
        <v>0</v>
      </c>
      <c r="M326" s="10">
        <f>IF(mmult!$B326="S",1,0)</f>
        <v>1</v>
      </c>
      <c r="N326" s="10">
        <f>IF(mmult!$B326="C",1,0)</f>
        <v>0</v>
      </c>
      <c r="O326" s="13">
        <f>IF(mmult!$D326="male",1,0)</f>
        <v>1</v>
      </c>
      <c r="P326" s="13">
        <v>1.0</v>
      </c>
      <c r="V326" s="15">
        <v>-1.5506263551513093</v>
      </c>
      <c r="W326" s="15">
        <v>0.10092460721656016</v>
      </c>
      <c r="X326" s="16">
        <f t="shared" ref="X326:Y326" si="324">IF(V326&lt;0,0,V326)</f>
        <v>0</v>
      </c>
      <c r="Y326" s="16">
        <f t="shared" si="324"/>
        <v>0.1009246072</v>
      </c>
      <c r="Z326" s="16">
        <f t="shared" si="3"/>
        <v>0.1009246072</v>
      </c>
      <c r="AA326" s="16">
        <f>(nnet!$A326-Z326)^2</f>
        <v>0.01018577634</v>
      </c>
    </row>
    <row r="327" ht="14.25" customHeight="1">
      <c r="A327" s="10">
        <v>0.0</v>
      </c>
      <c r="B327" s="10" t="s">
        <v>30</v>
      </c>
      <c r="C327" s="10">
        <v>3.0</v>
      </c>
      <c r="D327" s="10" t="s">
        <v>33</v>
      </c>
      <c r="E327" s="10">
        <v>21.0</v>
      </c>
      <c r="F327" s="11">
        <v>9.825</v>
      </c>
      <c r="G327" s="10">
        <v>1.0</v>
      </c>
      <c r="H327" s="10">
        <v>0.0</v>
      </c>
      <c r="I327" s="12">
        <f>mmult!$E327/$E$1</f>
        <v>0.2625</v>
      </c>
      <c r="J327" s="12">
        <f>LOG10(mmult!$F327+1)</f>
        <v>1.034427905</v>
      </c>
      <c r="K327" s="10">
        <f>IF(mmult!$C327=1,1,0)</f>
        <v>0</v>
      </c>
      <c r="L327" s="10">
        <f>IF(mmult!$C327=2,1,0)</f>
        <v>0</v>
      </c>
      <c r="M327" s="10">
        <f>IF(mmult!$B327="S",1,0)</f>
        <v>1</v>
      </c>
      <c r="N327" s="10">
        <f>IF(mmult!$B327="C",1,0)</f>
        <v>0</v>
      </c>
      <c r="O327" s="13">
        <f>IF(mmult!$D327="male",1,0)</f>
        <v>0</v>
      </c>
      <c r="P327" s="13">
        <v>1.0</v>
      </c>
      <c r="V327" s="15">
        <v>-1.0210487941718898</v>
      </c>
      <c r="W327" s="15">
        <v>0.5562612711041486</v>
      </c>
      <c r="X327" s="16">
        <f t="shared" ref="X327:Y327" si="325">IF(V327&lt;0,0,V327)</f>
        <v>0</v>
      </c>
      <c r="Y327" s="16">
        <f t="shared" si="325"/>
        <v>0.5562612711</v>
      </c>
      <c r="Z327" s="16">
        <f t="shared" si="3"/>
        <v>0.5562612711</v>
      </c>
      <c r="AA327" s="16">
        <f>(nnet!$A327-Z327)^2</f>
        <v>0.3094266017</v>
      </c>
    </row>
    <row r="328" ht="14.25" customHeight="1">
      <c r="A328" s="10">
        <v>0.0</v>
      </c>
      <c r="B328" s="10" t="s">
        <v>30</v>
      </c>
      <c r="C328" s="10">
        <v>3.0</v>
      </c>
      <c r="D328" s="10" t="s">
        <v>31</v>
      </c>
      <c r="E328" s="10">
        <v>28.0</v>
      </c>
      <c r="F328" s="11">
        <v>15.85</v>
      </c>
      <c r="G328" s="10">
        <v>1.0</v>
      </c>
      <c r="H328" s="10">
        <v>0.0</v>
      </c>
      <c r="I328" s="12">
        <f>mmult!$E328/$E$1</f>
        <v>0.35</v>
      </c>
      <c r="J328" s="12">
        <f>LOG10(mmult!$F328+1)</f>
        <v>1.226599905</v>
      </c>
      <c r="K328" s="10">
        <f>IF(mmult!$C328=1,1,0)</f>
        <v>0</v>
      </c>
      <c r="L328" s="10">
        <f>IF(mmult!$C328=2,1,0)</f>
        <v>0</v>
      </c>
      <c r="M328" s="10">
        <f>IF(mmult!$B328="S",1,0)</f>
        <v>1</v>
      </c>
      <c r="N328" s="10">
        <f>IF(mmult!$B328="C",1,0)</f>
        <v>0</v>
      </c>
      <c r="O328" s="13">
        <f>IF(mmult!$D328="male",1,0)</f>
        <v>1</v>
      </c>
      <c r="P328" s="13">
        <v>1.0</v>
      </c>
      <c r="V328" s="15">
        <v>-1.5836216985853537</v>
      </c>
      <c r="W328" s="15">
        <v>0.029310688302232712</v>
      </c>
      <c r="X328" s="16">
        <f t="shared" ref="X328:Y328" si="326">IF(V328&lt;0,0,V328)</f>
        <v>0</v>
      </c>
      <c r="Y328" s="16">
        <f t="shared" si="326"/>
        <v>0.0293106883</v>
      </c>
      <c r="Z328" s="16">
        <f t="shared" si="3"/>
        <v>0.0293106883</v>
      </c>
      <c r="AA328" s="16">
        <f>(nnet!$A328-Z328)^2</f>
        <v>0.0008591164488</v>
      </c>
    </row>
    <row r="329" ht="14.25" customHeight="1">
      <c r="A329" s="10">
        <v>0.0</v>
      </c>
      <c r="B329" s="10" t="s">
        <v>30</v>
      </c>
      <c r="C329" s="10">
        <v>3.0</v>
      </c>
      <c r="D329" s="10" t="s">
        <v>33</v>
      </c>
      <c r="E329" s="10">
        <v>20.0</v>
      </c>
      <c r="F329" s="11">
        <v>8.6625</v>
      </c>
      <c r="G329" s="10">
        <v>0.0</v>
      </c>
      <c r="H329" s="10">
        <v>0.0</v>
      </c>
      <c r="I329" s="12">
        <f>mmult!$E329/$E$1</f>
        <v>0.25</v>
      </c>
      <c r="J329" s="12">
        <f>LOG10(mmult!$F329+1)</f>
        <v>0.9850895069</v>
      </c>
      <c r="K329" s="10">
        <f>IF(mmult!$C329=1,1,0)</f>
        <v>0</v>
      </c>
      <c r="L329" s="10">
        <f>IF(mmult!$C329=2,1,0)</f>
        <v>0</v>
      </c>
      <c r="M329" s="10">
        <f>IF(mmult!$B329="S",1,0)</f>
        <v>1</v>
      </c>
      <c r="N329" s="10">
        <f>IF(mmult!$B329="C",1,0)</f>
        <v>0</v>
      </c>
      <c r="O329" s="13">
        <f>IF(mmult!$D329="male",1,0)</f>
        <v>0</v>
      </c>
      <c r="P329" s="13">
        <v>1.0</v>
      </c>
      <c r="V329" s="15">
        <v>-0.9946765475387398</v>
      </c>
      <c r="W329" s="15">
        <v>0.6370776350164986</v>
      </c>
      <c r="X329" s="16">
        <f t="shared" ref="X329:Y329" si="327">IF(V329&lt;0,0,V329)</f>
        <v>0</v>
      </c>
      <c r="Y329" s="16">
        <f t="shared" si="327"/>
        <v>0.637077635</v>
      </c>
      <c r="Z329" s="16">
        <f t="shared" si="3"/>
        <v>0.637077635</v>
      </c>
      <c r="AA329" s="16">
        <f>(nnet!$A329-Z329)^2</f>
        <v>0.405867913</v>
      </c>
    </row>
    <row r="330" ht="14.25" customHeight="1">
      <c r="A330" s="10">
        <v>0.0</v>
      </c>
      <c r="B330" s="10" t="s">
        <v>30</v>
      </c>
      <c r="C330" s="10">
        <v>2.0</v>
      </c>
      <c r="D330" s="10" t="s">
        <v>31</v>
      </c>
      <c r="E330" s="10">
        <v>34.0</v>
      </c>
      <c r="F330" s="11">
        <v>21.0</v>
      </c>
      <c r="G330" s="10">
        <v>1.0</v>
      </c>
      <c r="H330" s="10">
        <v>0.0</v>
      </c>
      <c r="I330" s="12">
        <f>mmult!$E330/$E$1</f>
        <v>0.425</v>
      </c>
      <c r="J330" s="12">
        <f>LOG10(mmult!$F330+1)</f>
        <v>1.342422681</v>
      </c>
      <c r="K330" s="10">
        <f>IF(mmult!$C330=1,1,0)</f>
        <v>0</v>
      </c>
      <c r="L330" s="10">
        <f>IF(mmult!$C330=2,1,0)</f>
        <v>1</v>
      </c>
      <c r="M330" s="10">
        <f>IF(mmult!$B330="S",1,0)</f>
        <v>1</v>
      </c>
      <c r="N330" s="10">
        <f>IF(mmult!$B330="C",1,0)</f>
        <v>0</v>
      </c>
      <c r="O330" s="13">
        <f>IF(mmult!$D330="male",1,0)</f>
        <v>1</v>
      </c>
      <c r="P330" s="13">
        <v>1.0</v>
      </c>
      <c r="V330" s="15">
        <v>-1.517306538484137</v>
      </c>
      <c r="W330" s="15">
        <v>0.20321922954230986</v>
      </c>
      <c r="X330" s="16">
        <f t="shared" ref="X330:Y330" si="328">IF(V330&lt;0,0,V330)</f>
        <v>0</v>
      </c>
      <c r="Y330" s="16">
        <f t="shared" si="328"/>
        <v>0.2032192295</v>
      </c>
      <c r="Z330" s="16">
        <f t="shared" si="3"/>
        <v>0.2032192295</v>
      </c>
      <c r="AA330" s="16">
        <f>(nnet!$A330-Z330)^2</f>
        <v>0.04129805526</v>
      </c>
    </row>
    <row r="331" ht="14.25" customHeight="1">
      <c r="A331" s="10">
        <v>0.0</v>
      </c>
      <c r="B331" s="10" t="s">
        <v>30</v>
      </c>
      <c r="C331" s="10">
        <v>3.0</v>
      </c>
      <c r="D331" s="10" t="s">
        <v>31</v>
      </c>
      <c r="E331" s="10">
        <v>51.0</v>
      </c>
      <c r="F331" s="11">
        <v>7.75</v>
      </c>
      <c r="G331" s="10">
        <v>0.0</v>
      </c>
      <c r="H331" s="10">
        <v>0.0</v>
      </c>
      <c r="I331" s="12">
        <f>mmult!$E331/$E$1</f>
        <v>0.6375</v>
      </c>
      <c r="J331" s="12">
        <f>LOG10(mmult!$F331+1)</f>
        <v>0.942008053</v>
      </c>
      <c r="K331" s="10">
        <f>IF(mmult!$C331=1,1,0)</f>
        <v>0</v>
      </c>
      <c r="L331" s="10">
        <f>IF(mmult!$C331=2,1,0)</f>
        <v>0</v>
      </c>
      <c r="M331" s="10">
        <f>IF(mmult!$B331="S",1,0)</f>
        <v>1</v>
      </c>
      <c r="N331" s="10">
        <f>IF(mmult!$B331="C",1,0)</f>
        <v>0</v>
      </c>
      <c r="O331" s="13">
        <f>IF(mmult!$D331="male",1,0)</f>
        <v>1</v>
      </c>
      <c r="P331" s="13">
        <v>1.0</v>
      </c>
      <c r="V331" s="15">
        <v>-1.780534385793388</v>
      </c>
      <c r="W331" s="15">
        <v>-0.06415561882023635</v>
      </c>
      <c r="X331" s="16">
        <f t="shared" ref="X331:Y331" si="329">IF(V331&lt;0,0,V331)</f>
        <v>0</v>
      </c>
      <c r="Y331" s="16">
        <f t="shared" si="329"/>
        <v>0</v>
      </c>
      <c r="Z331" s="16">
        <f t="shared" si="3"/>
        <v>0</v>
      </c>
      <c r="AA331" s="16">
        <f>(nnet!$A331-Z331)^2</f>
        <v>0</v>
      </c>
    </row>
    <row r="332" ht="14.25" customHeight="1">
      <c r="A332" s="10">
        <v>1.0</v>
      </c>
      <c r="B332" s="10" t="s">
        <v>30</v>
      </c>
      <c r="C332" s="10">
        <v>2.0</v>
      </c>
      <c r="D332" s="10" t="s">
        <v>31</v>
      </c>
      <c r="E332" s="10">
        <v>3.0</v>
      </c>
      <c r="F332" s="11">
        <v>18.75</v>
      </c>
      <c r="G332" s="10">
        <v>1.0</v>
      </c>
      <c r="H332" s="10">
        <v>1.0</v>
      </c>
      <c r="I332" s="12">
        <f>mmult!$E332/$E$1</f>
        <v>0.0375</v>
      </c>
      <c r="J332" s="12">
        <f>LOG10(mmult!$F332+1)</f>
        <v>1.2955671</v>
      </c>
      <c r="K332" s="10">
        <f>IF(mmult!$C332=1,1,0)</f>
        <v>0</v>
      </c>
      <c r="L332" s="10">
        <f>IF(mmult!$C332=2,1,0)</f>
        <v>1</v>
      </c>
      <c r="M332" s="10">
        <f>IF(mmult!$B332="S",1,0)</f>
        <v>1</v>
      </c>
      <c r="N332" s="10">
        <f>IF(mmult!$B332="C",1,0)</f>
        <v>0</v>
      </c>
      <c r="O332" s="13">
        <f>IF(mmult!$D332="male",1,0)</f>
        <v>1</v>
      </c>
      <c r="P332" s="13">
        <v>1.0</v>
      </c>
      <c r="V332" s="15">
        <v>-1.2676519994576891</v>
      </c>
      <c r="W332" s="15">
        <v>0.3931100734782058</v>
      </c>
      <c r="X332" s="16">
        <f t="shared" ref="X332:Y332" si="330">IF(V332&lt;0,0,V332)</f>
        <v>0</v>
      </c>
      <c r="Y332" s="16">
        <f t="shared" si="330"/>
        <v>0.3931100735</v>
      </c>
      <c r="Z332" s="16">
        <f t="shared" si="3"/>
        <v>0.3931100735</v>
      </c>
      <c r="AA332" s="16">
        <f>(nnet!$A332-Z332)^2</f>
        <v>0.3683153829</v>
      </c>
    </row>
    <row r="333" ht="14.25" customHeight="1">
      <c r="A333" s="10">
        <v>0.0</v>
      </c>
      <c r="B333" s="10" t="s">
        <v>30</v>
      </c>
      <c r="C333" s="10">
        <v>3.0</v>
      </c>
      <c r="D333" s="10" t="s">
        <v>31</v>
      </c>
      <c r="E333" s="10">
        <v>21.0</v>
      </c>
      <c r="F333" s="11">
        <v>7.775</v>
      </c>
      <c r="G333" s="10">
        <v>0.0</v>
      </c>
      <c r="H333" s="10">
        <v>0.0</v>
      </c>
      <c r="I333" s="12">
        <f>mmult!$E333/$E$1</f>
        <v>0.2625</v>
      </c>
      <c r="J333" s="12">
        <f>LOG10(mmult!$F333+1)</f>
        <v>0.9432471251</v>
      </c>
      <c r="K333" s="10">
        <f>IF(mmult!$C333=1,1,0)</f>
        <v>0</v>
      </c>
      <c r="L333" s="10">
        <f>IF(mmult!$C333=2,1,0)</f>
        <v>0</v>
      </c>
      <c r="M333" s="10">
        <f>IF(mmult!$B333="S",1,0)</f>
        <v>1</v>
      </c>
      <c r="N333" s="10">
        <f>IF(mmult!$B333="C",1,0)</f>
        <v>0</v>
      </c>
      <c r="O333" s="13">
        <f>IF(mmult!$D333="male",1,0)</f>
        <v>1</v>
      </c>
      <c r="P333" s="13">
        <v>1.0</v>
      </c>
      <c r="V333" s="15">
        <v>-1.5048347123885948</v>
      </c>
      <c r="W333" s="15">
        <v>0.1327738302806467</v>
      </c>
      <c r="X333" s="16">
        <f t="shared" ref="X333:Y333" si="331">IF(V333&lt;0,0,V333)</f>
        <v>0</v>
      </c>
      <c r="Y333" s="16">
        <f t="shared" si="331"/>
        <v>0.1327738303</v>
      </c>
      <c r="Z333" s="16">
        <f t="shared" si="3"/>
        <v>0.1327738303</v>
      </c>
      <c r="AA333" s="16">
        <f>(nnet!$A333-Z333)^2</f>
        <v>0.01762889001</v>
      </c>
    </row>
    <row r="334" ht="14.25" customHeight="1">
      <c r="A334" s="10">
        <v>1.0</v>
      </c>
      <c r="B334" s="10" t="s">
        <v>34</v>
      </c>
      <c r="C334" s="10">
        <v>1.0</v>
      </c>
      <c r="D334" s="10" t="s">
        <v>33</v>
      </c>
      <c r="E334" s="10">
        <v>33.0</v>
      </c>
      <c r="F334" s="11">
        <v>90.0</v>
      </c>
      <c r="G334" s="10">
        <v>1.0</v>
      </c>
      <c r="H334" s="10">
        <v>0.0</v>
      </c>
      <c r="I334" s="12">
        <f>mmult!$E334/$E$1</f>
        <v>0.4125</v>
      </c>
      <c r="J334" s="12">
        <f>LOG10(mmult!$F334+1)</f>
        <v>1.959041392</v>
      </c>
      <c r="K334" s="10">
        <f>IF(mmult!$C334=1,1,0)</f>
        <v>1</v>
      </c>
      <c r="L334" s="10">
        <f>IF(mmult!$C334=2,1,0)</f>
        <v>0</v>
      </c>
      <c r="M334" s="10">
        <f>IF(mmult!$B334="S",1,0)</f>
        <v>0</v>
      </c>
      <c r="N334" s="10">
        <f>IF(mmult!$B334="C",1,0)</f>
        <v>0</v>
      </c>
      <c r="O334" s="13">
        <f>IF(mmult!$D334="male",1,0)</f>
        <v>0</v>
      </c>
      <c r="P334" s="13">
        <v>1.0</v>
      </c>
      <c r="V334" s="15">
        <v>0.7966378684721923</v>
      </c>
      <c r="W334" s="15">
        <v>-1.7861256948863071</v>
      </c>
      <c r="X334" s="16">
        <f t="shared" ref="X334:Y334" si="332">IF(V334&lt;0,0,V334)</f>
        <v>0.7966378685</v>
      </c>
      <c r="Y334" s="16">
        <f t="shared" si="332"/>
        <v>0</v>
      </c>
      <c r="Z334" s="16">
        <f t="shared" si="3"/>
        <v>0.7966378685</v>
      </c>
      <c r="AA334" s="16">
        <f>(nnet!$A334-Z334)^2</f>
        <v>0.04135615654</v>
      </c>
    </row>
    <row r="335" ht="14.25" customHeight="1">
      <c r="A335" s="10">
        <v>1.0</v>
      </c>
      <c r="B335" s="10" t="s">
        <v>30</v>
      </c>
      <c r="C335" s="10">
        <v>3.0</v>
      </c>
      <c r="D335" s="10" t="s">
        <v>31</v>
      </c>
      <c r="E335" s="10">
        <v>44.0</v>
      </c>
      <c r="F335" s="11">
        <v>7.925</v>
      </c>
      <c r="G335" s="10">
        <v>0.0</v>
      </c>
      <c r="H335" s="10">
        <v>0.0</v>
      </c>
      <c r="I335" s="12">
        <f>mmult!$E335/$E$1</f>
        <v>0.55</v>
      </c>
      <c r="J335" s="12">
        <f>LOG10(mmult!$F335+1)</f>
        <v>0.9506082248</v>
      </c>
      <c r="K335" s="10">
        <f>IF(mmult!$C335=1,1,0)</f>
        <v>0</v>
      </c>
      <c r="L335" s="10">
        <f>IF(mmult!$C335=2,1,0)</f>
        <v>0</v>
      </c>
      <c r="M335" s="10">
        <f>IF(mmult!$B335="S",1,0)</f>
        <v>1</v>
      </c>
      <c r="N335" s="10">
        <f>IF(mmult!$B335="C",1,0)</f>
        <v>0</v>
      </c>
      <c r="O335" s="13">
        <f>IF(mmult!$D335="male",1,0)</f>
        <v>1</v>
      </c>
      <c r="P335" s="13">
        <v>1.0</v>
      </c>
      <c r="V335" s="15">
        <v>-1.7161077786813654</v>
      </c>
      <c r="W335" s="15">
        <v>-0.017611550916422747</v>
      </c>
      <c r="X335" s="16">
        <f t="shared" ref="X335:Y335" si="333">IF(V335&lt;0,0,V335)</f>
        <v>0</v>
      </c>
      <c r="Y335" s="16">
        <f t="shared" si="333"/>
        <v>0</v>
      </c>
      <c r="Z335" s="16">
        <f t="shared" si="3"/>
        <v>0</v>
      </c>
      <c r="AA335" s="16">
        <f>(nnet!$A335-Z335)^2</f>
        <v>1</v>
      </c>
    </row>
    <row r="336" ht="14.25" customHeight="1">
      <c r="A336" s="10">
        <v>1.0</v>
      </c>
      <c r="B336" s="10" t="s">
        <v>30</v>
      </c>
      <c r="C336" s="10">
        <v>2.0</v>
      </c>
      <c r="D336" s="10" t="s">
        <v>33</v>
      </c>
      <c r="E336" s="10">
        <v>34.0</v>
      </c>
      <c r="F336" s="11">
        <v>32.5</v>
      </c>
      <c r="G336" s="10">
        <v>1.0</v>
      </c>
      <c r="H336" s="10">
        <v>1.0</v>
      </c>
      <c r="I336" s="12">
        <f>mmult!$E336/$E$1</f>
        <v>0.425</v>
      </c>
      <c r="J336" s="12">
        <f>LOG10(mmult!$F336+1)</f>
        <v>1.525044807</v>
      </c>
      <c r="K336" s="10">
        <f>IF(mmult!$C336=1,1,0)</f>
        <v>0</v>
      </c>
      <c r="L336" s="10">
        <f>IF(mmult!$C336=2,1,0)</f>
        <v>1</v>
      </c>
      <c r="M336" s="10">
        <f>IF(mmult!$B336="S",1,0)</f>
        <v>1</v>
      </c>
      <c r="N336" s="10">
        <f>IF(mmult!$B336="C",1,0)</f>
        <v>0</v>
      </c>
      <c r="O336" s="13">
        <f>IF(mmult!$D336="male",1,0)</f>
        <v>0</v>
      </c>
      <c r="P336" s="13">
        <v>1.0</v>
      </c>
      <c r="V336" s="15">
        <v>-1.0493753308917306</v>
      </c>
      <c r="W336" s="15">
        <v>0.7008576463571412</v>
      </c>
      <c r="X336" s="16">
        <f t="shared" ref="X336:Y336" si="334">IF(V336&lt;0,0,V336)</f>
        <v>0</v>
      </c>
      <c r="Y336" s="16">
        <f t="shared" si="334"/>
        <v>0.7008576464</v>
      </c>
      <c r="Z336" s="16">
        <f t="shared" si="3"/>
        <v>0.7008576464</v>
      </c>
      <c r="AA336" s="16">
        <f>(nnet!$A336-Z336)^2</f>
        <v>0.08948614774</v>
      </c>
    </row>
    <row r="337" ht="14.25" customHeight="1">
      <c r="A337" s="10">
        <v>1.0</v>
      </c>
      <c r="B337" s="10" t="s">
        <v>30</v>
      </c>
      <c r="C337" s="10">
        <v>2.0</v>
      </c>
      <c r="D337" s="10" t="s">
        <v>33</v>
      </c>
      <c r="E337" s="10">
        <v>18.0</v>
      </c>
      <c r="F337" s="11">
        <v>13.0</v>
      </c>
      <c r="G337" s="10">
        <v>0.0</v>
      </c>
      <c r="H337" s="10">
        <v>2.0</v>
      </c>
      <c r="I337" s="12">
        <f>mmult!$E337/$E$1</f>
        <v>0.225</v>
      </c>
      <c r="J337" s="12">
        <f>LOG10(mmult!$F337+1)</f>
        <v>1.146128036</v>
      </c>
      <c r="K337" s="10">
        <f>IF(mmult!$C337=1,1,0)</f>
        <v>0</v>
      </c>
      <c r="L337" s="10">
        <f>IF(mmult!$C337=2,1,0)</f>
        <v>1</v>
      </c>
      <c r="M337" s="10">
        <f>IF(mmult!$B337="S",1,0)</f>
        <v>1</v>
      </c>
      <c r="N337" s="10">
        <f>IF(mmult!$B337="C",1,0)</f>
        <v>0</v>
      </c>
      <c r="O337" s="13">
        <f>IF(mmult!$D337="male",1,0)</f>
        <v>0</v>
      </c>
      <c r="P337" s="13">
        <v>1.0</v>
      </c>
      <c r="V337" s="15">
        <v>-0.9236696254351842</v>
      </c>
      <c r="W337" s="15">
        <v>0.8463811903313436</v>
      </c>
      <c r="X337" s="16">
        <f t="shared" ref="X337:Y337" si="335">IF(V337&lt;0,0,V337)</f>
        <v>0</v>
      </c>
      <c r="Y337" s="16">
        <f t="shared" si="335"/>
        <v>0.8463811903</v>
      </c>
      <c r="Z337" s="16">
        <f t="shared" si="3"/>
        <v>0.8463811903</v>
      </c>
      <c r="AA337" s="16">
        <f>(nnet!$A337-Z337)^2</f>
        <v>0.02359873868</v>
      </c>
    </row>
    <row r="338" ht="14.25" customHeight="1">
      <c r="A338" s="10">
        <v>0.0</v>
      </c>
      <c r="B338" s="10" t="s">
        <v>30</v>
      </c>
      <c r="C338" s="10">
        <v>2.0</v>
      </c>
      <c r="D338" s="10" t="s">
        <v>31</v>
      </c>
      <c r="E338" s="10">
        <v>30.0</v>
      </c>
      <c r="F338" s="11">
        <v>13.0</v>
      </c>
      <c r="G338" s="10">
        <v>0.0</v>
      </c>
      <c r="H338" s="10">
        <v>0.0</v>
      </c>
      <c r="I338" s="12">
        <f>mmult!$E338/$E$1</f>
        <v>0.375</v>
      </c>
      <c r="J338" s="12">
        <f>LOG10(mmult!$F338+1)</f>
        <v>1.146128036</v>
      </c>
      <c r="K338" s="10">
        <f>IF(mmult!$C338=1,1,0)</f>
        <v>0</v>
      </c>
      <c r="L338" s="10">
        <f>IF(mmult!$C338=2,1,0)</f>
        <v>1</v>
      </c>
      <c r="M338" s="10">
        <f>IF(mmult!$B338="S",1,0)</f>
        <v>1</v>
      </c>
      <c r="N338" s="10">
        <f>IF(mmult!$B338="C",1,0)</f>
        <v>0</v>
      </c>
      <c r="O338" s="13">
        <f>IF(mmult!$D338="male",1,0)</f>
        <v>1</v>
      </c>
      <c r="P338" s="13">
        <v>1.0</v>
      </c>
      <c r="V338" s="15">
        <v>-1.465075322377041</v>
      </c>
      <c r="W338" s="15">
        <v>0.29321898463899343</v>
      </c>
      <c r="X338" s="16">
        <f t="shared" ref="X338:Y338" si="336">IF(V338&lt;0,0,V338)</f>
        <v>0</v>
      </c>
      <c r="Y338" s="16">
        <f t="shared" si="336"/>
        <v>0.2932189846</v>
      </c>
      <c r="Z338" s="16">
        <f t="shared" si="3"/>
        <v>0.2932189846</v>
      </c>
      <c r="AA338" s="16">
        <f>(nnet!$A338-Z338)^2</f>
        <v>0.08597737295</v>
      </c>
    </row>
    <row r="339" ht="14.25" customHeight="1">
      <c r="A339" s="10">
        <v>0.0</v>
      </c>
      <c r="B339" s="10" t="s">
        <v>30</v>
      </c>
      <c r="C339" s="10">
        <v>3.0</v>
      </c>
      <c r="D339" s="10" t="s">
        <v>33</v>
      </c>
      <c r="E339" s="10">
        <v>10.0</v>
      </c>
      <c r="F339" s="11">
        <v>24.15</v>
      </c>
      <c r="G339" s="10">
        <v>0.0</v>
      </c>
      <c r="H339" s="10">
        <v>2.0</v>
      </c>
      <c r="I339" s="12">
        <f>mmult!$E339/$E$1</f>
        <v>0.125</v>
      </c>
      <c r="J339" s="12">
        <f>LOG10(mmult!$F339+1)</f>
        <v>1.400537989</v>
      </c>
      <c r="K339" s="10">
        <f>IF(mmult!$C339=1,1,0)</f>
        <v>0</v>
      </c>
      <c r="L339" s="10">
        <f>IF(mmult!$C339=2,1,0)</f>
        <v>0</v>
      </c>
      <c r="M339" s="10">
        <f>IF(mmult!$B339="S",1,0)</f>
        <v>1</v>
      </c>
      <c r="N339" s="10">
        <f>IF(mmult!$B339="C",1,0)</f>
        <v>0</v>
      </c>
      <c r="O339" s="13">
        <f>IF(mmult!$D339="male",1,0)</f>
        <v>0</v>
      </c>
      <c r="P339" s="13">
        <v>1.0</v>
      </c>
      <c r="V339" s="15">
        <v>-0.967298814590317</v>
      </c>
      <c r="W339" s="15">
        <v>0.712050208459714</v>
      </c>
      <c r="X339" s="16">
        <f t="shared" ref="X339:Y339" si="337">IF(V339&lt;0,0,V339)</f>
        <v>0</v>
      </c>
      <c r="Y339" s="16">
        <f t="shared" si="337"/>
        <v>0.7120502085</v>
      </c>
      <c r="Z339" s="16">
        <f t="shared" si="3"/>
        <v>0.7120502085</v>
      </c>
      <c r="AA339" s="16">
        <f>(nnet!$A339-Z339)^2</f>
        <v>0.5070154994</v>
      </c>
    </row>
    <row r="340" ht="14.25" customHeight="1">
      <c r="A340" s="10">
        <v>0.0</v>
      </c>
      <c r="B340" s="10" t="s">
        <v>34</v>
      </c>
      <c r="C340" s="10">
        <v>3.0</v>
      </c>
      <c r="D340" s="10" t="s">
        <v>31</v>
      </c>
      <c r="E340" s="10">
        <v>21.0</v>
      </c>
      <c r="F340" s="11">
        <v>7.7333</v>
      </c>
      <c r="G340" s="10">
        <v>0.0</v>
      </c>
      <c r="H340" s="10">
        <v>0.0</v>
      </c>
      <c r="I340" s="12">
        <f>mmult!$E340/$E$1</f>
        <v>0.2625</v>
      </c>
      <c r="J340" s="12">
        <f>LOG10(mmult!$F340+1)</f>
        <v>0.941178379</v>
      </c>
      <c r="K340" s="10">
        <f>IF(mmult!$C340=1,1,0)</f>
        <v>0</v>
      </c>
      <c r="L340" s="10">
        <f>IF(mmult!$C340=2,1,0)</f>
        <v>0</v>
      </c>
      <c r="M340" s="10">
        <f>IF(mmult!$B340="S",1,0)</f>
        <v>0</v>
      </c>
      <c r="N340" s="10">
        <f>IF(mmult!$B340="C",1,0)</f>
        <v>0</v>
      </c>
      <c r="O340" s="13">
        <f>IF(mmult!$D340="male",1,0)</f>
        <v>1</v>
      </c>
      <c r="P340" s="13">
        <v>1.0</v>
      </c>
      <c r="V340" s="15">
        <v>0.039209662428274394</v>
      </c>
      <c r="W340" s="15">
        <v>-2.572098079476466</v>
      </c>
      <c r="X340" s="16">
        <f t="shared" ref="X340:Y340" si="338">IF(V340&lt;0,0,V340)</f>
        <v>0.03920966243</v>
      </c>
      <c r="Y340" s="16">
        <f t="shared" si="338"/>
        <v>0</v>
      </c>
      <c r="Z340" s="16">
        <f t="shared" si="3"/>
        <v>0.03920966243</v>
      </c>
      <c r="AA340" s="16">
        <f>(nnet!$A340-Z340)^2</f>
        <v>0.001537397628</v>
      </c>
    </row>
    <row r="341" ht="14.25" customHeight="1">
      <c r="A341" s="10">
        <v>0.0</v>
      </c>
      <c r="B341" s="10" t="s">
        <v>30</v>
      </c>
      <c r="C341" s="10">
        <v>3.0</v>
      </c>
      <c r="D341" s="10" t="s">
        <v>31</v>
      </c>
      <c r="E341" s="10">
        <v>29.0</v>
      </c>
      <c r="F341" s="11">
        <v>7.875</v>
      </c>
      <c r="G341" s="10">
        <v>0.0</v>
      </c>
      <c r="H341" s="10">
        <v>0.0</v>
      </c>
      <c r="I341" s="12">
        <f>mmult!$E341/$E$1</f>
        <v>0.3625</v>
      </c>
      <c r="J341" s="12">
        <f>LOG10(mmult!$F341+1)</f>
        <v>0.9481683617</v>
      </c>
      <c r="K341" s="10">
        <f>IF(mmult!$C341=1,1,0)</f>
        <v>0</v>
      </c>
      <c r="L341" s="10">
        <f>IF(mmult!$C341=2,1,0)</f>
        <v>0</v>
      </c>
      <c r="M341" s="10">
        <f>IF(mmult!$B341="S",1,0)</f>
        <v>1</v>
      </c>
      <c r="N341" s="10">
        <f>IF(mmult!$B341="C",1,0)</f>
        <v>0</v>
      </c>
      <c r="O341" s="13">
        <f>IF(mmult!$D341="male",1,0)</f>
        <v>1</v>
      </c>
      <c r="P341" s="13">
        <v>1.0</v>
      </c>
      <c r="V341" s="15">
        <v>-1.578293532269072</v>
      </c>
      <c r="W341" s="15">
        <v>0.08063456549120795</v>
      </c>
      <c r="X341" s="16">
        <f t="shared" ref="X341:Y341" si="339">IF(V341&lt;0,0,V341)</f>
        <v>0</v>
      </c>
      <c r="Y341" s="16">
        <f t="shared" si="339"/>
        <v>0.08063456549</v>
      </c>
      <c r="Z341" s="16">
        <f t="shared" si="3"/>
        <v>0.08063456549</v>
      </c>
      <c r="AA341" s="16">
        <f>(nnet!$A341-Z341)^2</f>
        <v>0.006501933152</v>
      </c>
    </row>
    <row r="342" ht="14.25" customHeight="1">
      <c r="A342" s="10">
        <v>0.0</v>
      </c>
      <c r="B342" s="10" t="s">
        <v>30</v>
      </c>
      <c r="C342" s="10">
        <v>3.0</v>
      </c>
      <c r="D342" s="10" t="s">
        <v>33</v>
      </c>
      <c r="E342" s="10">
        <v>28.0</v>
      </c>
      <c r="F342" s="11">
        <v>14.4</v>
      </c>
      <c r="G342" s="10">
        <v>1.0</v>
      </c>
      <c r="H342" s="10">
        <v>1.0</v>
      </c>
      <c r="I342" s="12">
        <f>mmult!$E342/$E$1</f>
        <v>0.35</v>
      </c>
      <c r="J342" s="12">
        <f>LOG10(mmult!$F342+1)</f>
        <v>1.187520721</v>
      </c>
      <c r="K342" s="10">
        <f>IF(mmult!$C342=1,1,0)</f>
        <v>0</v>
      </c>
      <c r="L342" s="10">
        <f>IF(mmult!$C342=2,1,0)</f>
        <v>0</v>
      </c>
      <c r="M342" s="10">
        <f>IF(mmult!$B342="S",1,0)</f>
        <v>1</v>
      </c>
      <c r="N342" s="10">
        <f>IF(mmult!$B342="C",1,0)</f>
        <v>0</v>
      </c>
      <c r="O342" s="13">
        <f>IF(mmult!$D342="male",1,0)</f>
        <v>0</v>
      </c>
      <c r="P342" s="13">
        <v>1.0</v>
      </c>
      <c r="V342" s="15">
        <v>-1.11826956409317</v>
      </c>
      <c r="W342" s="15">
        <v>0.511107526445576</v>
      </c>
      <c r="X342" s="16">
        <f t="shared" ref="X342:Y342" si="340">IF(V342&lt;0,0,V342)</f>
        <v>0</v>
      </c>
      <c r="Y342" s="16">
        <f t="shared" si="340"/>
        <v>0.5111075264</v>
      </c>
      <c r="Z342" s="16">
        <f t="shared" si="3"/>
        <v>0.5111075264</v>
      </c>
      <c r="AA342" s="16">
        <f>(nnet!$A342-Z342)^2</f>
        <v>0.2612309036</v>
      </c>
    </row>
    <row r="343" ht="14.25" customHeight="1">
      <c r="A343" s="10">
        <v>0.0</v>
      </c>
      <c r="B343" s="10" t="s">
        <v>30</v>
      </c>
      <c r="C343" s="10">
        <v>3.0</v>
      </c>
      <c r="D343" s="10" t="s">
        <v>31</v>
      </c>
      <c r="E343" s="10">
        <v>18.0</v>
      </c>
      <c r="F343" s="11">
        <v>20.2125</v>
      </c>
      <c r="G343" s="10">
        <v>1.0</v>
      </c>
      <c r="H343" s="10">
        <v>1.0</v>
      </c>
      <c r="I343" s="12">
        <f>mmult!$E343/$E$1</f>
        <v>0.225</v>
      </c>
      <c r="J343" s="12">
        <f>LOG10(mmult!$F343+1)</f>
        <v>1.326591855</v>
      </c>
      <c r="K343" s="10">
        <f>IF(mmult!$C343=1,1,0)</f>
        <v>0</v>
      </c>
      <c r="L343" s="10">
        <f>IF(mmult!$C343=2,1,0)</f>
        <v>0</v>
      </c>
      <c r="M343" s="10">
        <f>IF(mmult!$B343="S",1,0)</f>
        <v>1</v>
      </c>
      <c r="N343" s="10">
        <f>IF(mmult!$B343="C",1,0)</f>
        <v>0</v>
      </c>
      <c r="O343" s="13">
        <f>IF(mmult!$D343="male",1,0)</f>
        <v>1</v>
      </c>
      <c r="P343" s="13">
        <v>1.0</v>
      </c>
      <c r="V343" s="15">
        <v>-1.5252385492318992</v>
      </c>
      <c r="W343" s="15">
        <v>0.09190582577221251</v>
      </c>
      <c r="X343" s="16">
        <f t="shared" ref="X343:Y343" si="341">IF(V343&lt;0,0,V343)</f>
        <v>0</v>
      </c>
      <c r="Y343" s="16">
        <f t="shared" si="341"/>
        <v>0.09190582577</v>
      </c>
      <c r="Z343" s="16">
        <f t="shared" si="3"/>
        <v>0.09190582577</v>
      </c>
      <c r="AA343" s="16">
        <f>(nnet!$A343-Z343)^2</f>
        <v>0.008446680811</v>
      </c>
    </row>
    <row r="344" ht="14.25" customHeight="1">
      <c r="A344" s="10">
        <v>1.0</v>
      </c>
      <c r="B344" s="10" t="s">
        <v>30</v>
      </c>
      <c r="C344" s="10">
        <v>2.0</v>
      </c>
      <c r="D344" s="10" t="s">
        <v>33</v>
      </c>
      <c r="E344" s="10">
        <v>28.0</v>
      </c>
      <c r="F344" s="11">
        <v>26.0</v>
      </c>
      <c r="G344" s="10">
        <v>1.0</v>
      </c>
      <c r="H344" s="10">
        <v>0.0</v>
      </c>
      <c r="I344" s="12">
        <f>mmult!$E344/$E$1</f>
        <v>0.35</v>
      </c>
      <c r="J344" s="12">
        <f>LOG10(mmult!$F344+1)</f>
        <v>1.431363764</v>
      </c>
      <c r="K344" s="10">
        <f>IF(mmult!$C344=1,1,0)</f>
        <v>0</v>
      </c>
      <c r="L344" s="10">
        <f>IF(mmult!$C344=2,1,0)</f>
        <v>1</v>
      </c>
      <c r="M344" s="10">
        <f>IF(mmult!$B344="S",1,0)</f>
        <v>1</v>
      </c>
      <c r="N344" s="10">
        <f>IF(mmult!$B344="C",1,0)</f>
        <v>0</v>
      </c>
      <c r="O344" s="13">
        <f>IF(mmult!$D344="male",1,0)</f>
        <v>0</v>
      </c>
      <c r="P344" s="13">
        <v>1.0</v>
      </c>
      <c r="V344" s="15">
        <v>-0.9606529266247841</v>
      </c>
      <c r="W344" s="15">
        <v>0.7436952718174021</v>
      </c>
      <c r="X344" s="16">
        <f t="shared" ref="X344:Y344" si="342">IF(V344&lt;0,0,V344)</f>
        <v>0</v>
      </c>
      <c r="Y344" s="16">
        <f t="shared" si="342"/>
        <v>0.7436952718</v>
      </c>
      <c r="Z344" s="16">
        <f t="shared" si="3"/>
        <v>0.7436952718</v>
      </c>
      <c r="AA344" s="16">
        <f>(nnet!$A344-Z344)^2</f>
        <v>0.06569211369</v>
      </c>
    </row>
    <row r="345" ht="14.25" customHeight="1">
      <c r="A345" s="10">
        <v>1.0</v>
      </c>
      <c r="B345" s="10" t="s">
        <v>30</v>
      </c>
      <c r="C345" s="10">
        <v>2.0</v>
      </c>
      <c r="D345" s="10" t="s">
        <v>33</v>
      </c>
      <c r="E345" s="10">
        <v>19.0</v>
      </c>
      <c r="F345" s="11">
        <v>26.0</v>
      </c>
      <c r="G345" s="10">
        <v>0.0</v>
      </c>
      <c r="H345" s="10">
        <v>0.0</v>
      </c>
      <c r="I345" s="12">
        <f>mmult!$E345/$E$1</f>
        <v>0.2375</v>
      </c>
      <c r="J345" s="12">
        <f>LOG10(mmult!$F345+1)</f>
        <v>1.431363764</v>
      </c>
      <c r="K345" s="10">
        <f>IF(mmult!$C345=1,1,0)</f>
        <v>0</v>
      </c>
      <c r="L345" s="10">
        <f>IF(mmult!$C345=2,1,0)</f>
        <v>1</v>
      </c>
      <c r="M345" s="10">
        <f>IF(mmult!$B345="S",1,0)</f>
        <v>1</v>
      </c>
      <c r="N345" s="10">
        <f>IF(mmult!$B345="C",1,0)</f>
        <v>0</v>
      </c>
      <c r="O345" s="13">
        <f>IF(mmult!$D345="male",1,0)</f>
        <v>0</v>
      </c>
      <c r="P345" s="13">
        <v>1.0</v>
      </c>
      <c r="V345" s="15">
        <v>-0.8601906524566649</v>
      </c>
      <c r="W345" s="15">
        <v>0.8805280010619461</v>
      </c>
      <c r="X345" s="16">
        <f t="shared" ref="X345:Y345" si="343">IF(V345&lt;0,0,V345)</f>
        <v>0</v>
      </c>
      <c r="Y345" s="16">
        <f t="shared" si="343"/>
        <v>0.8805280011</v>
      </c>
      <c r="Z345" s="16">
        <f t="shared" si="3"/>
        <v>0.8805280011</v>
      </c>
      <c r="AA345" s="16">
        <f>(nnet!$A345-Z345)^2</f>
        <v>0.01427355853</v>
      </c>
    </row>
    <row r="346" ht="14.25" customHeight="1">
      <c r="A346" s="10">
        <v>1.0</v>
      </c>
      <c r="B346" s="10" t="s">
        <v>30</v>
      </c>
      <c r="C346" s="10">
        <v>3.0</v>
      </c>
      <c r="D346" s="10" t="s">
        <v>31</v>
      </c>
      <c r="E346" s="10">
        <v>32.0</v>
      </c>
      <c r="F346" s="11">
        <v>8.05</v>
      </c>
      <c r="G346" s="10">
        <v>0.0</v>
      </c>
      <c r="H346" s="10">
        <v>0.0</v>
      </c>
      <c r="I346" s="12">
        <f>mmult!$E346/$E$1</f>
        <v>0.4</v>
      </c>
      <c r="J346" s="12">
        <f>LOG10(mmult!$F346+1)</f>
        <v>0.9566485792</v>
      </c>
      <c r="K346" s="10">
        <f>IF(mmult!$C346=1,1,0)</f>
        <v>0</v>
      </c>
      <c r="L346" s="10">
        <f>IF(mmult!$C346=2,1,0)</f>
        <v>0</v>
      </c>
      <c r="M346" s="10">
        <f>IF(mmult!$B346="S",1,0)</f>
        <v>1</v>
      </c>
      <c r="N346" s="10">
        <f>IF(mmult!$B346="C",1,0)</f>
        <v>0</v>
      </c>
      <c r="O346" s="13">
        <f>IF(mmult!$D346="male",1,0)</f>
        <v>1</v>
      </c>
      <c r="P346" s="13">
        <v>1.0</v>
      </c>
      <c r="V346" s="15">
        <v>-1.6057634069827673</v>
      </c>
      <c r="W346" s="15">
        <v>0.06155642487708901</v>
      </c>
      <c r="X346" s="16">
        <f t="shared" ref="X346:Y346" si="344">IF(V346&lt;0,0,V346)</f>
        <v>0</v>
      </c>
      <c r="Y346" s="16">
        <f t="shared" si="344"/>
        <v>0.06155642488</v>
      </c>
      <c r="Z346" s="16">
        <f t="shared" si="3"/>
        <v>0.06155642488</v>
      </c>
      <c r="AA346" s="16">
        <f>(nnet!$A346-Z346)^2</f>
        <v>0.8806763437</v>
      </c>
    </row>
    <row r="347" ht="14.25" customHeight="1">
      <c r="A347" s="10">
        <v>1.0</v>
      </c>
      <c r="B347" s="10" t="s">
        <v>30</v>
      </c>
      <c r="C347" s="10">
        <v>1.0</v>
      </c>
      <c r="D347" s="10" t="s">
        <v>31</v>
      </c>
      <c r="E347" s="10">
        <v>28.0</v>
      </c>
      <c r="F347" s="11">
        <v>26.55</v>
      </c>
      <c r="G347" s="10">
        <v>0.0</v>
      </c>
      <c r="H347" s="10">
        <v>0.0</v>
      </c>
      <c r="I347" s="12">
        <f>mmult!$E347/$E$1</f>
        <v>0.35</v>
      </c>
      <c r="J347" s="12">
        <f>LOG10(mmult!$F347+1)</f>
        <v>1.440121603</v>
      </c>
      <c r="K347" s="10">
        <f>IF(mmult!$C347=1,1,0)</f>
        <v>1</v>
      </c>
      <c r="L347" s="10">
        <f>IF(mmult!$C347=2,1,0)</f>
        <v>0</v>
      </c>
      <c r="M347" s="10">
        <f>IF(mmult!$B347="S",1,0)</f>
        <v>1</v>
      </c>
      <c r="N347" s="10">
        <f>IF(mmult!$B347="C",1,0)</f>
        <v>0</v>
      </c>
      <c r="O347" s="13">
        <f>IF(mmult!$D347="male",1,0)</f>
        <v>1</v>
      </c>
      <c r="P347" s="13">
        <v>1.0</v>
      </c>
      <c r="V347" s="15">
        <v>-1.1902448771614413</v>
      </c>
      <c r="W347" s="15">
        <v>0.49735385102885177</v>
      </c>
      <c r="X347" s="16">
        <f t="shared" ref="X347:Y347" si="345">IF(V347&lt;0,0,V347)</f>
        <v>0</v>
      </c>
      <c r="Y347" s="16">
        <f t="shared" si="345"/>
        <v>0.497353851</v>
      </c>
      <c r="Z347" s="16">
        <f t="shared" si="3"/>
        <v>0.497353851</v>
      </c>
      <c r="AA347" s="16">
        <f>(nnet!$A347-Z347)^2</f>
        <v>0.2526531511</v>
      </c>
    </row>
    <row r="348" ht="14.25" customHeight="1">
      <c r="A348" s="10">
        <v>1.0</v>
      </c>
      <c r="B348" s="10" t="s">
        <v>30</v>
      </c>
      <c r="C348" s="10">
        <v>2.0</v>
      </c>
      <c r="D348" s="10" t="s">
        <v>33</v>
      </c>
      <c r="E348" s="10">
        <v>42.0</v>
      </c>
      <c r="F348" s="11">
        <v>26.0</v>
      </c>
      <c r="G348" s="10">
        <v>1.0</v>
      </c>
      <c r="H348" s="10">
        <v>0.0</v>
      </c>
      <c r="I348" s="12">
        <f>mmult!$E348/$E$1</f>
        <v>0.525</v>
      </c>
      <c r="J348" s="12">
        <f>LOG10(mmult!$F348+1)</f>
        <v>1.431363764</v>
      </c>
      <c r="K348" s="10">
        <f>IF(mmult!$C348=1,1,0)</f>
        <v>0</v>
      </c>
      <c r="L348" s="10">
        <f>IF(mmult!$C348=2,1,0)</f>
        <v>1</v>
      </c>
      <c r="M348" s="10">
        <f>IF(mmult!$B348="S",1,0)</f>
        <v>1</v>
      </c>
      <c r="N348" s="10">
        <f>IF(mmult!$B348="C",1,0)</f>
        <v>0</v>
      </c>
      <c r="O348" s="13">
        <f>IF(mmult!$D348="male",1,0)</f>
        <v>0</v>
      </c>
      <c r="P348" s="13">
        <v>1.0</v>
      </c>
      <c r="V348" s="15">
        <v>-1.089306047564853</v>
      </c>
      <c r="W348" s="15">
        <v>0.6518361796919705</v>
      </c>
      <c r="X348" s="16">
        <f t="shared" ref="X348:Y348" si="346">IF(V348&lt;0,0,V348)</f>
        <v>0</v>
      </c>
      <c r="Y348" s="16">
        <f t="shared" si="346"/>
        <v>0.6518361797</v>
      </c>
      <c r="Z348" s="16">
        <f t="shared" si="3"/>
        <v>0.6518361797</v>
      </c>
      <c r="AA348" s="16">
        <f>(nnet!$A348-Z348)^2</f>
        <v>0.1212180458</v>
      </c>
    </row>
    <row r="349" ht="14.25" customHeight="1">
      <c r="A349" s="10">
        <v>0.0</v>
      </c>
      <c r="B349" s="10" t="s">
        <v>30</v>
      </c>
      <c r="C349" s="10">
        <v>3.0</v>
      </c>
      <c r="D349" s="10" t="s">
        <v>31</v>
      </c>
      <c r="E349" s="10">
        <v>17.0</v>
      </c>
      <c r="F349" s="11">
        <v>7.125</v>
      </c>
      <c r="G349" s="10">
        <v>0.0</v>
      </c>
      <c r="H349" s="10">
        <v>0.0</v>
      </c>
      <c r="I349" s="12">
        <f>mmult!$E349/$E$1</f>
        <v>0.2125</v>
      </c>
      <c r="J349" s="12">
        <f>LOG10(mmult!$F349+1)</f>
        <v>0.9098233697</v>
      </c>
      <c r="K349" s="10">
        <f>IF(mmult!$C349=1,1,0)</f>
        <v>0</v>
      </c>
      <c r="L349" s="10">
        <f>IF(mmult!$C349=2,1,0)</f>
        <v>0</v>
      </c>
      <c r="M349" s="10">
        <f>IF(mmult!$B349="S",1,0)</f>
        <v>1</v>
      </c>
      <c r="N349" s="10">
        <f>IF(mmult!$B349="C",1,0)</f>
        <v>0</v>
      </c>
      <c r="O349" s="13">
        <f>IF(mmult!$D349="male",1,0)</f>
        <v>1</v>
      </c>
      <c r="P349" s="13">
        <v>1.0</v>
      </c>
      <c r="V349" s="15">
        <v>-1.468465499661536</v>
      </c>
      <c r="W349" s="15">
        <v>0.15663100406403574</v>
      </c>
      <c r="X349" s="16">
        <f t="shared" ref="X349:Y349" si="347">IF(V349&lt;0,0,V349)</f>
        <v>0</v>
      </c>
      <c r="Y349" s="16">
        <f t="shared" si="347"/>
        <v>0.1566310041</v>
      </c>
      <c r="Z349" s="16">
        <f t="shared" si="3"/>
        <v>0.1566310041</v>
      </c>
      <c r="AA349" s="16">
        <f>(nnet!$A349-Z349)^2</f>
        <v>0.02453327143</v>
      </c>
    </row>
    <row r="350" ht="14.25" customHeight="1">
      <c r="A350" s="10">
        <v>0.0</v>
      </c>
      <c r="B350" s="10" t="s">
        <v>30</v>
      </c>
      <c r="C350" s="10">
        <v>1.0</v>
      </c>
      <c r="D350" s="10" t="s">
        <v>31</v>
      </c>
      <c r="E350" s="10">
        <v>50.0</v>
      </c>
      <c r="F350" s="11">
        <v>55.9</v>
      </c>
      <c r="G350" s="10">
        <v>1.0</v>
      </c>
      <c r="H350" s="10">
        <v>0.0</v>
      </c>
      <c r="I350" s="12">
        <f>mmult!$E350/$E$1</f>
        <v>0.625</v>
      </c>
      <c r="J350" s="12">
        <f>LOG10(mmult!$F350+1)</f>
        <v>1.755112266</v>
      </c>
      <c r="K350" s="10">
        <f>IF(mmult!$C350=1,1,0)</f>
        <v>1</v>
      </c>
      <c r="L350" s="10">
        <f>IF(mmult!$C350=2,1,0)</f>
        <v>0</v>
      </c>
      <c r="M350" s="10">
        <f>IF(mmult!$B350="S",1,0)</f>
        <v>1</v>
      </c>
      <c r="N350" s="10">
        <f>IF(mmult!$B350="C",1,0)</f>
        <v>0</v>
      </c>
      <c r="O350" s="13">
        <f>IF(mmult!$D350="male",1,0)</f>
        <v>1</v>
      </c>
      <c r="P350" s="13">
        <v>1.0</v>
      </c>
      <c r="V350" s="15">
        <v>-1.4065064463378734</v>
      </c>
      <c r="W350" s="15">
        <v>0.2977309255153462</v>
      </c>
      <c r="X350" s="16">
        <f t="shared" ref="X350:Y350" si="348">IF(V350&lt;0,0,V350)</f>
        <v>0</v>
      </c>
      <c r="Y350" s="16">
        <f t="shared" si="348"/>
        <v>0.2977309255</v>
      </c>
      <c r="Z350" s="16">
        <f t="shared" si="3"/>
        <v>0.2977309255</v>
      </c>
      <c r="AA350" s="16">
        <f>(nnet!$A350-Z350)^2</f>
        <v>0.08864370401</v>
      </c>
    </row>
    <row r="351" ht="14.25" customHeight="1">
      <c r="A351" s="10">
        <v>1.0</v>
      </c>
      <c r="B351" s="10" t="s">
        <v>30</v>
      </c>
      <c r="C351" s="10">
        <v>1.0</v>
      </c>
      <c r="D351" s="10" t="s">
        <v>33</v>
      </c>
      <c r="E351" s="10">
        <v>14.0</v>
      </c>
      <c r="F351" s="11">
        <v>120.0</v>
      </c>
      <c r="G351" s="10">
        <v>1.0</v>
      </c>
      <c r="H351" s="10">
        <v>2.0</v>
      </c>
      <c r="I351" s="12">
        <f>mmult!$E351/$E$1</f>
        <v>0.175</v>
      </c>
      <c r="J351" s="12">
        <f>LOG10(mmult!$F351+1)</f>
        <v>2.08278537</v>
      </c>
      <c r="K351" s="10">
        <f>IF(mmult!$C351=1,1,0)</f>
        <v>1</v>
      </c>
      <c r="L351" s="10">
        <f>IF(mmult!$C351=2,1,0)</f>
        <v>0</v>
      </c>
      <c r="M351" s="10">
        <f>IF(mmult!$B351="S",1,0)</f>
        <v>1</v>
      </c>
      <c r="N351" s="10">
        <f>IF(mmult!$B351="C",1,0)</f>
        <v>0</v>
      </c>
      <c r="O351" s="13">
        <f>IF(mmult!$D351="male",1,0)</f>
        <v>0</v>
      </c>
      <c r="P351" s="13">
        <v>1.0</v>
      </c>
      <c r="V351" s="15">
        <v>-0.640740688699728</v>
      </c>
      <c r="W351" s="15">
        <v>1.0317796114387328</v>
      </c>
      <c r="X351" s="16">
        <f t="shared" ref="X351:Y351" si="349">IF(V351&lt;0,0,V351)</f>
        <v>0</v>
      </c>
      <c r="Y351" s="16">
        <f t="shared" si="349"/>
        <v>1.031779611</v>
      </c>
      <c r="Z351" s="16">
        <f t="shared" si="3"/>
        <v>1.031779611</v>
      </c>
      <c r="AA351" s="16">
        <f>(nnet!$A351-Z351)^2</f>
        <v>0.001009943703</v>
      </c>
    </row>
    <row r="352" ht="14.25" customHeight="1">
      <c r="A352" s="10">
        <v>0.0</v>
      </c>
      <c r="B352" s="10" t="s">
        <v>30</v>
      </c>
      <c r="C352" s="10">
        <v>3.0</v>
      </c>
      <c r="D352" s="10" t="s">
        <v>33</v>
      </c>
      <c r="E352" s="10">
        <v>21.0</v>
      </c>
      <c r="F352" s="11">
        <v>34.375</v>
      </c>
      <c r="G352" s="10">
        <v>2.0</v>
      </c>
      <c r="H352" s="10">
        <v>2.0</v>
      </c>
      <c r="I352" s="12">
        <f>mmult!$E352/$E$1</f>
        <v>0.2625</v>
      </c>
      <c r="J352" s="12">
        <f>LOG10(mmult!$F352+1)</f>
        <v>1.548696449</v>
      </c>
      <c r="K352" s="10">
        <f>IF(mmult!$C352=1,1,0)</f>
        <v>0</v>
      </c>
      <c r="L352" s="10">
        <f>IF(mmult!$C352=2,1,0)</f>
        <v>0</v>
      </c>
      <c r="M352" s="10">
        <f>IF(mmult!$B352="S",1,0)</f>
        <v>1</v>
      </c>
      <c r="N352" s="10">
        <f>IF(mmult!$B352="C",1,0)</f>
        <v>0</v>
      </c>
      <c r="O352" s="13">
        <f>IF(mmult!$D352="male",1,0)</f>
        <v>0</v>
      </c>
      <c r="P352" s="13">
        <v>1.0</v>
      </c>
      <c r="V352" s="15">
        <v>-1.1021732605634655</v>
      </c>
      <c r="W352" s="15">
        <v>0.49490089960424744</v>
      </c>
      <c r="X352" s="16">
        <f t="shared" ref="X352:Y352" si="350">IF(V352&lt;0,0,V352)</f>
        <v>0</v>
      </c>
      <c r="Y352" s="16">
        <f t="shared" si="350"/>
        <v>0.4949008996</v>
      </c>
      <c r="Z352" s="16">
        <f t="shared" si="3"/>
        <v>0.4949008996</v>
      </c>
      <c r="AA352" s="16">
        <f>(nnet!$A352-Z352)^2</f>
        <v>0.2449269004</v>
      </c>
    </row>
    <row r="353" ht="14.25" customHeight="1">
      <c r="A353" s="10">
        <v>1.0</v>
      </c>
      <c r="B353" s="10" t="s">
        <v>30</v>
      </c>
      <c r="C353" s="10">
        <v>2.0</v>
      </c>
      <c r="D353" s="10" t="s">
        <v>33</v>
      </c>
      <c r="E353" s="10">
        <v>24.0</v>
      </c>
      <c r="F353" s="11">
        <v>18.75</v>
      </c>
      <c r="G353" s="10">
        <v>2.0</v>
      </c>
      <c r="H353" s="10">
        <v>3.0</v>
      </c>
      <c r="I353" s="12">
        <f>mmult!$E353/$E$1</f>
        <v>0.3</v>
      </c>
      <c r="J353" s="12">
        <f>LOG10(mmult!$F353+1)</f>
        <v>1.2955671</v>
      </c>
      <c r="K353" s="10">
        <f>IF(mmult!$C353=1,1,0)</f>
        <v>0</v>
      </c>
      <c r="L353" s="10">
        <f>IF(mmult!$C353=2,1,0)</f>
        <v>1</v>
      </c>
      <c r="M353" s="10">
        <f>IF(mmult!$B353="S",1,0)</f>
        <v>1</v>
      </c>
      <c r="N353" s="10">
        <f>IF(mmult!$B353="C",1,0)</f>
        <v>0</v>
      </c>
      <c r="O353" s="13">
        <f>IF(mmult!$D353="male",1,0)</f>
        <v>0</v>
      </c>
      <c r="P353" s="13">
        <v>1.0</v>
      </c>
      <c r="V353" s="15">
        <v>-1.0472567840097837</v>
      </c>
      <c r="W353" s="15">
        <v>0.6519668205681293</v>
      </c>
      <c r="X353" s="16">
        <f t="shared" ref="X353:Y353" si="351">IF(V353&lt;0,0,V353)</f>
        <v>0</v>
      </c>
      <c r="Y353" s="16">
        <f t="shared" si="351"/>
        <v>0.6519668206</v>
      </c>
      <c r="Z353" s="16">
        <f t="shared" si="3"/>
        <v>0.6519668206</v>
      </c>
      <c r="AA353" s="16">
        <f>(nnet!$A353-Z353)^2</f>
        <v>0.121127094</v>
      </c>
    </row>
    <row r="354" ht="14.25" customHeight="1">
      <c r="A354" s="10">
        <v>0.0</v>
      </c>
      <c r="B354" s="10" t="s">
        <v>30</v>
      </c>
      <c r="C354" s="10">
        <v>1.0</v>
      </c>
      <c r="D354" s="10" t="s">
        <v>31</v>
      </c>
      <c r="E354" s="10">
        <v>64.0</v>
      </c>
      <c r="F354" s="11">
        <v>263.0</v>
      </c>
      <c r="G354" s="10">
        <v>1.0</v>
      </c>
      <c r="H354" s="10">
        <v>4.0</v>
      </c>
      <c r="I354" s="12">
        <f>mmult!$E354/$E$1</f>
        <v>0.8</v>
      </c>
      <c r="J354" s="12">
        <f>LOG10(mmult!$F354+1)</f>
        <v>2.421603927</v>
      </c>
      <c r="K354" s="10">
        <f>IF(mmult!$C354=1,1,0)</f>
        <v>1</v>
      </c>
      <c r="L354" s="10">
        <f>IF(mmult!$C354=2,1,0)</f>
        <v>0</v>
      </c>
      <c r="M354" s="10">
        <f>IF(mmult!$B354="S",1,0)</f>
        <v>1</v>
      </c>
      <c r="N354" s="10">
        <f>IF(mmult!$B354="C",1,0)</f>
        <v>0</v>
      </c>
      <c r="O354" s="13">
        <f>IF(mmult!$D354="male",1,0)</f>
        <v>1</v>
      </c>
      <c r="P354" s="13">
        <v>1.0</v>
      </c>
      <c r="V354" s="15">
        <v>-1.6661068171914424</v>
      </c>
      <c r="W354" s="15">
        <v>0.21284219039226482</v>
      </c>
      <c r="X354" s="16">
        <f t="shared" ref="X354:Y354" si="352">IF(V354&lt;0,0,V354)</f>
        <v>0</v>
      </c>
      <c r="Y354" s="16">
        <f t="shared" si="352"/>
        <v>0.2128421904</v>
      </c>
      <c r="Z354" s="16">
        <f t="shared" si="3"/>
        <v>0.2128421904</v>
      </c>
      <c r="AA354" s="16">
        <f>(nnet!$A354-Z354)^2</f>
        <v>0.04530179801</v>
      </c>
    </row>
    <row r="355" ht="14.25" customHeight="1">
      <c r="A355" s="10">
        <v>0.0</v>
      </c>
      <c r="B355" s="10" t="s">
        <v>30</v>
      </c>
      <c r="C355" s="10">
        <v>2.0</v>
      </c>
      <c r="D355" s="10" t="s">
        <v>31</v>
      </c>
      <c r="E355" s="10">
        <v>31.0</v>
      </c>
      <c r="F355" s="11">
        <v>10.5</v>
      </c>
      <c r="G355" s="10">
        <v>0.0</v>
      </c>
      <c r="H355" s="10">
        <v>0.0</v>
      </c>
      <c r="I355" s="12">
        <f>mmult!$E355/$E$1</f>
        <v>0.3875</v>
      </c>
      <c r="J355" s="12">
        <f>LOG10(mmult!$F355+1)</f>
        <v>1.06069784</v>
      </c>
      <c r="K355" s="10">
        <f>IF(mmult!$C355=1,1,0)</f>
        <v>0</v>
      </c>
      <c r="L355" s="10">
        <f>IF(mmult!$C355=2,1,0)</f>
        <v>1</v>
      </c>
      <c r="M355" s="10">
        <f>IF(mmult!$B355="S",1,0)</f>
        <v>1</v>
      </c>
      <c r="N355" s="10">
        <f>IF(mmult!$B355="C",1,0)</f>
        <v>0</v>
      </c>
      <c r="O355" s="13">
        <f>IF(mmult!$D355="male",1,0)</f>
        <v>1</v>
      </c>
      <c r="P355" s="13">
        <v>1.0</v>
      </c>
      <c r="V355" s="15">
        <v>-1.4752586488605666</v>
      </c>
      <c r="W355" s="15">
        <v>0.2805532404022486</v>
      </c>
      <c r="X355" s="16">
        <f t="shared" ref="X355:Y355" si="353">IF(V355&lt;0,0,V355)</f>
        <v>0</v>
      </c>
      <c r="Y355" s="16">
        <f t="shared" si="353"/>
        <v>0.2805532404</v>
      </c>
      <c r="Z355" s="16">
        <f t="shared" si="3"/>
        <v>0.2805532404</v>
      </c>
      <c r="AA355" s="16">
        <f>(nnet!$A355-Z355)^2</f>
        <v>0.0787101207</v>
      </c>
    </row>
    <row r="356" ht="14.25" customHeight="1">
      <c r="A356" s="10">
        <v>1.0</v>
      </c>
      <c r="B356" s="10" t="s">
        <v>30</v>
      </c>
      <c r="C356" s="10">
        <v>2.0</v>
      </c>
      <c r="D356" s="10" t="s">
        <v>33</v>
      </c>
      <c r="E356" s="10">
        <v>45.0</v>
      </c>
      <c r="F356" s="11">
        <v>26.25</v>
      </c>
      <c r="G356" s="10">
        <v>1.0</v>
      </c>
      <c r="H356" s="10">
        <v>1.0</v>
      </c>
      <c r="I356" s="12">
        <f>mmult!$E356/$E$1</f>
        <v>0.5625</v>
      </c>
      <c r="J356" s="12">
        <f>LOG10(mmult!$F356+1)</f>
        <v>1.435366507</v>
      </c>
      <c r="K356" s="10">
        <f>IF(mmult!$C356=1,1,0)</f>
        <v>0</v>
      </c>
      <c r="L356" s="10">
        <f>IF(mmult!$C356=2,1,0)</f>
        <v>1</v>
      </c>
      <c r="M356" s="10">
        <f>IF(mmult!$B356="S",1,0)</f>
        <v>1</v>
      </c>
      <c r="N356" s="10">
        <f>IF(mmult!$B356="C",1,0)</f>
        <v>0</v>
      </c>
      <c r="O356" s="13">
        <f>IF(mmult!$D356="male",1,0)</f>
        <v>0</v>
      </c>
      <c r="P356" s="13">
        <v>1.0</v>
      </c>
      <c r="V356" s="15">
        <v>-1.151503162384483</v>
      </c>
      <c r="W356" s="15">
        <v>0.622274718233387</v>
      </c>
      <c r="X356" s="16">
        <f t="shared" ref="X356:Y356" si="354">IF(V356&lt;0,0,V356)</f>
        <v>0</v>
      </c>
      <c r="Y356" s="16">
        <f t="shared" si="354"/>
        <v>0.6222747182</v>
      </c>
      <c r="Z356" s="16">
        <f t="shared" si="3"/>
        <v>0.6222747182</v>
      </c>
      <c r="AA356" s="16">
        <f>(nnet!$A356-Z356)^2</f>
        <v>0.1426763885</v>
      </c>
    </row>
    <row r="357" ht="14.25" customHeight="1">
      <c r="A357" s="10">
        <v>0.0</v>
      </c>
      <c r="B357" s="10" t="s">
        <v>30</v>
      </c>
      <c r="C357" s="10">
        <v>3.0</v>
      </c>
      <c r="D357" s="10" t="s">
        <v>31</v>
      </c>
      <c r="E357" s="10">
        <v>20.0</v>
      </c>
      <c r="F357" s="11">
        <v>9.5</v>
      </c>
      <c r="G357" s="10">
        <v>0.0</v>
      </c>
      <c r="H357" s="10">
        <v>0.0</v>
      </c>
      <c r="I357" s="12">
        <f>mmult!$E357/$E$1</f>
        <v>0.25</v>
      </c>
      <c r="J357" s="12">
        <f>LOG10(mmult!$F357+1)</f>
        <v>1.021189299</v>
      </c>
      <c r="K357" s="10">
        <f>IF(mmult!$C357=1,1,0)</f>
        <v>0</v>
      </c>
      <c r="L357" s="10">
        <f>IF(mmult!$C357=2,1,0)</f>
        <v>0</v>
      </c>
      <c r="M357" s="10">
        <f>IF(mmult!$B357="S",1,0)</f>
        <v>1</v>
      </c>
      <c r="N357" s="10">
        <f>IF(mmult!$B357="C",1,0)</f>
        <v>0</v>
      </c>
      <c r="O357" s="13">
        <f>IF(mmult!$D357="male",1,0)</f>
        <v>1</v>
      </c>
      <c r="P357" s="13">
        <v>1.0</v>
      </c>
      <c r="V357" s="15">
        <v>-1.4947384947926825</v>
      </c>
      <c r="W357" s="15">
        <v>0.14490452093710093</v>
      </c>
      <c r="X357" s="16">
        <f t="shared" ref="X357:Y357" si="355">IF(V357&lt;0,0,V357)</f>
        <v>0</v>
      </c>
      <c r="Y357" s="16">
        <f t="shared" si="355"/>
        <v>0.1449045209</v>
      </c>
      <c r="Z357" s="16">
        <f t="shared" si="3"/>
        <v>0.1449045209</v>
      </c>
      <c r="AA357" s="16">
        <f>(nnet!$A357-Z357)^2</f>
        <v>0.02099732019</v>
      </c>
    </row>
    <row r="358" ht="14.25" customHeight="1">
      <c r="A358" s="10">
        <v>0.0</v>
      </c>
      <c r="B358" s="10" t="s">
        <v>30</v>
      </c>
      <c r="C358" s="10">
        <v>3.0</v>
      </c>
      <c r="D358" s="10" t="s">
        <v>31</v>
      </c>
      <c r="E358" s="10">
        <v>25.0</v>
      </c>
      <c r="F358" s="11">
        <v>7.775</v>
      </c>
      <c r="G358" s="10">
        <v>1.0</v>
      </c>
      <c r="H358" s="10">
        <v>0.0</v>
      </c>
      <c r="I358" s="12">
        <f>mmult!$E358/$E$1</f>
        <v>0.3125</v>
      </c>
      <c r="J358" s="12">
        <f>LOG10(mmult!$F358+1)</f>
        <v>0.9432471251</v>
      </c>
      <c r="K358" s="10">
        <f>IF(mmult!$C358=1,1,0)</f>
        <v>0</v>
      </c>
      <c r="L358" s="10">
        <f>IF(mmult!$C358=2,1,0)</f>
        <v>0</v>
      </c>
      <c r="M358" s="10">
        <f>IF(mmult!$B358="S",1,0)</f>
        <v>1</v>
      </c>
      <c r="N358" s="10">
        <f>IF(mmult!$B358="C",1,0)</f>
        <v>0</v>
      </c>
      <c r="O358" s="13">
        <f>IF(mmult!$D358="male",1,0)</f>
        <v>1</v>
      </c>
      <c r="P358" s="13">
        <v>1.0</v>
      </c>
      <c r="V358" s="15">
        <v>-1.5593494433638322</v>
      </c>
      <c r="W358" s="15">
        <v>0.02874791965232859</v>
      </c>
      <c r="X358" s="16">
        <f t="shared" ref="X358:Y358" si="356">IF(V358&lt;0,0,V358)</f>
        <v>0</v>
      </c>
      <c r="Y358" s="16">
        <f t="shared" si="356"/>
        <v>0.02874791965</v>
      </c>
      <c r="Z358" s="16">
        <f t="shared" si="3"/>
        <v>0.02874791965</v>
      </c>
      <c r="AA358" s="16">
        <f>(nnet!$A358-Z358)^2</f>
        <v>0.0008264428843</v>
      </c>
    </row>
    <row r="359" ht="14.25" customHeight="1">
      <c r="A359" s="10">
        <v>1.0</v>
      </c>
      <c r="B359" s="10" t="s">
        <v>30</v>
      </c>
      <c r="C359" s="10">
        <v>2.0</v>
      </c>
      <c r="D359" s="10" t="s">
        <v>33</v>
      </c>
      <c r="E359" s="10">
        <v>28.0</v>
      </c>
      <c r="F359" s="11">
        <v>13.0</v>
      </c>
      <c r="G359" s="10">
        <v>0.0</v>
      </c>
      <c r="H359" s="10">
        <v>0.0</v>
      </c>
      <c r="I359" s="12">
        <f>mmult!$E359/$E$1</f>
        <v>0.35</v>
      </c>
      <c r="J359" s="12">
        <f>LOG10(mmult!$F359+1)</f>
        <v>1.146128036</v>
      </c>
      <c r="K359" s="10">
        <f>IF(mmult!$C359=1,1,0)</f>
        <v>0</v>
      </c>
      <c r="L359" s="10">
        <f>IF(mmult!$C359=2,1,0)</f>
        <v>1</v>
      </c>
      <c r="M359" s="10">
        <f>IF(mmult!$B359="S",1,0)</f>
        <v>1</v>
      </c>
      <c r="N359" s="10">
        <f>IF(mmult!$B359="C",1,0)</f>
        <v>0</v>
      </c>
      <c r="O359" s="13">
        <f>IF(mmult!$D359="male",1,0)</f>
        <v>0</v>
      </c>
      <c r="P359" s="13">
        <v>1.0</v>
      </c>
      <c r="V359" s="15">
        <v>-0.9462144054216899</v>
      </c>
      <c r="W359" s="15">
        <v>0.8010943224058198</v>
      </c>
      <c r="X359" s="16">
        <f t="shared" ref="X359:Y359" si="357">IF(V359&lt;0,0,V359)</f>
        <v>0</v>
      </c>
      <c r="Y359" s="16">
        <f t="shared" si="357"/>
        <v>0.8010943224</v>
      </c>
      <c r="Z359" s="16">
        <f t="shared" si="3"/>
        <v>0.8010943224</v>
      </c>
      <c r="AA359" s="16">
        <f>(nnet!$A359-Z359)^2</f>
        <v>0.03956346858</v>
      </c>
    </row>
    <row r="360" ht="14.25" customHeight="1">
      <c r="A360" s="10">
        <v>1.0</v>
      </c>
      <c r="B360" s="10" t="s">
        <v>30</v>
      </c>
      <c r="C360" s="10">
        <v>1.0</v>
      </c>
      <c r="D360" s="10" t="s">
        <v>31</v>
      </c>
      <c r="E360" s="10">
        <v>4.0</v>
      </c>
      <c r="F360" s="11">
        <v>81.8583</v>
      </c>
      <c r="G360" s="10">
        <v>0.0</v>
      </c>
      <c r="H360" s="10">
        <v>2.0</v>
      </c>
      <c r="I360" s="12">
        <f>mmult!$E360/$E$1</f>
        <v>0.05</v>
      </c>
      <c r="J360" s="12">
        <f>LOG10(mmult!$F360+1)</f>
        <v>1.918336019</v>
      </c>
      <c r="K360" s="10">
        <f>IF(mmult!$C360=1,1,0)</f>
        <v>1</v>
      </c>
      <c r="L360" s="10">
        <f>IF(mmult!$C360=2,1,0)</f>
        <v>0</v>
      </c>
      <c r="M360" s="10">
        <f>IF(mmult!$B360="S",1,0)</f>
        <v>1</v>
      </c>
      <c r="N360" s="10">
        <f>IF(mmult!$B360="C",1,0)</f>
        <v>0</v>
      </c>
      <c r="O360" s="13">
        <f>IF(mmult!$D360="male",1,0)</f>
        <v>1</v>
      </c>
      <c r="P360" s="13">
        <v>1.0</v>
      </c>
      <c r="V360" s="15">
        <v>-1.0334838610155268</v>
      </c>
      <c r="W360" s="15">
        <v>0.6686704312914329</v>
      </c>
      <c r="X360" s="16">
        <f t="shared" ref="X360:Y360" si="358">IF(V360&lt;0,0,V360)</f>
        <v>0</v>
      </c>
      <c r="Y360" s="16">
        <f t="shared" si="358"/>
        <v>0.6686704313</v>
      </c>
      <c r="Z360" s="16">
        <f t="shared" si="3"/>
        <v>0.6686704313</v>
      </c>
      <c r="AA360" s="16">
        <f>(nnet!$A360-Z360)^2</f>
        <v>0.1097792831</v>
      </c>
    </row>
    <row r="361" ht="14.25" customHeight="1">
      <c r="A361" s="10">
        <v>1.0</v>
      </c>
      <c r="B361" s="10" t="s">
        <v>30</v>
      </c>
      <c r="C361" s="10">
        <v>2.0</v>
      </c>
      <c r="D361" s="10" t="s">
        <v>33</v>
      </c>
      <c r="E361" s="10">
        <v>13.0</v>
      </c>
      <c r="F361" s="11">
        <v>19.5</v>
      </c>
      <c r="G361" s="10">
        <v>0.0</v>
      </c>
      <c r="H361" s="10">
        <v>1.0</v>
      </c>
      <c r="I361" s="12">
        <f>mmult!$E361/$E$1</f>
        <v>0.1625</v>
      </c>
      <c r="J361" s="12">
        <f>LOG10(mmult!$F361+1)</f>
        <v>1.311753861</v>
      </c>
      <c r="K361" s="10">
        <f>IF(mmult!$C361=1,1,0)</f>
        <v>0</v>
      </c>
      <c r="L361" s="10">
        <f>IF(mmult!$C361=2,1,0)</f>
        <v>1</v>
      </c>
      <c r="M361" s="10">
        <f>IF(mmult!$B361="S",1,0)</f>
        <v>1</v>
      </c>
      <c r="N361" s="10">
        <f>IF(mmult!$B361="C",1,0)</f>
        <v>0</v>
      </c>
      <c r="O361" s="13">
        <f>IF(mmult!$D361="male",1,0)</f>
        <v>0</v>
      </c>
      <c r="P361" s="13">
        <v>1.0</v>
      </c>
      <c r="V361" s="15">
        <v>-0.8411201875642171</v>
      </c>
      <c r="W361" s="15">
        <v>0.901186120855547</v>
      </c>
      <c r="X361" s="16">
        <f t="shared" ref="X361:Y361" si="359">IF(V361&lt;0,0,V361)</f>
        <v>0</v>
      </c>
      <c r="Y361" s="16">
        <f t="shared" si="359"/>
        <v>0.9011861209</v>
      </c>
      <c r="Z361" s="16">
        <f t="shared" si="3"/>
        <v>0.9011861209</v>
      </c>
      <c r="AA361" s="16">
        <f>(nnet!$A361-Z361)^2</f>
        <v>0.009764182712</v>
      </c>
    </row>
    <row r="362" ht="14.25" customHeight="1">
      <c r="A362" s="10">
        <v>1.0</v>
      </c>
      <c r="B362" s="10" t="s">
        <v>30</v>
      </c>
      <c r="C362" s="10">
        <v>1.0</v>
      </c>
      <c r="D362" s="10" t="s">
        <v>31</v>
      </c>
      <c r="E362" s="10">
        <v>34.0</v>
      </c>
      <c r="F362" s="11">
        <v>26.55</v>
      </c>
      <c r="G362" s="10">
        <v>0.0</v>
      </c>
      <c r="H362" s="10">
        <v>0.0</v>
      </c>
      <c r="I362" s="12">
        <f>mmult!$E362/$E$1</f>
        <v>0.425</v>
      </c>
      <c r="J362" s="12">
        <f>LOG10(mmult!$F362+1)</f>
        <v>1.440121603</v>
      </c>
      <c r="K362" s="10">
        <f>IF(mmult!$C362=1,1,0)</f>
        <v>1</v>
      </c>
      <c r="L362" s="10">
        <f>IF(mmult!$C362=2,1,0)</f>
        <v>0</v>
      </c>
      <c r="M362" s="10">
        <f>IF(mmult!$B362="S",1,0)</f>
        <v>1</v>
      </c>
      <c r="N362" s="10">
        <f>IF(mmult!$B362="C",1,0)</f>
        <v>0</v>
      </c>
      <c r="O362" s="13">
        <f>IF(mmult!$D362="male",1,0)</f>
        <v>1</v>
      </c>
      <c r="P362" s="13">
        <v>1.0</v>
      </c>
      <c r="V362" s="15">
        <v>-1.2453819289928993</v>
      </c>
      <c r="W362" s="15">
        <v>0.4579856686893806</v>
      </c>
      <c r="X362" s="16">
        <f t="shared" ref="X362:Y362" si="360">IF(V362&lt;0,0,V362)</f>
        <v>0</v>
      </c>
      <c r="Y362" s="16">
        <f t="shared" si="360"/>
        <v>0.4579856687</v>
      </c>
      <c r="Z362" s="16">
        <f t="shared" si="3"/>
        <v>0.4579856687</v>
      </c>
      <c r="AA362" s="16">
        <f>(nnet!$A362-Z362)^2</f>
        <v>0.2937795353</v>
      </c>
    </row>
    <row r="363" ht="14.25" customHeight="1">
      <c r="A363" s="10">
        <v>1.0</v>
      </c>
      <c r="B363" s="10" t="s">
        <v>32</v>
      </c>
      <c r="C363" s="10">
        <v>3.0</v>
      </c>
      <c r="D363" s="10" t="s">
        <v>33</v>
      </c>
      <c r="E363" s="10">
        <v>5.0</v>
      </c>
      <c r="F363" s="11">
        <v>19.2583</v>
      </c>
      <c r="G363" s="10">
        <v>2.0</v>
      </c>
      <c r="H363" s="10">
        <v>1.0</v>
      </c>
      <c r="I363" s="12">
        <f>mmult!$E363/$E$1</f>
        <v>0.0625</v>
      </c>
      <c r="J363" s="12">
        <f>LOG10(mmult!$F363+1)</f>
        <v>1.306602998</v>
      </c>
      <c r="K363" s="10">
        <f>IF(mmult!$C363=1,1,0)</f>
        <v>0</v>
      </c>
      <c r="L363" s="10">
        <f>IF(mmult!$C363=2,1,0)</f>
        <v>0</v>
      </c>
      <c r="M363" s="10">
        <f>IF(mmult!$B363="S",1,0)</f>
        <v>0</v>
      </c>
      <c r="N363" s="10">
        <f>IF(mmult!$B363="C",1,0)</f>
        <v>1</v>
      </c>
      <c r="O363" s="13">
        <f>IF(mmult!$D363="male",1,0)</f>
        <v>0</v>
      </c>
      <c r="P363" s="13">
        <v>1.0</v>
      </c>
      <c r="V363" s="15">
        <v>0.8327678031271031</v>
      </c>
      <c r="W363" s="15">
        <v>-2.779333872161702</v>
      </c>
      <c r="X363" s="16">
        <f t="shared" ref="X363:Y363" si="361">IF(V363&lt;0,0,V363)</f>
        <v>0.8327678031</v>
      </c>
      <c r="Y363" s="16">
        <f t="shared" si="361"/>
        <v>0</v>
      </c>
      <c r="Z363" s="16">
        <f t="shared" si="3"/>
        <v>0.8327678031</v>
      </c>
      <c r="AA363" s="16">
        <f>(nnet!$A363-Z363)^2</f>
        <v>0.02796660767</v>
      </c>
    </row>
    <row r="364" ht="14.25" customHeight="1">
      <c r="A364" s="10">
        <v>1.0</v>
      </c>
      <c r="B364" s="10" t="s">
        <v>30</v>
      </c>
      <c r="C364" s="10">
        <v>1.0</v>
      </c>
      <c r="D364" s="10" t="s">
        <v>31</v>
      </c>
      <c r="E364" s="10">
        <v>52.0</v>
      </c>
      <c r="F364" s="11">
        <v>30.5</v>
      </c>
      <c r="G364" s="10">
        <v>0.0</v>
      </c>
      <c r="H364" s="10">
        <v>0.0</v>
      </c>
      <c r="I364" s="12">
        <f>mmult!$E364/$E$1</f>
        <v>0.65</v>
      </c>
      <c r="J364" s="12">
        <f>LOG10(mmult!$F364+1)</f>
        <v>1.498310554</v>
      </c>
      <c r="K364" s="10">
        <f>IF(mmult!$C364=1,1,0)</f>
        <v>1</v>
      </c>
      <c r="L364" s="10">
        <f>IF(mmult!$C364=2,1,0)</f>
        <v>0</v>
      </c>
      <c r="M364" s="10">
        <f>IF(mmult!$B364="S",1,0)</f>
        <v>1</v>
      </c>
      <c r="N364" s="10">
        <f>IF(mmult!$B364="C",1,0)</f>
        <v>0</v>
      </c>
      <c r="O364" s="13">
        <f>IF(mmult!$D364="male",1,0)</f>
        <v>1</v>
      </c>
      <c r="P364" s="13">
        <v>1.0</v>
      </c>
      <c r="V364" s="15">
        <v>-1.4101161667152005</v>
      </c>
      <c r="W364" s="15">
        <v>0.34403898991421444</v>
      </c>
      <c r="X364" s="16">
        <f t="shared" ref="X364:Y364" si="362">IF(V364&lt;0,0,V364)</f>
        <v>0</v>
      </c>
      <c r="Y364" s="16">
        <f t="shared" si="362"/>
        <v>0.3440389899</v>
      </c>
      <c r="Z364" s="16">
        <f t="shared" si="3"/>
        <v>0.3440389899</v>
      </c>
      <c r="AA364" s="16">
        <f>(nnet!$A364-Z364)^2</f>
        <v>0.4302848468</v>
      </c>
    </row>
    <row r="365" ht="14.25" customHeight="1">
      <c r="A365" s="10">
        <v>0.0</v>
      </c>
      <c r="B365" s="10" t="s">
        <v>30</v>
      </c>
      <c r="C365" s="10">
        <v>2.0</v>
      </c>
      <c r="D365" s="10" t="s">
        <v>31</v>
      </c>
      <c r="E365" s="10">
        <v>36.0</v>
      </c>
      <c r="F365" s="11">
        <v>27.75</v>
      </c>
      <c r="G365" s="10">
        <v>1.0</v>
      </c>
      <c r="H365" s="10">
        <v>2.0</v>
      </c>
      <c r="I365" s="12">
        <f>mmult!$E365/$E$1</f>
        <v>0.45</v>
      </c>
      <c r="J365" s="12">
        <f>LOG10(mmult!$F365+1)</f>
        <v>1.458637849</v>
      </c>
      <c r="K365" s="10">
        <f>IF(mmult!$C365=1,1,0)</f>
        <v>0</v>
      </c>
      <c r="L365" s="10">
        <f>IF(mmult!$C365=2,1,0)</f>
        <v>1</v>
      </c>
      <c r="M365" s="10">
        <f>IF(mmult!$B365="S",1,0)</f>
        <v>1</v>
      </c>
      <c r="N365" s="10">
        <f>IF(mmult!$B365="C",1,0)</f>
        <v>0</v>
      </c>
      <c r="O365" s="13">
        <f>IF(mmult!$D365="male",1,0)</f>
        <v>1</v>
      </c>
      <c r="P365" s="13">
        <v>1.0</v>
      </c>
      <c r="V365" s="15">
        <v>-1.6036839197053594</v>
      </c>
      <c r="W365" s="15">
        <v>0.17807384125380255</v>
      </c>
      <c r="X365" s="16">
        <f t="shared" ref="X365:Y365" si="363">IF(V365&lt;0,0,V365)</f>
        <v>0</v>
      </c>
      <c r="Y365" s="16">
        <f t="shared" si="363"/>
        <v>0.1780738413</v>
      </c>
      <c r="Z365" s="16">
        <f t="shared" si="3"/>
        <v>0.1780738413</v>
      </c>
      <c r="AA365" s="16">
        <f>(nnet!$A365-Z365)^2</f>
        <v>0.03171029294</v>
      </c>
    </row>
    <row r="366" ht="14.25" customHeight="1">
      <c r="A366" s="10">
        <v>0.0</v>
      </c>
      <c r="B366" s="10" t="s">
        <v>32</v>
      </c>
      <c r="C366" s="10">
        <v>1.0</v>
      </c>
      <c r="D366" s="10" t="s">
        <v>31</v>
      </c>
      <c r="E366" s="10">
        <v>30.0</v>
      </c>
      <c r="F366" s="11">
        <v>27.75</v>
      </c>
      <c r="G366" s="10">
        <v>0.0</v>
      </c>
      <c r="H366" s="10">
        <v>0.0</v>
      </c>
      <c r="I366" s="12">
        <f>mmult!$E366/$E$1</f>
        <v>0.375</v>
      </c>
      <c r="J366" s="12">
        <f>LOG10(mmult!$F366+1)</f>
        <v>1.458637849</v>
      </c>
      <c r="K366" s="10">
        <f>IF(mmult!$C366=1,1,0)</f>
        <v>1</v>
      </c>
      <c r="L366" s="10">
        <f>IF(mmult!$C366=2,1,0)</f>
        <v>0</v>
      </c>
      <c r="M366" s="10">
        <f>IF(mmult!$B366="S",1,0)</f>
        <v>0</v>
      </c>
      <c r="N366" s="10">
        <f>IF(mmult!$B366="C",1,0)</f>
        <v>1</v>
      </c>
      <c r="O366" s="13">
        <f>IF(mmult!$D366="male",1,0)</f>
        <v>1</v>
      </c>
      <c r="P366" s="13">
        <v>1.0</v>
      </c>
      <c r="V366" s="15">
        <v>0.5476415760026794</v>
      </c>
      <c r="W366" s="15">
        <v>-2.886527090573148</v>
      </c>
      <c r="X366" s="16">
        <f t="shared" ref="X366:Y366" si="364">IF(V366&lt;0,0,V366)</f>
        <v>0.547641576</v>
      </c>
      <c r="Y366" s="16">
        <f t="shared" si="364"/>
        <v>0</v>
      </c>
      <c r="Z366" s="16">
        <f t="shared" si="3"/>
        <v>0.547641576</v>
      </c>
      <c r="AA366" s="16">
        <f>(nnet!$A366-Z366)^2</f>
        <v>0.2999112958</v>
      </c>
    </row>
    <row r="367" ht="14.25" customHeight="1">
      <c r="A367" s="10">
        <v>1.0</v>
      </c>
      <c r="B367" s="10" t="s">
        <v>32</v>
      </c>
      <c r="C367" s="10">
        <v>1.0</v>
      </c>
      <c r="D367" s="10" t="s">
        <v>31</v>
      </c>
      <c r="E367" s="10">
        <v>49.0</v>
      </c>
      <c r="F367" s="11">
        <v>89.1042</v>
      </c>
      <c r="G367" s="10">
        <v>1.0</v>
      </c>
      <c r="H367" s="10">
        <v>0.0</v>
      </c>
      <c r="I367" s="12">
        <f>mmult!$E367/$E$1</f>
        <v>0.6125</v>
      </c>
      <c r="J367" s="12">
        <f>LOG10(mmult!$F367+1)</f>
        <v>1.954745035</v>
      </c>
      <c r="K367" s="10">
        <f>IF(mmult!$C367=1,1,0)</f>
        <v>1</v>
      </c>
      <c r="L367" s="10">
        <f>IF(mmult!$C367=2,1,0)</f>
        <v>0</v>
      </c>
      <c r="M367" s="10">
        <f>IF(mmult!$B367="S",1,0)</f>
        <v>0</v>
      </c>
      <c r="N367" s="10">
        <f>IF(mmult!$B367="C",1,0)</f>
        <v>1</v>
      </c>
      <c r="O367" s="13">
        <f>IF(mmult!$D367="male",1,0)</f>
        <v>1</v>
      </c>
      <c r="P367" s="13">
        <v>1.0</v>
      </c>
      <c r="V367" s="15">
        <v>0.3610554790242082</v>
      </c>
      <c r="W367" s="15">
        <v>-3.053524316056085</v>
      </c>
      <c r="X367" s="16">
        <f t="shared" ref="X367:Y367" si="365">IF(V367&lt;0,0,V367)</f>
        <v>0.361055479</v>
      </c>
      <c r="Y367" s="16">
        <f t="shared" si="365"/>
        <v>0</v>
      </c>
      <c r="Z367" s="16">
        <f t="shared" si="3"/>
        <v>0.361055479</v>
      </c>
      <c r="AA367" s="16">
        <f>(nnet!$A367-Z367)^2</f>
        <v>0.4082501009</v>
      </c>
    </row>
    <row r="368" ht="14.25" customHeight="1">
      <c r="A368" s="10">
        <v>1.0</v>
      </c>
      <c r="B368" s="10" t="s">
        <v>32</v>
      </c>
      <c r="C368" s="10">
        <v>3.0</v>
      </c>
      <c r="D368" s="10" t="s">
        <v>31</v>
      </c>
      <c r="E368" s="10">
        <v>29.0</v>
      </c>
      <c r="F368" s="11">
        <v>7.8958</v>
      </c>
      <c r="G368" s="10">
        <v>0.0</v>
      </c>
      <c r="H368" s="10">
        <v>0.0</v>
      </c>
      <c r="I368" s="12">
        <f>mmult!$E368/$E$1</f>
        <v>0.3625</v>
      </c>
      <c r="J368" s="12">
        <f>LOG10(mmult!$F368+1)</f>
        <v>0.9491850103</v>
      </c>
      <c r="K368" s="10">
        <f>IF(mmult!$C368=1,1,0)</f>
        <v>0</v>
      </c>
      <c r="L368" s="10">
        <f>IF(mmult!$C368=2,1,0)</f>
        <v>0</v>
      </c>
      <c r="M368" s="10">
        <f>IF(mmult!$B368="S",1,0)</f>
        <v>0</v>
      </c>
      <c r="N368" s="10">
        <f>IF(mmult!$B368="C",1,0)</f>
        <v>1</v>
      </c>
      <c r="O368" s="13">
        <f>IF(mmult!$D368="male",1,0)</f>
        <v>1</v>
      </c>
      <c r="P368" s="13">
        <v>1.0</v>
      </c>
      <c r="V368" s="15">
        <v>0.17776836364024673</v>
      </c>
      <c r="W368" s="15">
        <v>-3.2913740754021834</v>
      </c>
      <c r="X368" s="16">
        <f t="shared" ref="X368:Y368" si="366">IF(V368&lt;0,0,V368)</f>
        <v>0.1777683636</v>
      </c>
      <c r="Y368" s="16">
        <f t="shared" si="366"/>
        <v>0</v>
      </c>
      <c r="Z368" s="16">
        <f t="shared" si="3"/>
        <v>0.1777683636</v>
      </c>
      <c r="AA368" s="16">
        <f>(nnet!$A368-Z368)^2</f>
        <v>0.6760648638</v>
      </c>
    </row>
    <row r="369" ht="14.25" customHeight="1">
      <c r="A369" s="10">
        <v>0.0</v>
      </c>
      <c r="B369" s="10" t="s">
        <v>30</v>
      </c>
      <c r="C369" s="10">
        <v>1.0</v>
      </c>
      <c r="D369" s="10" t="s">
        <v>31</v>
      </c>
      <c r="E369" s="10">
        <v>65.0</v>
      </c>
      <c r="F369" s="11">
        <v>26.55</v>
      </c>
      <c r="G369" s="10">
        <v>0.0</v>
      </c>
      <c r="H369" s="10">
        <v>0.0</v>
      </c>
      <c r="I369" s="12">
        <f>mmult!$E369/$E$1</f>
        <v>0.8125</v>
      </c>
      <c r="J369" s="12">
        <f>LOG10(mmult!$F369+1)</f>
        <v>1.440121603</v>
      </c>
      <c r="K369" s="10">
        <f>IF(mmult!$C369=1,1,0)</f>
        <v>1</v>
      </c>
      <c r="L369" s="10">
        <f>IF(mmult!$C369=2,1,0)</f>
        <v>0</v>
      </c>
      <c r="M369" s="10">
        <f>IF(mmult!$B369="S",1,0)</f>
        <v>1</v>
      </c>
      <c r="N369" s="10">
        <f>IF(mmult!$B369="C",1,0)</f>
        <v>0</v>
      </c>
      <c r="O369" s="13">
        <f>IF(mmult!$D369="male",1,0)</f>
        <v>1</v>
      </c>
      <c r="P369" s="13">
        <v>1.0</v>
      </c>
      <c r="V369" s="15">
        <v>-1.530256696788766</v>
      </c>
      <c r="W369" s="15">
        <v>0.2545833932687813</v>
      </c>
      <c r="X369" s="16">
        <f t="shared" ref="X369:Y369" si="367">IF(V369&lt;0,0,V369)</f>
        <v>0</v>
      </c>
      <c r="Y369" s="16">
        <f t="shared" si="367"/>
        <v>0.2545833933</v>
      </c>
      <c r="Z369" s="16">
        <f t="shared" si="3"/>
        <v>0.2545833933</v>
      </c>
      <c r="AA369" s="16">
        <f>(nnet!$A369-Z369)^2</f>
        <v>0.06481270413</v>
      </c>
    </row>
    <row r="370" ht="14.25" customHeight="1">
      <c r="A370" s="10">
        <v>1.0</v>
      </c>
      <c r="B370" s="10" t="s">
        <v>30</v>
      </c>
      <c r="C370" s="10">
        <v>2.0</v>
      </c>
      <c r="D370" s="10" t="s">
        <v>33</v>
      </c>
      <c r="E370" s="10">
        <v>50.0</v>
      </c>
      <c r="F370" s="11">
        <v>10.5</v>
      </c>
      <c r="G370" s="10">
        <v>0.0</v>
      </c>
      <c r="H370" s="10">
        <v>0.0</v>
      </c>
      <c r="I370" s="12">
        <f>mmult!$E370/$E$1</f>
        <v>0.625</v>
      </c>
      <c r="J370" s="12">
        <f>LOG10(mmult!$F370+1)</f>
        <v>1.06069784</v>
      </c>
      <c r="K370" s="10">
        <f>IF(mmult!$C370=1,1,0)</f>
        <v>0</v>
      </c>
      <c r="L370" s="10">
        <f>IF(mmult!$C370=2,1,0)</f>
        <v>1</v>
      </c>
      <c r="M370" s="10">
        <f>IF(mmult!$B370="S",1,0)</f>
        <v>1</v>
      </c>
      <c r="N370" s="10">
        <f>IF(mmult!$B370="C",1,0)</f>
        <v>0</v>
      </c>
      <c r="O370" s="13">
        <f>IF(mmult!$D370="male",1,0)</f>
        <v>0</v>
      </c>
      <c r="P370" s="13">
        <v>1.0</v>
      </c>
      <c r="V370" s="15">
        <v>-1.1493774133153185</v>
      </c>
      <c r="W370" s="15">
        <v>0.6506399399809268</v>
      </c>
      <c r="X370" s="16">
        <f t="shared" ref="X370:Y370" si="368">IF(V370&lt;0,0,V370)</f>
        <v>0</v>
      </c>
      <c r="Y370" s="16">
        <f t="shared" si="368"/>
        <v>0.65063994</v>
      </c>
      <c r="Z370" s="16">
        <f t="shared" si="3"/>
        <v>0.65063994</v>
      </c>
      <c r="AA370" s="16">
        <f>(nnet!$A370-Z370)^2</f>
        <v>0.1220524515</v>
      </c>
    </row>
    <row r="371" ht="14.25" customHeight="1">
      <c r="A371" s="10">
        <v>1.0</v>
      </c>
      <c r="B371" s="10" t="s">
        <v>30</v>
      </c>
      <c r="C371" s="10">
        <v>1.0</v>
      </c>
      <c r="D371" s="10" t="s">
        <v>31</v>
      </c>
      <c r="E371" s="10">
        <v>48.0</v>
      </c>
      <c r="F371" s="11">
        <v>26.55</v>
      </c>
      <c r="G371" s="10">
        <v>0.0</v>
      </c>
      <c r="H371" s="10">
        <v>0.0</v>
      </c>
      <c r="I371" s="12">
        <f>mmult!$E371/$E$1</f>
        <v>0.6</v>
      </c>
      <c r="J371" s="12">
        <f>LOG10(mmult!$F371+1)</f>
        <v>1.440121603</v>
      </c>
      <c r="K371" s="10">
        <f>IF(mmult!$C371=1,1,0)</f>
        <v>1</v>
      </c>
      <c r="L371" s="10">
        <f>IF(mmult!$C371=2,1,0)</f>
        <v>0</v>
      </c>
      <c r="M371" s="10">
        <f>IF(mmult!$B371="S",1,0)</f>
        <v>1</v>
      </c>
      <c r="N371" s="10">
        <f>IF(mmult!$B371="C",1,0)</f>
        <v>0</v>
      </c>
      <c r="O371" s="13">
        <f>IF(mmult!$D371="male",1,0)</f>
        <v>1</v>
      </c>
      <c r="P371" s="13">
        <v>1.0</v>
      </c>
      <c r="V371" s="15">
        <v>-1.3740350499329683</v>
      </c>
      <c r="W371" s="15">
        <v>0.36612657656394854</v>
      </c>
      <c r="X371" s="16">
        <f t="shared" ref="X371:Y371" si="369">IF(V371&lt;0,0,V371)</f>
        <v>0</v>
      </c>
      <c r="Y371" s="16">
        <f t="shared" si="369"/>
        <v>0.3661265766</v>
      </c>
      <c r="Z371" s="16">
        <f t="shared" si="3"/>
        <v>0.3661265766</v>
      </c>
      <c r="AA371" s="16">
        <f>(nnet!$A371-Z371)^2</f>
        <v>0.4017955169</v>
      </c>
    </row>
    <row r="372" ht="14.25" customHeight="1">
      <c r="A372" s="10">
        <v>0.0</v>
      </c>
      <c r="B372" s="10" t="s">
        <v>30</v>
      </c>
      <c r="C372" s="10">
        <v>3.0</v>
      </c>
      <c r="D372" s="10" t="s">
        <v>31</v>
      </c>
      <c r="E372" s="10">
        <v>34.0</v>
      </c>
      <c r="F372" s="11">
        <v>8.05</v>
      </c>
      <c r="G372" s="10">
        <v>0.0</v>
      </c>
      <c r="H372" s="10">
        <v>0.0</v>
      </c>
      <c r="I372" s="12">
        <f>mmult!$E372/$E$1</f>
        <v>0.425</v>
      </c>
      <c r="J372" s="12">
        <f>LOG10(mmult!$F372+1)</f>
        <v>0.9566485792</v>
      </c>
      <c r="K372" s="10">
        <f>IF(mmult!$C372=1,1,0)</f>
        <v>0</v>
      </c>
      <c r="L372" s="10">
        <f>IF(mmult!$C372=2,1,0)</f>
        <v>0</v>
      </c>
      <c r="M372" s="10">
        <f>IF(mmult!$B372="S",1,0)</f>
        <v>1</v>
      </c>
      <c r="N372" s="10">
        <f>IF(mmult!$B372="C",1,0)</f>
        <v>0</v>
      </c>
      <c r="O372" s="13">
        <f>IF(mmult!$D372="male",1,0)</f>
        <v>1</v>
      </c>
      <c r="P372" s="13">
        <v>1.0</v>
      </c>
      <c r="V372" s="15">
        <v>-1.6241424242599198</v>
      </c>
      <c r="W372" s="15">
        <v>0.04843369743059878</v>
      </c>
      <c r="X372" s="16">
        <f t="shared" ref="X372:Y372" si="370">IF(V372&lt;0,0,V372)</f>
        <v>0</v>
      </c>
      <c r="Y372" s="16">
        <f t="shared" si="370"/>
        <v>0.04843369743</v>
      </c>
      <c r="Z372" s="16">
        <f t="shared" si="3"/>
        <v>0.04843369743</v>
      </c>
      <c r="AA372" s="16">
        <f>(nnet!$A372-Z372)^2</f>
        <v>0.002345823047</v>
      </c>
    </row>
    <row r="373" ht="14.25" customHeight="1">
      <c r="A373" s="10">
        <v>0.0</v>
      </c>
      <c r="B373" s="10" t="s">
        <v>30</v>
      </c>
      <c r="C373" s="10">
        <v>1.0</v>
      </c>
      <c r="D373" s="10" t="s">
        <v>31</v>
      </c>
      <c r="E373" s="10">
        <v>47.0</v>
      </c>
      <c r="F373" s="11">
        <v>38.5</v>
      </c>
      <c r="G373" s="10">
        <v>0.0</v>
      </c>
      <c r="H373" s="10">
        <v>0.0</v>
      </c>
      <c r="I373" s="12">
        <f>mmult!$E373/$E$1</f>
        <v>0.5875</v>
      </c>
      <c r="J373" s="12">
        <f>LOG10(mmult!$F373+1)</f>
        <v>1.596597096</v>
      </c>
      <c r="K373" s="10">
        <f>IF(mmult!$C373=1,1,0)</f>
        <v>1</v>
      </c>
      <c r="L373" s="10">
        <f>IF(mmult!$C373=2,1,0)</f>
        <v>0</v>
      </c>
      <c r="M373" s="10">
        <f>IF(mmult!$B373="S",1,0)</f>
        <v>1</v>
      </c>
      <c r="N373" s="10">
        <f>IF(mmult!$B373="C",1,0)</f>
        <v>0</v>
      </c>
      <c r="O373" s="13">
        <f>IF(mmult!$D373="male",1,0)</f>
        <v>1</v>
      </c>
      <c r="P373" s="13">
        <v>1.0</v>
      </c>
      <c r="V373" s="15">
        <v>-1.3630252465368786</v>
      </c>
      <c r="W373" s="15">
        <v>0.38386883415326967</v>
      </c>
      <c r="X373" s="16">
        <f t="shared" ref="X373:Y373" si="371">IF(V373&lt;0,0,V373)</f>
        <v>0</v>
      </c>
      <c r="Y373" s="16">
        <f t="shared" si="371"/>
        <v>0.3838688342</v>
      </c>
      <c r="Z373" s="16">
        <f t="shared" si="3"/>
        <v>0.3838688342</v>
      </c>
      <c r="AA373" s="16">
        <f>(nnet!$A373-Z373)^2</f>
        <v>0.1473552818</v>
      </c>
    </row>
    <row r="374" ht="14.25" customHeight="1">
      <c r="A374" s="10">
        <v>0.0</v>
      </c>
      <c r="B374" s="10" t="s">
        <v>30</v>
      </c>
      <c r="C374" s="10">
        <v>2.0</v>
      </c>
      <c r="D374" s="10" t="s">
        <v>31</v>
      </c>
      <c r="E374" s="10">
        <v>48.0</v>
      </c>
      <c r="F374" s="11">
        <v>13.0</v>
      </c>
      <c r="G374" s="10">
        <v>0.0</v>
      </c>
      <c r="H374" s="10">
        <v>0.0</v>
      </c>
      <c r="I374" s="12">
        <f>mmult!$E374/$E$1</f>
        <v>0.6</v>
      </c>
      <c r="J374" s="12">
        <f>LOG10(mmult!$F374+1)</f>
        <v>1.146128036</v>
      </c>
      <c r="K374" s="10">
        <f>IF(mmult!$C374=1,1,0)</f>
        <v>0</v>
      </c>
      <c r="L374" s="10">
        <f>IF(mmult!$C374=2,1,0)</f>
        <v>1</v>
      </c>
      <c r="M374" s="10">
        <f>IF(mmult!$B374="S",1,0)</f>
        <v>1</v>
      </c>
      <c r="N374" s="10">
        <f>IF(mmult!$B374="C",1,0)</f>
        <v>0</v>
      </c>
      <c r="O374" s="13">
        <f>IF(mmult!$D374="male",1,0)</f>
        <v>1</v>
      </c>
      <c r="P374" s="13">
        <v>1.0</v>
      </c>
      <c r="V374" s="15">
        <v>-1.630486477871415</v>
      </c>
      <c r="W374" s="15">
        <v>0.17511443762058088</v>
      </c>
      <c r="X374" s="16">
        <f t="shared" ref="X374:Y374" si="372">IF(V374&lt;0,0,V374)</f>
        <v>0</v>
      </c>
      <c r="Y374" s="16">
        <f t="shared" si="372"/>
        <v>0.1751144376</v>
      </c>
      <c r="Z374" s="16">
        <f t="shared" si="3"/>
        <v>0.1751144376</v>
      </c>
      <c r="AA374" s="16">
        <f>(nnet!$A374-Z374)^2</f>
        <v>0.03066506626</v>
      </c>
    </row>
    <row r="375" ht="14.25" customHeight="1">
      <c r="A375" s="10">
        <v>0.0</v>
      </c>
      <c r="B375" s="10" t="s">
        <v>30</v>
      </c>
      <c r="C375" s="10">
        <v>3.0</v>
      </c>
      <c r="D375" s="10" t="s">
        <v>31</v>
      </c>
      <c r="E375" s="10">
        <v>38.0</v>
      </c>
      <c r="F375" s="11">
        <v>7.05</v>
      </c>
      <c r="G375" s="10">
        <v>0.0</v>
      </c>
      <c r="H375" s="10">
        <v>0.0</v>
      </c>
      <c r="I375" s="12">
        <f>mmult!$E375/$E$1</f>
        <v>0.475</v>
      </c>
      <c r="J375" s="12">
        <f>LOG10(mmult!$F375+1)</f>
        <v>0.9057958804</v>
      </c>
      <c r="K375" s="10">
        <f>IF(mmult!$C375=1,1,0)</f>
        <v>0</v>
      </c>
      <c r="L375" s="10">
        <f>IF(mmult!$C375=2,1,0)</f>
        <v>0</v>
      </c>
      <c r="M375" s="10">
        <f>IF(mmult!$B375="S",1,0)</f>
        <v>1</v>
      </c>
      <c r="N375" s="10">
        <f>IF(mmult!$B375="C",1,0)</f>
        <v>0</v>
      </c>
      <c r="O375" s="13">
        <f>IF(mmult!$D375="male",1,0)</f>
        <v>1</v>
      </c>
      <c r="P375" s="13">
        <v>1.0</v>
      </c>
      <c r="V375" s="15">
        <v>-1.6614920332496614</v>
      </c>
      <c r="W375" s="15">
        <v>0.018554583236455535</v>
      </c>
      <c r="X375" s="16">
        <f t="shared" ref="X375:Y375" si="373">IF(V375&lt;0,0,V375)</f>
        <v>0</v>
      </c>
      <c r="Y375" s="16">
        <f t="shared" si="373"/>
        <v>0.01855458324</v>
      </c>
      <c r="Z375" s="16">
        <f t="shared" si="3"/>
        <v>0.01855458324</v>
      </c>
      <c r="AA375" s="16">
        <f>(nnet!$A375-Z375)^2</f>
        <v>0.0003442725591</v>
      </c>
    </row>
    <row r="376" ht="14.25" customHeight="1">
      <c r="A376" s="10">
        <v>0.0</v>
      </c>
      <c r="B376" s="10" t="s">
        <v>30</v>
      </c>
      <c r="C376" s="10">
        <v>1.0</v>
      </c>
      <c r="D376" s="10" t="s">
        <v>31</v>
      </c>
      <c r="E376" s="10">
        <v>56.0</v>
      </c>
      <c r="F376" s="11">
        <v>26.55</v>
      </c>
      <c r="G376" s="10">
        <v>0.0</v>
      </c>
      <c r="H376" s="10">
        <v>0.0</v>
      </c>
      <c r="I376" s="12">
        <f>mmult!$E376/$E$1</f>
        <v>0.7</v>
      </c>
      <c r="J376" s="12">
        <f>LOG10(mmult!$F376+1)</f>
        <v>1.440121603</v>
      </c>
      <c r="K376" s="10">
        <f>IF(mmult!$C376=1,1,0)</f>
        <v>1</v>
      </c>
      <c r="L376" s="10">
        <f>IF(mmult!$C376=2,1,0)</f>
        <v>0</v>
      </c>
      <c r="M376" s="10">
        <f>IF(mmult!$B376="S",1,0)</f>
        <v>1</v>
      </c>
      <c r="N376" s="10">
        <f>IF(mmult!$B376="C",1,0)</f>
        <v>0</v>
      </c>
      <c r="O376" s="13">
        <f>IF(mmult!$D376="male",1,0)</f>
        <v>1</v>
      </c>
      <c r="P376" s="13">
        <v>1.0</v>
      </c>
      <c r="V376" s="15">
        <v>-1.4475511190415788</v>
      </c>
      <c r="W376" s="15">
        <v>0.3136356667779876</v>
      </c>
      <c r="X376" s="16">
        <f t="shared" ref="X376:Y376" si="374">IF(V376&lt;0,0,V376)</f>
        <v>0</v>
      </c>
      <c r="Y376" s="16">
        <f t="shared" si="374"/>
        <v>0.3136356668</v>
      </c>
      <c r="Z376" s="16">
        <f t="shared" si="3"/>
        <v>0.3136356668</v>
      </c>
      <c r="AA376" s="16">
        <f>(nnet!$A376-Z376)^2</f>
        <v>0.09836733148</v>
      </c>
    </row>
    <row r="377" ht="14.25" customHeight="1">
      <c r="A377" s="10">
        <v>1.0</v>
      </c>
      <c r="B377" s="10" t="s">
        <v>32</v>
      </c>
      <c r="C377" s="10">
        <v>3.0</v>
      </c>
      <c r="D377" s="10" t="s">
        <v>33</v>
      </c>
      <c r="E377" s="10">
        <v>0.75</v>
      </c>
      <c r="F377" s="11">
        <v>19.2583</v>
      </c>
      <c r="G377" s="10">
        <v>2.0</v>
      </c>
      <c r="H377" s="10">
        <v>1.0</v>
      </c>
      <c r="I377" s="12">
        <f>mmult!$E377/$E$1</f>
        <v>0.009375</v>
      </c>
      <c r="J377" s="12">
        <f>LOG10(mmult!$F377+1)</f>
        <v>1.306602998</v>
      </c>
      <c r="K377" s="10">
        <f>IF(mmult!$C377=1,1,0)</f>
        <v>0</v>
      </c>
      <c r="L377" s="10">
        <f>IF(mmult!$C377=2,1,0)</f>
        <v>0</v>
      </c>
      <c r="M377" s="10">
        <f>IF(mmult!$B377="S",1,0)</f>
        <v>0</v>
      </c>
      <c r="N377" s="10">
        <f>IF(mmult!$B377="C",1,0)</f>
        <v>1</v>
      </c>
      <c r="O377" s="13">
        <f>IF(mmult!$D377="male",1,0)</f>
        <v>0</v>
      </c>
      <c r="P377" s="13">
        <v>1.0</v>
      </c>
      <c r="V377" s="15">
        <v>0.8718232148410525</v>
      </c>
      <c r="W377" s="15">
        <v>-2.75144807633791</v>
      </c>
      <c r="X377" s="16">
        <f t="shared" ref="X377:Y377" si="375">IF(V377&lt;0,0,V377)</f>
        <v>0.8718232148</v>
      </c>
      <c r="Y377" s="16">
        <f t="shared" si="375"/>
        <v>0</v>
      </c>
      <c r="Z377" s="16">
        <f t="shared" si="3"/>
        <v>0.8718232148</v>
      </c>
      <c r="AA377" s="16">
        <f>(nnet!$A377-Z377)^2</f>
        <v>0.01642928825</v>
      </c>
    </row>
    <row r="378" ht="14.25" customHeight="1">
      <c r="A378" s="10">
        <v>0.0</v>
      </c>
      <c r="B378" s="10" t="s">
        <v>30</v>
      </c>
      <c r="C378" s="10">
        <v>3.0</v>
      </c>
      <c r="D378" s="10" t="s">
        <v>31</v>
      </c>
      <c r="E378" s="10">
        <v>38.0</v>
      </c>
      <c r="F378" s="11">
        <v>8.6625</v>
      </c>
      <c r="G378" s="10">
        <v>0.0</v>
      </c>
      <c r="H378" s="10">
        <v>0.0</v>
      </c>
      <c r="I378" s="12">
        <f>mmult!$E378/$E$1</f>
        <v>0.475</v>
      </c>
      <c r="J378" s="12">
        <f>LOG10(mmult!$F378+1)</f>
        <v>0.9850895069</v>
      </c>
      <c r="K378" s="10">
        <f>IF(mmult!$C378=1,1,0)</f>
        <v>0</v>
      </c>
      <c r="L378" s="10">
        <f>IF(mmult!$C378=2,1,0)</f>
        <v>0</v>
      </c>
      <c r="M378" s="10">
        <f>IF(mmult!$B378="S",1,0)</f>
        <v>1</v>
      </c>
      <c r="N378" s="10">
        <f>IF(mmult!$B378="C",1,0)</f>
        <v>0</v>
      </c>
      <c r="O378" s="13">
        <f>IF(mmult!$D378="male",1,0)</f>
        <v>1</v>
      </c>
      <c r="P378" s="13">
        <v>1.0</v>
      </c>
      <c r="V378" s="15">
        <v>-1.6605696027113124</v>
      </c>
      <c r="W378" s="15">
        <v>0.02422047767774993</v>
      </c>
      <c r="X378" s="16">
        <f t="shared" ref="X378:Y378" si="376">IF(V378&lt;0,0,V378)</f>
        <v>0</v>
      </c>
      <c r="Y378" s="16">
        <f t="shared" si="376"/>
        <v>0.02422047768</v>
      </c>
      <c r="Z378" s="16">
        <f t="shared" si="3"/>
        <v>0.02422047768</v>
      </c>
      <c r="AA378" s="16">
        <f>(nnet!$A378-Z378)^2</f>
        <v>0.0005866315389</v>
      </c>
    </row>
    <row r="379" ht="14.25" customHeight="1">
      <c r="A379" s="10">
        <v>1.0</v>
      </c>
      <c r="B379" s="10" t="s">
        <v>30</v>
      </c>
      <c r="C379" s="10">
        <v>2.0</v>
      </c>
      <c r="D379" s="10" t="s">
        <v>33</v>
      </c>
      <c r="E379" s="10">
        <v>33.0</v>
      </c>
      <c r="F379" s="11">
        <v>27.75</v>
      </c>
      <c r="G379" s="10">
        <v>1.0</v>
      </c>
      <c r="H379" s="10">
        <v>2.0</v>
      </c>
      <c r="I379" s="12">
        <f>mmult!$E379/$E$1</f>
        <v>0.4125</v>
      </c>
      <c r="J379" s="12">
        <f>LOG10(mmult!$F379+1)</f>
        <v>1.458637849</v>
      </c>
      <c r="K379" s="10">
        <f>IF(mmult!$C379=1,1,0)</f>
        <v>0</v>
      </c>
      <c r="L379" s="10">
        <f>IF(mmult!$C379=2,1,0)</f>
        <v>1</v>
      </c>
      <c r="M379" s="10">
        <f>IF(mmult!$B379="S",1,0)</f>
        <v>1</v>
      </c>
      <c r="N379" s="10">
        <f>IF(mmult!$B379="C",1,0)</f>
        <v>0</v>
      </c>
      <c r="O379" s="13">
        <f>IF(mmult!$D379="male",1,0)</f>
        <v>0</v>
      </c>
      <c r="P379" s="13">
        <v>1.0</v>
      </c>
      <c r="V379" s="15">
        <v>-1.075633494111432</v>
      </c>
      <c r="W379" s="15">
        <v>0.6925105427438742</v>
      </c>
      <c r="X379" s="16">
        <f t="shared" ref="X379:Y379" si="377">IF(V379&lt;0,0,V379)</f>
        <v>0</v>
      </c>
      <c r="Y379" s="16">
        <f t="shared" si="377"/>
        <v>0.6925105427</v>
      </c>
      <c r="Z379" s="16">
        <f t="shared" si="3"/>
        <v>0.6925105427</v>
      </c>
      <c r="AA379" s="16">
        <f>(nnet!$A379-Z379)^2</f>
        <v>0.09454976632</v>
      </c>
    </row>
    <row r="380" ht="14.25" customHeight="1">
      <c r="A380" s="10">
        <v>1.0</v>
      </c>
      <c r="B380" s="10" t="s">
        <v>32</v>
      </c>
      <c r="C380" s="10">
        <v>2.0</v>
      </c>
      <c r="D380" s="10" t="s">
        <v>33</v>
      </c>
      <c r="E380" s="10">
        <v>23.0</v>
      </c>
      <c r="F380" s="11">
        <v>13.7917</v>
      </c>
      <c r="G380" s="10">
        <v>0.0</v>
      </c>
      <c r="H380" s="10">
        <v>0.0</v>
      </c>
      <c r="I380" s="12">
        <f>mmult!$E380/$E$1</f>
        <v>0.2875</v>
      </c>
      <c r="J380" s="12">
        <f>LOG10(mmult!$F380+1)</f>
        <v>1.17001809</v>
      </c>
      <c r="K380" s="10">
        <f>IF(mmult!$C380=1,1,0)</f>
        <v>0</v>
      </c>
      <c r="L380" s="10">
        <f>IF(mmult!$C380=2,1,0)</f>
        <v>1</v>
      </c>
      <c r="M380" s="10">
        <f>IF(mmult!$B380="S",1,0)</f>
        <v>0</v>
      </c>
      <c r="N380" s="10">
        <f>IF(mmult!$B380="C",1,0)</f>
        <v>1</v>
      </c>
      <c r="O380" s="13">
        <f>IF(mmult!$D380="male",1,0)</f>
        <v>0</v>
      </c>
      <c r="P380" s="13">
        <v>1.0</v>
      </c>
      <c r="V380" s="15">
        <v>0.8560611222542547</v>
      </c>
      <c r="W380" s="15">
        <v>-2.5364730897903796</v>
      </c>
      <c r="X380" s="16">
        <f t="shared" ref="X380:Y380" si="378">IF(V380&lt;0,0,V380)</f>
        <v>0.8560611223</v>
      </c>
      <c r="Y380" s="16">
        <f t="shared" si="378"/>
        <v>0</v>
      </c>
      <c r="Z380" s="16">
        <f t="shared" si="3"/>
        <v>0.8560611223</v>
      </c>
      <c r="AA380" s="16">
        <f>(nnet!$A380-Z380)^2</f>
        <v>0.02071840053</v>
      </c>
    </row>
    <row r="381" ht="14.25" customHeight="1">
      <c r="A381" s="10">
        <v>0.0</v>
      </c>
      <c r="B381" s="10" t="s">
        <v>30</v>
      </c>
      <c r="C381" s="10">
        <v>3.0</v>
      </c>
      <c r="D381" s="10" t="s">
        <v>33</v>
      </c>
      <c r="E381" s="10">
        <v>22.0</v>
      </c>
      <c r="F381" s="11">
        <v>9.8375</v>
      </c>
      <c r="G381" s="10">
        <v>0.0</v>
      </c>
      <c r="H381" s="10">
        <v>0.0</v>
      </c>
      <c r="I381" s="12">
        <f>mmult!$E381/$E$1</f>
        <v>0.275</v>
      </c>
      <c r="J381" s="12">
        <f>LOG10(mmult!$F381+1)</f>
        <v>1.03492911</v>
      </c>
      <c r="K381" s="10">
        <f>IF(mmult!$C381=1,1,0)</f>
        <v>0</v>
      </c>
      <c r="L381" s="10">
        <f>IF(mmult!$C381=2,1,0)</f>
        <v>0</v>
      </c>
      <c r="M381" s="10">
        <f>IF(mmult!$B381="S",1,0)</f>
        <v>1</v>
      </c>
      <c r="N381" s="10">
        <f>IF(mmult!$B381="C",1,0)</f>
        <v>0</v>
      </c>
      <c r="O381" s="13">
        <f>IF(mmult!$D381="male",1,0)</f>
        <v>0</v>
      </c>
      <c r="P381" s="13">
        <v>1.0</v>
      </c>
      <c r="V381" s="15">
        <v>-1.012475775817251</v>
      </c>
      <c r="W381" s="15">
        <v>0.6275161765522834</v>
      </c>
      <c r="X381" s="16">
        <f t="shared" ref="X381:Y381" si="379">IF(V381&lt;0,0,V381)</f>
        <v>0</v>
      </c>
      <c r="Y381" s="16">
        <f t="shared" si="379"/>
        <v>0.6275161766</v>
      </c>
      <c r="Z381" s="16">
        <f t="shared" si="3"/>
        <v>0.6275161766</v>
      </c>
      <c r="AA381" s="16">
        <f>(nnet!$A381-Z381)^2</f>
        <v>0.3937765518</v>
      </c>
    </row>
    <row r="382" ht="14.25" customHeight="1">
      <c r="A382" s="10">
        <v>0.0</v>
      </c>
      <c r="B382" s="10" t="s">
        <v>30</v>
      </c>
      <c r="C382" s="10">
        <v>2.0</v>
      </c>
      <c r="D382" s="10" t="s">
        <v>31</v>
      </c>
      <c r="E382" s="10">
        <v>34.0</v>
      </c>
      <c r="F382" s="11">
        <v>21.0</v>
      </c>
      <c r="G382" s="10">
        <v>1.0</v>
      </c>
      <c r="H382" s="10">
        <v>0.0</v>
      </c>
      <c r="I382" s="12">
        <f>mmult!$E382/$E$1</f>
        <v>0.425</v>
      </c>
      <c r="J382" s="12">
        <f>LOG10(mmult!$F382+1)</f>
        <v>1.342422681</v>
      </c>
      <c r="K382" s="10">
        <f>IF(mmult!$C382=1,1,0)</f>
        <v>0</v>
      </c>
      <c r="L382" s="10">
        <f>IF(mmult!$C382=2,1,0)</f>
        <v>1</v>
      </c>
      <c r="M382" s="10">
        <f>IF(mmult!$B382="S",1,0)</f>
        <v>1</v>
      </c>
      <c r="N382" s="10">
        <f>IF(mmult!$B382="C",1,0)</f>
        <v>0</v>
      </c>
      <c r="O382" s="13">
        <f>IF(mmult!$D382="male",1,0)</f>
        <v>1</v>
      </c>
      <c r="P382" s="13">
        <v>1.0</v>
      </c>
      <c r="V382" s="15">
        <v>-1.517306538484137</v>
      </c>
      <c r="W382" s="15">
        <v>0.20321922954230986</v>
      </c>
      <c r="X382" s="16">
        <f t="shared" ref="X382:Y382" si="380">IF(V382&lt;0,0,V382)</f>
        <v>0</v>
      </c>
      <c r="Y382" s="16">
        <f t="shared" si="380"/>
        <v>0.2032192295</v>
      </c>
      <c r="Z382" s="16">
        <f t="shared" si="3"/>
        <v>0.2032192295</v>
      </c>
      <c r="AA382" s="16">
        <f>(nnet!$A382-Z382)^2</f>
        <v>0.04129805526</v>
      </c>
    </row>
    <row r="383" ht="14.25" customHeight="1">
      <c r="A383" s="10">
        <v>0.0</v>
      </c>
      <c r="B383" s="10" t="s">
        <v>30</v>
      </c>
      <c r="C383" s="10">
        <v>3.0</v>
      </c>
      <c r="D383" s="10" t="s">
        <v>31</v>
      </c>
      <c r="E383" s="10">
        <v>29.0</v>
      </c>
      <c r="F383" s="11">
        <v>7.0458</v>
      </c>
      <c r="G383" s="10">
        <v>1.0</v>
      </c>
      <c r="H383" s="10">
        <v>0.0</v>
      </c>
      <c r="I383" s="12">
        <f>mmult!$E383/$E$1</f>
        <v>0.3625</v>
      </c>
      <c r="J383" s="12">
        <f>LOG10(mmult!$F383+1)</f>
        <v>0.9055692328</v>
      </c>
      <c r="K383" s="10">
        <f>IF(mmult!$C383=1,1,0)</f>
        <v>0</v>
      </c>
      <c r="L383" s="10">
        <f>IF(mmult!$C383=2,1,0)</f>
        <v>0</v>
      </c>
      <c r="M383" s="10">
        <f>IF(mmult!$B383="S",1,0)</f>
        <v>1</v>
      </c>
      <c r="N383" s="10">
        <f>IF(mmult!$B383="C",1,0)</f>
        <v>0</v>
      </c>
      <c r="O383" s="13">
        <f>IF(mmult!$D383="male",1,0)</f>
        <v>1</v>
      </c>
      <c r="P383" s="13">
        <v>1.0</v>
      </c>
      <c r="V383" s="15">
        <v>-1.596545788536664</v>
      </c>
      <c r="W383" s="15">
        <v>-1.897940003345866E-4</v>
      </c>
      <c r="X383" s="16">
        <f t="shared" ref="X383:Y383" si="381">IF(V383&lt;0,0,V383)</f>
        <v>0</v>
      </c>
      <c r="Y383" s="16">
        <f t="shared" si="381"/>
        <v>0</v>
      </c>
      <c r="Z383" s="16">
        <f t="shared" si="3"/>
        <v>0</v>
      </c>
      <c r="AA383" s="16">
        <f>(nnet!$A383-Z383)^2</f>
        <v>0</v>
      </c>
    </row>
    <row r="384" ht="14.25" customHeight="1">
      <c r="A384" s="10">
        <v>0.0</v>
      </c>
      <c r="B384" s="10" t="s">
        <v>30</v>
      </c>
      <c r="C384" s="10">
        <v>3.0</v>
      </c>
      <c r="D384" s="10" t="s">
        <v>31</v>
      </c>
      <c r="E384" s="10">
        <v>22.0</v>
      </c>
      <c r="F384" s="11">
        <v>7.5208</v>
      </c>
      <c r="G384" s="10">
        <v>0.0</v>
      </c>
      <c r="H384" s="10">
        <v>0.0</v>
      </c>
      <c r="I384" s="12">
        <f>mmult!$E384/$E$1</f>
        <v>0.275</v>
      </c>
      <c r="J384" s="12">
        <f>LOG10(mmult!$F384+1)</f>
        <v>0.9304803717</v>
      </c>
      <c r="K384" s="10">
        <f>IF(mmult!$C384=1,1,0)</f>
        <v>0</v>
      </c>
      <c r="L384" s="10">
        <f>IF(mmult!$C384=2,1,0)</f>
        <v>0</v>
      </c>
      <c r="M384" s="10">
        <f>IF(mmult!$B384="S",1,0)</f>
        <v>1</v>
      </c>
      <c r="N384" s="10">
        <f>IF(mmult!$B384="C",1,0)</f>
        <v>0</v>
      </c>
      <c r="O384" s="13">
        <f>IF(mmult!$D384="male",1,0)</f>
        <v>1</v>
      </c>
      <c r="P384" s="13">
        <v>1.0</v>
      </c>
      <c r="V384" s="15">
        <v>-1.514172737922905</v>
      </c>
      <c r="W384" s="15">
        <v>0.12530022328379609</v>
      </c>
      <c r="X384" s="16">
        <f t="shared" ref="X384:Y384" si="382">IF(V384&lt;0,0,V384)</f>
        <v>0</v>
      </c>
      <c r="Y384" s="16">
        <f t="shared" si="382"/>
        <v>0.1253002233</v>
      </c>
      <c r="Z384" s="16">
        <f t="shared" si="3"/>
        <v>0.1253002233</v>
      </c>
      <c r="AA384" s="16">
        <f>(nnet!$A384-Z384)^2</f>
        <v>0.01570014595</v>
      </c>
    </row>
    <row r="385" ht="14.25" customHeight="1">
      <c r="A385" s="10">
        <v>1.0</v>
      </c>
      <c r="B385" s="10" t="s">
        <v>30</v>
      </c>
      <c r="C385" s="10">
        <v>3.0</v>
      </c>
      <c r="D385" s="10" t="s">
        <v>33</v>
      </c>
      <c r="E385" s="10">
        <v>2.0</v>
      </c>
      <c r="F385" s="11">
        <v>12.2875</v>
      </c>
      <c r="G385" s="10">
        <v>0.0</v>
      </c>
      <c r="H385" s="10">
        <v>1.0</v>
      </c>
      <c r="I385" s="12">
        <f>mmult!$E385/$E$1</f>
        <v>0.025</v>
      </c>
      <c r="J385" s="12">
        <f>LOG10(mmult!$F385+1)</f>
        <v>1.123443278</v>
      </c>
      <c r="K385" s="10">
        <f>IF(mmult!$C385=1,1,0)</f>
        <v>0</v>
      </c>
      <c r="L385" s="10">
        <f>IF(mmult!$C385=2,1,0)</f>
        <v>0</v>
      </c>
      <c r="M385" s="10">
        <f>IF(mmult!$B385="S",1,0)</f>
        <v>1</v>
      </c>
      <c r="N385" s="10">
        <f>IF(mmult!$B385="C",1,0)</f>
        <v>0</v>
      </c>
      <c r="O385" s="13">
        <f>IF(mmult!$D385="male",1,0)</f>
        <v>0</v>
      </c>
      <c r="P385" s="13">
        <v>1.0</v>
      </c>
      <c r="V385" s="15">
        <v>-0.8623310622547453</v>
      </c>
      <c r="W385" s="15">
        <v>0.7549048108459013</v>
      </c>
      <c r="X385" s="16">
        <f t="shared" ref="X385:Y385" si="383">IF(V385&lt;0,0,V385)</f>
        <v>0</v>
      </c>
      <c r="Y385" s="16">
        <f t="shared" si="383"/>
        <v>0.7549048108</v>
      </c>
      <c r="Z385" s="16">
        <f t="shared" si="3"/>
        <v>0.7549048108</v>
      </c>
      <c r="AA385" s="16">
        <f>(nnet!$A385-Z385)^2</f>
        <v>0.06007165175</v>
      </c>
    </row>
    <row r="386" ht="14.25" customHeight="1">
      <c r="A386" s="10">
        <v>0.0</v>
      </c>
      <c r="B386" s="10" t="s">
        <v>30</v>
      </c>
      <c r="C386" s="10">
        <v>3.0</v>
      </c>
      <c r="D386" s="10" t="s">
        <v>31</v>
      </c>
      <c r="E386" s="10">
        <v>9.0</v>
      </c>
      <c r="F386" s="11">
        <v>46.9</v>
      </c>
      <c r="G386" s="10">
        <v>5.0</v>
      </c>
      <c r="H386" s="10">
        <v>2.0</v>
      </c>
      <c r="I386" s="12">
        <f>mmult!$E386/$E$1</f>
        <v>0.1125</v>
      </c>
      <c r="J386" s="12">
        <f>LOG10(mmult!$F386+1)</f>
        <v>1.680335513</v>
      </c>
      <c r="K386" s="10">
        <f>IF(mmult!$C386=1,1,0)</f>
        <v>0</v>
      </c>
      <c r="L386" s="10">
        <f>IF(mmult!$C386=2,1,0)</f>
        <v>0</v>
      </c>
      <c r="M386" s="10">
        <f>IF(mmult!$B386="S",1,0)</f>
        <v>1</v>
      </c>
      <c r="N386" s="10">
        <f>IF(mmult!$B386="C",1,0)</f>
        <v>0</v>
      </c>
      <c r="O386" s="13">
        <f>IF(mmult!$D386="male",1,0)</f>
        <v>1</v>
      </c>
      <c r="P386" s="13">
        <v>1.0</v>
      </c>
      <c r="V386" s="15">
        <v>-1.5441197756828402</v>
      </c>
      <c r="W386" s="15">
        <v>-0.14505049639642476</v>
      </c>
      <c r="X386" s="16">
        <f t="shared" ref="X386:Y386" si="384">IF(V386&lt;0,0,V386)</f>
        <v>0</v>
      </c>
      <c r="Y386" s="16">
        <f t="shared" si="384"/>
        <v>0</v>
      </c>
      <c r="Z386" s="16">
        <f t="shared" si="3"/>
        <v>0</v>
      </c>
      <c r="AA386" s="16">
        <f>(nnet!$A386-Z386)^2</f>
        <v>0</v>
      </c>
    </row>
    <row r="387" ht="14.25" customHeight="1">
      <c r="A387" s="10">
        <v>0.0</v>
      </c>
      <c r="B387" s="10" t="s">
        <v>30</v>
      </c>
      <c r="C387" s="10">
        <v>3.0</v>
      </c>
      <c r="D387" s="10" t="s">
        <v>31</v>
      </c>
      <c r="E387" s="10">
        <v>50.0</v>
      </c>
      <c r="F387" s="11">
        <v>8.05</v>
      </c>
      <c r="G387" s="10">
        <v>0.0</v>
      </c>
      <c r="H387" s="10">
        <v>0.0</v>
      </c>
      <c r="I387" s="12">
        <f>mmult!$E387/$E$1</f>
        <v>0.625</v>
      </c>
      <c r="J387" s="12">
        <f>LOG10(mmult!$F387+1)</f>
        <v>0.9566485792</v>
      </c>
      <c r="K387" s="10">
        <f>IF(mmult!$C387=1,1,0)</f>
        <v>0</v>
      </c>
      <c r="L387" s="10">
        <f>IF(mmult!$C387=2,1,0)</f>
        <v>0</v>
      </c>
      <c r="M387" s="10">
        <f>IF(mmult!$B387="S",1,0)</f>
        <v>1</v>
      </c>
      <c r="N387" s="10">
        <f>IF(mmult!$B387="C",1,0)</f>
        <v>0</v>
      </c>
      <c r="O387" s="13">
        <f>IF(mmult!$D387="male",1,0)</f>
        <v>1</v>
      </c>
      <c r="P387" s="13">
        <v>1.0</v>
      </c>
      <c r="V387" s="15">
        <v>-1.7711745624771418</v>
      </c>
      <c r="W387" s="15">
        <v>-0.05654812214132354</v>
      </c>
      <c r="X387" s="16">
        <f t="shared" ref="X387:Y387" si="385">IF(V387&lt;0,0,V387)</f>
        <v>0</v>
      </c>
      <c r="Y387" s="16">
        <f t="shared" si="385"/>
        <v>0</v>
      </c>
      <c r="Z387" s="16">
        <f t="shared" si="3"/>
        <v>0</v>
      </c>
      <c r="AA387" s="16">
        <f>(nnet!$A387-Z387)^2</f>
        <v>0</v>
      </c>
    </row>
    <row r="388" ht="14.25" customHeight="1">
      <c r="A388" s="10">
        <v>1.0</v>
      </c>
      <c r="B388" s="10" t="s">
        <v>30</v>
      </c>
      <c r="C388" s="10">
        <v>3.0</v>
      </c>
      <c r="D388" s="10" t="s">
        <v>33</v>
      </c>
      <c r="E388" s="10">
        <v>63.0</v>
      </c>
      <c r="F388" s="11">
        <v>9.5875</v>
      </c>
      <c r="G388" s="10">
        <v>0.0</v>
      </c>
      <c r="H388" s="10">
        <v>0.0</v>
      </c>
      <c r="I388" s="12">
        <f>mmult!$E388/$E$1</f>
        <v>0.7875</v>
      </c>
      <c r="J388" s="12">
        <f>LOG10(mmult!$F388+1)</f>
        <v>1.024793423</v>
      </c>
      <c r="K388" s="10">
        <f>IF(mmult!$C388=1,1,0)</f>
        <v>0</v>
      </c>
      <c r="L388" s="10">
        <f>IF(mmult!$C388=2,1,0)</f>
        <v>0</v>
      </c>
      <c r="M388" s="10">
        <f>IF(mmult!$B388="S",1,0)</f>
        <v>1</v>
      </c>
      <c r="N388" s="10">
        <f>IF(mmult!$B388="C",1,0)</f>
        <v>0</v>
      </c>
      <c r="O388" s="13">
        <f>IF(mmult!$D388="male",1,0)</f>
        <v>0</v>
      </c>
      <c r="P388" s="13">
        <v>1.0</v>
      </c>
      <c r="V388" s="15">
        <v>-1.389363539441997</v>
      </c>
      <c r="W388" s="15">
        <v>0.35777602241919304</v>
      </c>
      <c r="X388" s="16">
        <f t="shared" ref="X388:Y388" si="386">IF(V388&lt;0,0,V388)</f>
        <v>0</v>
      </c>
      <c r="Y388" s="16">
        <f t="shared" si="386"/>
        <v>0.3577760224</v>
      </c>
      <c r="Z388" s="16">
        <f t="shared" si="3"/>
        <v>0.3577760224</v>
      </c>
      <c r="AA388" s="16">
        <f>(nnet!$A388-Z388)^2</f>
        <v>0.4124516374</v>
      </c>
    </row>
    <row r="389" ht="14.25" customHeight="1">
      <c r="A389" s="10">
        <v>1.0</v>
      </c>
      <c r="B389" s="10" t="s">
        <v>32</v>
      </c>
      <c r="C389" s="10">
        <v>1.0</v>
      </c>
      <c r="D389" s="10" t="s">
        <v>31</v>
      </c>
      <c r="E389" s="10">
        <v>25.0</v>
      </c>
      <c r="F389" s="11">
        <v>91.0792</v>
      </c>
      <c r="G389" s="10">
        <v>1.0</v>
      </c>
      <c r="H389" s="10">
        <v>0.0</v>
      </c>
      <c r="I389" s="12">
        <f>mmult!$E389/$E$1</f>
        <v>0.3125</v>
      </c>
      <c r="J389" s="12">
        <f>LOG10(mmult!$F389+1)</f>
        <v>1.964161537</v>
      </c>
      <c r="K389" s="10">
        <f>IF(mmult!$C389=1,1,0)</f>
        <v>1</v>
      </c>
      <c r="L389" s="10">
        <f>IF(mmult!$C389=2,1,0)</f>
        <v>0</v>
      </c>
      <c r="M389" s="10">
        <f>IF(mmult!$B389="S",1,0)</f>
        <v>0</v>
      </c>
      <c r="N389" s="10">
        <f>IF(mmult!$B389="C",1,0)</f>
        <v>1</v>
      </c>
      <c r="O389" s="13">
        <f>IF(mmult!$D389="male",1,0)</f>
        <v>1</v>
      </c>
      <c r="P389" s="13">
        <v>1.0</v>
      </c>
      <c r="V389" s="15">
        <v>0.5817132294455537</v>
      </c>
      <c r="W389" s="15">
        <v>-2.895378734282603</v>
      </c>
      <c r="X389" s="16">
        <f t="shared" ref="X389:Y389" si="387">IF(V389&lt;0,0,V389)</f>
        <v>0.5817132294</v>
      </c>
      <c r="Y389" s="16">
        <f t="shared" si="387"/>
        <v>0</v>
      </c>
      <c r="Z389" s="16">
        <f t="shared" si="3"/>
        <v>0.5817132294</v>
      </c>
      <c r="AA389" s="16">
        <f>(nnet!$A389-Z389)^2</f>
        <v>0.1749638224</v>
      </c>
    </row>
    <row r="390" ht="14.25" customHeight="1">
      <c r="A390" s="10">
        <v>1.0</v>
      </c>
      <c r="B390" s="10" t="s">
        <v>30</v>
      </c>
      <c r="C390" s="10">
        <v>1.0</v>
      </c>
      <c r="D390" s="10" t="s">
        <v>33</v>
      </c>
      <c r="E390" s="10">
        <v>35.0</v>
      </c>
      <c r="F390" s="11">
        <v>90.0</v>
      </c>
      <c r="G390" s="10">
        <v>1.0</v>
      </c>
      <c r="H390" s="10">
        <v>0.0</v>
      </c>
      <c r="I390" s="12">
        <f>mmult!$E390/$E$1</f>
        <v>0.4375</v>
      </c>
      <c r="J390" s="12">
        <f>LOG10(mmult!$F390+1)</f>
        <v>1.959041392</v>
      </c>
      <c r="K390" s="10">
        <f>IF(mmult!$C390=1,1,0)</f>
        <v>1</v>
      </c>
      <c r="L390" s="10">
        <f>IF(mmult!$C390=2,1,0)</f>
        <v>0</v>
      </c>
      <c r="M390" s="10">
        <f>IF(mmult!$B390="S",1,0)</f>
        <v>1</v>
      </c>
      <c r="N390" s="10">
        <f>IF(mmult!$B390="C",1,0)</f>
        <v>0</v>
      </c>
      <c r="O390" s="13">
        <f>IF(mmult!$D390="male",1,0)</f>
        <v>0</v>
      </c>
      <c r="P390" s="13">
        <v>1.0</v>
      </c>
      <c r="V390" s="15">
        <v>-0.7658095895488264</v>
      </c>
      <c r="W390" s="15">
        <v>0.9054756659935128</v>
      </c>
      <c r="X390" s="16">
        <f t="shared" ref="X390:Y390" si="388">IF(V390&lt;0,0,V390)</f>
        <v>0</v>
      </c>
      <c r="Y390" s="16">
        <f t="shared" si="388"/>
        <v>0.905475666</v>
      </c>
      <c r="Z390" s="16">
        <f t="shared" si="3"/>
        <v>0.905475666</v>
      </c>
      <c r="AA390" s="16">
        <f>(nnet!$A390-Z390)^2</f>
        <v>0.008934849719</v>
      </c>
    </row>
    <row r="391" ht="14.25" customHeight="1">
      <c r="A391" s="10">
        <v>0.0</v>
      </c>
      <c r="B391" s="10" t="s">
        <v>32</v>
      </c>
      <c r="C391" s="10">
        <v>1.0</v>
      </c>
      <c r="D391" s="10" t="s">
        <v>31</v>
      </c>
      <c r="E391" s="10">
        <v>58.0</v>
      </c>
      <c r="F391" s="11">
        <v>29.7</v>
      </c>
      <c r="G391" s="10">
        <v>0.0</v>
      </c>
      <c r="H391" s="10">
        <v>0.0</v>
      </c>
      <c r="I391" s="12">
        <f>mmult!$E391/$E$1</f>
        <v>0.725</v>
      </c>
      <c r="J391" s="12">
        <f>LOG10(mmult!$F391+1)</f>
        <v>1.487138375</v>
      </c>
      <c r="K391" s="10">
        <f>IF(mmult!$C391=1,1,0)</f>
        <v>1</v>
      </c>
      <c r="L391" s="10">
        <f>IF(mmult!$C391=2,1,0)</f>
        <v>0</v>
      </c>
      <c r="M391" s="10">
        <f>IF(mmult!$B391="S",1,0)</f>
        <v>0</v>
      </c>
      <c r="N391" s="10">
        <f>IF(mmult!$B391="C",1,0)</f>
        <v>1</v>
      </c>
      <c r="O391" s="13">
        <f>IF(mmult!$D391="male",1,0)</f>
        <v>1</v>
      </c>
      <c r="P391" s="13">
        <v>1.0</v>
      </c>
      <c r="V391" s="15">
        <v>0.29066688354333314</v>
      </c>
      <c r="W391" s="15">
        <v>-3.0682087810803873</v>
      </c>
      <c r="X391" s="16">
        <f t="shared" ref="X391:Y391" si="389">IF(V391&lt;0,0,V391)</f>
        <v>0.2906668835</v>
      </c>
      <c r="Y391" s="16">
        <f t="shared" si="389"/>
        <v>0</v>
      </c>
      <c r="Z391" s="16">
        <f t="shared" si="3"/>
        <v>0.2906668835</v>
      </c>
      <c r="AA391" s="16">
        <f>(nnet!$A391-Z391)^2</f>
        <v>0.08448723719</v>
      </c>
    </row>
    <row r="392" ht="14.25" customHeight="1">
      <c r="A392" s="10">
        <v>0.0</v>
      </c>
      <c r="B392" s="10" t="s">
        <v>30</v>
      </c>
      <c r="C392" s="10">
        <v>3.0</v>
      </c>
      <c r="D392" s="10" t="s">
        <v>31</v>
      </c>
      <c r="E392" s="10">
        <v>30.0</v>
      </c>
      <c r="F392" s="11">
        <v>8.05</v>
      </c>
      <c r="G392" s="10">
        <v>0.0</v>
      </c>
      <c r="H392" s="10">
        <v>0.0</v>
      </c>
      <c r="I392" s="12">
        <f>mmult!$E392/$E$1</f>
        <v>0.375</v>
      </c>
      <c r="J392" s="12">
        <f>LOG10(mmult!$F392+1)</f>
        <v>0.9566485792</v>
      </c>
      <c r="K392" s="10">
        <f>IF(mmult!$C392=1,1,0)</f>
        <v>0</v>
      </c>
      <c r="L392" s="10">
        <f>IF(mmult!$C392=2,1,0)</f>
        <v>0</v>
      </c>
      <c r="M392" s="10">
        <f>IF(mmult!$B392="S",1,0)</f>
        <v>1</v>
      </c>
      <c r="N392" s="10">
        <f>IF(mmult!$B392="C",1,0)</f>
        <v>0</v>
      </c>
      <c r="O392" s="13">
        <f>IF(mmult!$D392="male",1,0)</f>
        <v>1</v>
      </c>
      <c r="P392" s="13">
        <v>1.0</v>
      </c>
      <c r="V392" s="15">
        <v>-1.5873843897056148</v>
      </c>
      <c r="W392" s="15">
        <v>0.07467915232357925</v>
      </c>
      <c r="X392" s="16">
        <f t="shared" ref="X392:Y392" si="390">IF(V392&lt;0,0,V392)</f>
        <v>0</v>
      </c>
      <c r="Y392" s="16">
        <f t="shared" si="390"/>
        <v>0.07467915232</v>
      </c>
      <c r="Z392" s="16">
        <f t="shared" si="3"/>
        <v>0.07467915232</v>
      </c>
      <c r="AA392" s="16">
        <f>(nnet!$A392-Z392)^2</f>
        <v>0.005576975792</v>
      </c>
    </row>
    <row r="393" ht="14.25" customHeight="1">
      <c r="A393" s="10">
        <v>1.0</v>
      </c>
      <c r="B393" s="10" t="s">
        <v>30</v>
      </c>
      <c r="C393" s="10">
        <v>3.0</v>
      </c>
      <c r="D393" s="10" t="s">
        <v>31</v>
      </c>
      <c r="E393" s="10">
        <v>9.0</v>
      </c>
      <c r="F393" s="11">
        <v>15.9</v>
      </c>
      <c r="G393" s="10">
        <v>1.0</v>
      </c>
      <c r="H393" s="10">
        <v>1.0</v>
      </c>
      <c r="I393" s="12">
        <f>mmult!$E393/$E$1</f>
        <v>0.1125</v>
      </c>
      <c r="J393" s="12">
        <f>LOG10(mmult!$F393+1)</f>
        <v>1.227886705</v>
      </c>
      <c r="K393" s="10">
        <f>IF(mmult!$C393=1,1,0)</f>
        <v>0</v>
      </c>
      <c r="L393" s="10">
        <f>IF(mmult!$C393=2,1,0)</f>
        <v>0</v>
      </c>
      <c r="M393" s="10">
        <f>IF(mmult!$B393="S",1,0)</f>
        <v>1</v>
      </c>
      <c r="N393" s="10">
        <f>IF(mmult!$B393="C",1,0)</f>
        <v>0</v>
      </c>
      <c r="O393" s="13">
        <f>IF(mmult!$D393="male",1,0)</f>
        <v>1</v>
      </c>
      <c r="P393" s="13">
        <v>1.0</v>
      </c>
      <c r="V393" s="15">
        <v>-1.4436812181882728</v>
      </c>
      <c r="W393" s="15">
        <v>0.14390516212846993</v>
      </c>
      <c r="X393" s="16">
        <f t="shared" ref="X393:Y393" si="391">IF(V393&lt;0,0,V393)</f>
        <v>0</v>
      </c>
      <c r="Y393" s="16">
        <f t="shared" si="391"/>
        <v>0.1439051621</v>
      </c>
      <c r="Z393" s="16">
        <f t="shared" si="3"/>
        <v>0.1439051621</v>
      </c>
      <c r="AA393" s="16">
        <f>(nnet!$A393-Z393)^2</f>
        <v>0.7328983714</v>
      </c>
    </row>
    <row r="394" ht="14.25" customHeight="1">
      <c r="A394" s="10">
        <v>0.0</v>
      </c>
      <c r="B394" s="10" t="s">
        <v>30</v>
      </c>
      <c r="C394" s="10">
        <v>3.0</v>
      </c>
      <c r="D394" s="10" t="s">
        <v>31</v>
      </c>
      <c r="E394" s="10">
        <v>21.0</v>
      </c>
      <c r="F394" s="11">
        <v>7.25</v>
      </c>
      <c r="G394" s="10">
        <v>0.0</v>
      </c>
      <c r="H394" s="10">
        <v>0.0</v>
      </c>
      <c r="I394" s="12">
        <f>mmult!$E394/$E$1</f>
        <v>0.2625</v>
      </c>
      <c r="J394" s="12">
        <f>LOG10(mmult!$F394+1)</f>
        <v>0.9164539485</v>
      </c>
      <c r="K394" s="10">
        <f>IF(mmult!$C394=1,1,0)</f>
        <v>0</v>
      </c>
      <c r="L394" s="10">
        <f>IF(mmult!$C394=2,1,0)</f>
        <v>0</v>
      </c>
      <c r="M394" s="10">
        <f>IF(mmult!$B394="S",1,0)</f>
        <v>1</v>
      </c>
      <c r="N394" s="10">
        <f>IF(mmult!$B394="C",1,0)</f>
        <v>0</v>
      </c>
      <c r="O394" s="13">
        <f>IF(mmult!$D394="male",1,0)</f>
        <v>1</v>
      </c>
      <c r="P394" s="13">
        <v>1.0</v>
      </c>
      <c r="V394" s="15">
        <v>-1.5051464000408912</v>
      </c>
      <c r="W394" s="15">
        <v>0.1308593345401574</v>
      </c>
      <c r="X394" s="16">
        <f t="shared" ref="X394:Y394" si="392">IF(V394&lt;0,0,V394)</f>
        <v>0</v>
      </c>
      <c r="Y394" s="16">
        <f t="shared" si="392"/>
        <v>0.1308593345</v>
      </c>
      <c r="Z394" s="16">
        <f t="shared" si="3"/>
        <v>0.1308593345</v>
      </c>
      <c r="AA394" s="16">
        <f>(nnet!$A394-Z394)^2</f>
        <v>0.01712416544</v>
      </c>
    </row>
    <row r="395" ht="14.25" customHeight="1">
      <c r="A395" s="10">
        <v>0.0</v>
      </c>
      <c r="B395" s="10" t="s">
        <v>30</v>
      </c>
      <c r="C395" s="10">
        <v>1.0</v>
      </c>
      <c r="D395" s="10" t="s">
        <v>31</v>
      </c>
      <c r="E395" s="10">
        <v>55.0</v>
      </c>
      <c r="F395" s="11">
        <v>30.5</v>
      </c>
      <c r="G395" s="10">
        <v>0.0</v>
      </c>
      <c r="H395" s="10">
        <v>0.0</v>
      </c>
      <c r="I395" s="12">
        <f>mmult!$E395/$E$1</f>
        <v>0.6875</v>
      </c>
      <c r="J395" s="12">
        <f>LOG10(mmult!$F395+1)</f>
        <v>1.498310554</v>
      </c>
      <c r="K395" s="10">
        <f>IF(mmult!$C395=1,1,0)</f>
        <v>1</v>
      </c>
      <c r="L395" s="10">
        <f>IF(mmult!$C395=2,1,0)</f>
        <v>0</v>
      </c>
      <c r="M395" s="10">
        <f>IF(mmult!$B395="S",1,0)</f>
        <v>1</v>
      </c>
      <c r="N395" s="10">
        <f>IF(mmult!$B395="C",1,0)</f>
        <v>0</v>
      </c>
      <c r="O395" s="13">
        <f>IF(mmult!$D395="male",1,0)</f>
        <v>1</v>
      </c>
      <c r="P395" s="13">
        <v>1.0</v>
      </c>
      <c r="V395" s="15">
        <v>-1.4376846926309297</v>
      </c>
      <c r="W395" s="15">
        <v>0.32435489874447887</v>
      </c>
      <c r="X395" s="16">
        <f t="shared" ref="X395:Y395" si="393">IF(V395&lt;0,0,V395)</f>
        <v>0</v>
      </c>
      <c r="Y395" s="16">
        <f t="shared" si="393"/>
        <v>0.3243548987</v>
      </c>
      <c r="Z395" s="16">
        <f t="shared" si="3"/>
        <v>0.3243548987</v>
      </c>
      <c r="AA395" s="16">
        <f>(nnet!$A395-Z395)^2</f>
        <v>0.1052061003</v>
      </c>
    </row>
    <row r="396" ht="14.25" customHeight="1">
      <c r="A396" s="10">
        <v>0.0</v>
      </c>
      <c r="B396" s="10" t="s">
        <v>32</v>
      </c>
      <c r="C396" s="10">
        <v>1.0</v>
      </c>
      <c r="D396" s="10" t="s">
        <v>31</v>
      </c>
      <c r="E396" s="10">
        <v>71.0</v>
      </c>
      <c r="F396" s="11">
        <v>49.5042</v>
      </c>
      <c r="G396" s="10">
        <v>0.0</v>
      </c>
      <c r="H396" s="10">
        <v>0.0</v>
      </c>
      <c r="I396" s="12">
        <f>mmult!$E396/$E$1</f>
        <v>0.8875</v>
      </c>
      <c r="J396" s="12">
        <f>LOG10(mmult!$F396+1)</f>
        <v>1.703327496</v>
      </c>
      <c r="K396" s="10">
        <f>IF(mmult!$C396=1,1,0)</f>
        <v>1</v>
      </c>
      <c r="L396" s="10">
        <f>IF(mmult!$C396=2,1,0)</f>
        <v>0</v>
      </c>
      <c r="M396" s="10">
        <f>IF(mmult!$B396="S",1,0)</f>
        <v>0</v>
      </c>
      <c r="N396" s="10">
        <f>IF(mmult!$B396="C",1,0)</f>
        <v>1</v>
      </c>
      <c r="O396" s="13">
        <f>IF(mmult!$D396="male",1,0)</f>
        <v>1</v>
      </c>
      <c r="P396" s="13">
        <v>1.0</v>
      </c>
      <c r="V396" s="15">
        <v>0.17371822049602226</v>
      </c>
      <c r="W396" s="15">
        <v>-3.1380588021409412</v>
      </c>
      <c r="X396" s="16">
        <f t="shared" ref="X396:Y396" si="394">IF(V396&lt;0,0,V396)</f>
        <v>0.1737182205</v>
      </c>
      <c r="Y396" s="16">
        <f t="shared" si="394"/>
        <v>0</v>
      </c>
      <c r="Z396" s="16">
        <f t="shared" si="3"/>
        <v>0.1737182205</v>
      </c>
      <c r="AA396" s="16">
        <f>(nnet!$A396-Z396)^2</f>
        <v>0.03017802013</v>
      </c>
    </row>
    <row r="397" ht="14.25" customHeight="1">
      <c r="A397" s="10">
        <v>0.0</v>
      </c>
      <c r="B397" s="10" t="s">
        <v>30</v>
      </c>
      <c r="C397" s="10">
        <v>3.0</v>
      </c>
      <c r="D397" s="10" t="s">
        <v>31</v>
      </c>
      <c r="E397" s="10">
        <v>21.0</v>
      </c>
      <c r="F397" s="11">
        <v>8.05</v>
      </c>
      <c r="G397" s="10">
        <v>0.0</v>
      </c>
      <c r="H397" s="10">
        <v>0.0</v>
      </c>
      <c r="I397" s="12">
        <f>mmult!$E397/$E$1</f>
        <v>0.2625</v>
      </c>
      <c r="J397" s="12">
        <f>LOG10(mmult!$F397+1)</f>
        <v>0.9566485792</v>
      </c>
      <c r="K397" s="10">
        <f>IF(mmult!$C397=1,1,0)</f>
        <v>0</v>
      </c>
      <c r="L397" s="10">
        <f>IF(mmult!$C397=2,1,0)</f>
        <v>0</v>
      </c>
      <c r="M397" s="10">
        <f>IF(mmult!$B397="S",1,0)</f>
        <v>1</v>
      </c>
      <c r="N397" s="10">
        <f>IF(mmult!$B397="C",1,0)</f>
        <v>0</v>
      </c>
      <c r="O397" s="13">
        <f>IF(mmult!$D397="male",1,0)</f>
        <v>1</v>
      </c>
      <c r="P397" s="13">
        <v>1.0</v>
      </c>
      <c r="V397" s="15">
        <v>-1.5046788119584276</v>
      </c>
      <c r="W397" s="15">
        <v>0.13373142583278552</v>
      </c>
      <c r="X397" s="16">
        <f t="shared" ref="X397:Y397" si="395">IF(V397&lt;0,0,V397)</f>
        <v>0</v>
      </c>
      <c r="Y397" s="16">
        <f t="shared" si="395"/>
        <v>0.1337314258</v>
      </c>
      <c r="Z397" s="16">
        <f t="shared" si="3"/>
        <v>0.1337314258</v>
      </c>
      <c r="AA397" s="16">
        <f>(nnet!$A397-Z397)^2</f>
        <v>0.01788409426</v>
      </c>
    </row>
    <row r="398" ht="14.25" customHeight="1">
      <c r="A398" s="10">
        <v>1.0</v>
      </c>
      <c r="B398" s="10" t="s">
        <v>32</v>
      </c>
      <c r="C398" s="10">
        <v>1.0</v>
      </c>
      <c r="D398" s="10" t="s">
        <v>33</v>
      </c>
      <c r="E398" s="10">
        <v>54.0</v>
      </c>
      <c r="F398" s="11">
        <v>78.2667</v>
      </c>
      <c r="G398" s="10">
        <v>1.0</v>
      </c>
      <c r="H398" s="10">
        <v>0.0</v>
      </c>
      <c r="I398" s="12">
        <f>mmult!$E398/$E$1</f>
        <v>0.675</v>
      </c>
      <c r="J398" s="12">
        <f>LOG10(mmult!$F398+1)</f>
        <v>1.899090778</v>
      </c>
      <c r="K398" s="10">
        <f>IF(mmult!$C398=1,1,0)</f>
        <v>1</v>
      </c>
      <c r="L398" s="10">
        <f>IF(mmult!$C398=2,1,0)</f>
        <v>0</v>
      </c>
      <c r="M398" s="10">
        <f>IF(mmult!$B398="S",1,0)</f>
        <v>0</v>
      </c>
      <c r="N398" s="10">
        <f>IF(mmult!$B398="C",1,0)</f>
        <v>1</v>
      </c>
      <c r="O398" s="13">
        <f>IF(mmult!$D398="male",1,0)</f>
        <v>0</v>
      </c>
      <c r="P398" s="13">
        <v>1.0</v>
      </c>
      <c r="V398" s="15">
        <v>0.8149424040780455</v>
      </c>
      <c r="W398" s="15">
        <v>-2.595555277068014</v>
      </c>
      <c r="X398" s="16">
        <f t="shared" ref="X398:Y398" si="396">IF(V398&lt;0,0,V398)</f>
        <v>0.8149424041</v>
      </c>
      <c r="Y398" s="16">
        <f t="shared" si="396"/>
        <v>0</v>
      </c>
      <c r="Z398" s="16">
        <f t="shared" si="3"/>
        <v>0.8149424041</v>
      </c>
      <c r="AA398" s="16">
        <f>(nnet!$A398-Z398)^2</f>
        <v>0.03424631381</v>
      </c>
    </row>
    <row r="399" ht="14.25" customHeight="1">
      <c r="A399" s="10">
        <v>0.0</v>
      </c>
      <c r="B399" s="10" t="s">
        <v>30</v>
      </c>
      <c r="C399" s="10">
        <v>1.0</v>
      </c>
      <c r="D399" s="10" t="s">
        <v>33</v>
      </c>
      <c r="E399" s="10">
        <v>25.0</v>
      </c>
      <c r="F399" s="11">
        <v>151.55</v>
      </c>
      <c r="G399" s="10">
        <v>1.0</v>
      </c>
      <c r="H399" s="10">
        <v>2.0</v>
      </c>
      <c r="I399" s="12">
        <f>mmult!$E399/$E$1</f>
        <v>0.3125</v>
      </c>
      <c r="J399" s="12">
        <f>LOG10(mmult!$F399+1)</f>
        <v>2.183412212</v>
      </c>
      <c r="K399" s="10">
        <f>IF(mmult!$C399=1,1,0)</f>
        <v>1</v>
      </c>
      <c r="L399" s="10">
        <f>IF(mmult!$C399=2,1,0)</f>
        <v>0</v>
      </c>
      <c r="M399" s="10">
        <f>IF(mmult!$B399="S",1,0)</f>
        <v>1</v>
      </c>
      <c r="N399" s="10">
        <f>IF(mmult!$B399="C",1,0)</f>
        <v>0</v>
      </c>
      <c r="O399" s="13">
        <f>IF(mmult!$D399="male",1,0)</f>
        <v>0</v>
      </c>
      <c r="P399" s="13">
        <v>1.0</v>
      </c>
      <c r="V399" s="15">
        <v>-0.7406546818011233</v>
      </c>
      <c r="W399" s="15">
        <v>0.9667948612959041</v>
      </c>
      <c r="X399" s="16">
        <f t="shared" ref="X399:Y399" si="397">IF(V399&lt;0,0,V399)</f>
        <v>0</v>
      </c>
      <c r="Y399" s="16">
        <f t="shared" si="397"/>
        <v>0.9667948613</v>
      </c>
      <c r="Z399" s="16">
        <f t="shared" si="3"/>
        <v>0.9667948613</v>
      </c>
      <c r="AA399" s="16">
        <f>(nnet!$A399-Z399)^2</f>
        <v>0.9346923038</v>
      </c>
    </row>
    <row r="400" ht="14.25" customHeight="1">
      <c r="A400" s="10">
        <v>0.0</v>
      </c>
      <c r="B400" s="10" t="s">
        <v>30</v>
      </c>
      <c r="C400" s="10">
        <v>3.0</v>
      </c>
      <c r="D400" s="10" t="s">
        <v>31</v>
      </c>
      <c r="E400" s="10">
        <v>24.0</v>
      </c>
      <c r="F400" s="11">
        <v>7.7958</v>
      </c>
      <c r="G400" s="10">
        <v>0.0</v>
      </c>
      <c r="H400" s="10">
        <v>0.0</v>
      </c>
      <c r="I400" s="12">
        <f>mmult!$E400/$E$1</f>
        <v>0.3</v>
      </c>
      <c r="J400" s="12">
        <f>LOG10(mmult!$F400+1)</f>
        <v>0.9442753458</v>
      </c>
      <c r="K400" s="10">
        <f>IF(mmult!$C400=1,1,0)</f>
        <v>0</v>
      </c>
      <c r="L400" s="10">
        <f>IF(mmult!$C400=2,1,0)</f>
        <v>0</v>
      </c>
      <c r="M400" s="10">
        <f>IF(mmult!$B400="S",1,0)</f>
        <v>1</v>
      </c>
      <c r="N400" s="10">
        <f>IF(mmult!$B400="C",1,0)</f>
        <v>0</v>
      </c>
      <c r="O400" s="13">
        <f>IF(mmult!$D400="male",1,0)</f>
        <v>1</v>
      </c>
      <c r="P400" s="13">
        <v>1.0</v>
      </c>
      <c r="V400" s="15">
        <v>-1.5323912769129475</v>
      </c>
      <c r="W400" s="15">
        <v>0.11316321020503839</v>
      </c>
      <c r="X400" s="16">
        <f t="shared" ref="X400:Y400" si="398">IF(V400&lt;0,0,V400)</f>
        <v>0</v>
      </c>
      <c r="Y400" s="16">
        <f t="shared" si="398"/>
        <v>0.1131632102</v>
      </c>
      <c r="Z400" s="16">
        <f t="shared" si="3"/>
        <v>0.1131632102</v>
      </c>
      <c r="AA400" s="16">
        <f>(nnet!$A400-Z400)^2</f>
        <v>0.01280591214</v>
      </c>
    </row>
    <row r="401" ht="14.25" customHeight="1">
      <c r="A401" s="10">
        <v>0.0</v>
      </c>
      <c r="B401" s="10" t="s">
        <v>30</v>
      </c>
      <c r="C401" s="10">
        <v>3.0</v>
      </c>
      <c r="D401" s="10" t="s">
        <v>31</v>
      </c>
      <c r="E401" s="10">
        <v>17.0</v>
      </c>
      <c r="F401" s="11">
        <v>8.6625</v>
      </c>
      <c r="G401" s="10">
        <v>0.0</v>
      </c>
      <c r="H401" s="10">
        <v>0.0</v>
      </c>
      <c r="I401" s="12">
        <f>mmult!$E401/$E$1</f>
        <v>0.2125</v>
      </c>
      <c r="J401" s="12">
        <f>LOG10(mmult!$F401+1)</f>
        <v>0.9850895069</v>
      </c>
      <c r="K401" s="10">
        <f>IF(mmult!$C401=1,1,0)</f>
        <v>0</v>
      </c>
      <c r="L401" s="10">
        <f>IF(mmult!$C401=2,1,0)</f>
        <v>0</v>
      </c>
      <c r="M401" s="10">
        <f>IF(mmult!$B401="S",1,0)</f>
        <v>1</v>
      </c>
      <c r="N401" s="10">
        <f>IF(mmult!$B401="C",1,0)</f>
        <v>0</v>
      </c>
      <c r="O401" s="13">
        <f>IF(mmult!$D401="male",1,0)</f>
        <v>1</v>
      </c>
      <c r="P401" s="13">
        <v>1.0</v>
      </c>
      <c r="V401" s="15">
        <v>-1.4675899213012091</v>
      </c>
      <c r="W401" s="15">
        <v>0.1620091158658976</v>
      </c>
      <c r="X401" s="16">
        <f t="shared" ref="X401:Y401" si="399">IF(V401&lt;0,0,V401)</f>
        <v>0</v>
      </c>
      <c r="Y401" s="16">
        <f t="shared" si="399"/>
        <v>0.1620091159</v>
      </c>
      <c r="Z401" s="16">
        <f t="shared" si="3"/>
        <v>0.1620091159</v>
      </c>
      <c r="AA401" s="16">
        <f>(nnet!$A401-Z401)^2</f>
        <v>0.02624695362</v>
      </c>
    </row>
    <row r="402" ht="14.25" customHeight="1">
      <c r="A402" s="10">
        <v>0.0</v>
      </c>
      <c r="B402" s="10" t="s">
        <v>34</v>
      </c>
      <c r="C402" s="10">
        <v>3.0</v>
      </c>
      <c r="D402" s="10" t="s">
        <v>33</v>
      </c>
      <c r="E402" s="10">
        <v>21.0</v>
      </c>
      <c r="F402" s="11">
        <v>7.75</v>
      </c>
      <c r="G402" s="10">
        <v>0.0</v>
      </c>
      <c r="H402" s="10">
        <v>0.0</v>
      </c>
      <c r="I402" s="12">
        <f>mmult!$E402/$E$1</f>
        <v>0.2625</v>
      </c>
      <c r="J402" s="12">
        <f>LOG10(mmult!$F402+1)</f>
        <v>0.942008053</v>
      </c>
      <c r="K402" s="10">
        <f>IF(mmult!$C402=1,1,0)</f>
        <v>0</v>
      </c>
      <c r="L402" s="10">
        <f>IF(mmult!$C402=2,1,0)</f>
        <v>0</v>
      </c>
      <c r="M402" s="10">
        <f>IF(mmult!$B402="S",1,0)</f>
        <v>0</v>
      </c>
      <c r="N402" s="10">
        <f>IF(mmult!$B402="C",1,0)</f>
        <v>0</v>
      </c>
      <c r="O402" s="13">
        <f>IF(mmult!$D402="male",1,0)</f>
        <v>0</v>
      </c>
      <c r="P402" s="13">
        <v>1.0</v>
      </c>
      <c r="V402" s="15">
        <v>0.5397012137859667</v>
      </c>
      <c r="W402" s="15">
        <v>-2.0772861851288558</v>
      </c>
      <c r="X402" s="16">
        <f t="shared" ref="X402:Y402" si="400">IF(V402&lt;0,0,V402)</f>
        <v>0.5397012138</v>
      </c>
      <c r="Y402" s="16">
        <f t="shared" si="400"/>
        <v>0</v>
      </c>
      <c r="Z402" s="16">
        <f t="shared" si="3"/>
        <v>0.5397012138</v>
      </c>
      <c r="AA402" s="16">
        <f>(nnet!$A402-Z402)^2</f>
        <v>0.2912774002</v>
      </c>
    </row>
    <row r="403" ht="14.25" customHeight="1">
      <c r="A403" s="10">
        <v>0.0</v>
      </c>
      <c r="B403" s="10" t="s">
        <v>30</v>
      </c>
      <c r="C403" s="10">
        <v>3.0</v>
      </c>
      <c r="D403" s="10" t="s">
        <v>33</v>
      </c>
      <c r="E403" s="10">
        <v>37.0</v>
      </c>
      <c r="F403" s="11">
        <v>9.5875</v>
      </c>
      <c r="G403" s="10">
        <v>0.0</v>
      </c>
      <c r="H403" s="10">
        <v>0.0</v>
      </c>
      <c r="I403" s="12">
        <f>mmult!$E403/$E$1</f>
        <v>0.4625</v>
      </c>
      <c r="J403" s="12">
        <f>LOG10(mmult!$F403+1)</f>
        <v>1.024793423</v>
      </c>
      <c r="K403" s="10">
        <f>IF(mmult!$C403=1,1,0)</f>
        <v>0</v>
      </c>
      <c r="L403" s="10">
        <f>IF(mmult!$C403=2,1,0)</f>
        <v>0</v>
      </c>
      <c r="M403" s="10">
        <f>IF(mmult!$B403="S",1,0)</f>
        <v>1</v>
      </c>
      <c r="N403" s="10">
        <f>IF(mmult!$B403="C",1,0)</f>
        <v>0</v>
      </c>
      <c r="O403" s="13">
        <f>IF(mmult!$D403="male",1,0)</f>
        <v>0</v>
      </c>
      <c r="P403" s="13">
        <v>1.0</v>
      </c>
      <c r="V403" s="15">
        <v>-1.1504363148390122</v>
      </c>
      <c r="W403" s="15">
        <v>0.528371479223567</v>
      </c>
      <c r="X403" s="16">
        <f t="shared" ref="X403:Y403" si="401">IF(V403&lt;0,0,V403)</f>
        <v>0</v>
      </c>
      <c r="Y403" s="16">
        <f t="shared" si="401"/>
        <v>0.5283714792</v>
      </c>
      <c r="Z403" s="16">
        <f t="shared" si="3"/>
        <v>0.5283714792</v>
      </c>
      <c r="AA403" s="16">
        <f>(nnet!$A403-Z403)^2</f>
        <v>0.2791764201</v>
      </c>
    </row>
    <row r="404" ht="14.25" customHeight="1">
      <c r="A404" s="10">
        <v>1.0</v>
      </c>
      <c r="B404" s="10" t="s">
        <v>30</v>
      </c>
      <c r="C404" s="10">
        <v>1.0</v>
      </c>
      <c r="D404" s="10" t="s">
        <v>33</v>
      </c>
      <c r="E404" s="10">
        <v>16.0</v>
      </c>
      <c r="F404" s="11">
        <v>86.5</v>
      </c>
      <c r="G404" s="10">
        <v>0.0</v>
      </c>
      <c r="H404" s="10">
        <v>0.0</v>
      </c>
      <c r="I404" s="12">
        <f>mmult!$E404/$E$1</f>
        <v>0.2</v>
      </c>
      <c r="J404" s="12">
        <f>LOG10(mmult!$F404+1)</f>
        <v>1.942008053</v>
      </c>
      <c r="K404" s="10">
        <f>IF(mmult!$C404=1,1,0)</f>
        <v>1</v>
      </c>
      <c r="L404" s="10">
        <f>IF(mmult!$C404=2,1,0)</f>
        <v>0</v>
      </c>
      <c r="M404" s="10">
        <f>IF(mmult!$B404="S",1,0)</f>
        <v>1</v>
      </c>
      <c r="N404" s="10">
        <f>IF(mmult!$B404="C",1,0)</f>
        <v>0</v>
      </c>
      <c r="O404" s="13">
        <f>IF(mmult!$D404="male",1,0)</f>
        <v>0</v>
      </c>
      <c r="P404" s="13">
        <v>1.0</v>
      </c>
      <c r="V404" s="15">
        <v>-0.5736503795023828</v>
      </c>
      <c r="W404" s="15">
        <v>1.106704922008566</v>
      </c>
      <c r="X404" s="16">
        <f t="shared" ref="X404:Y404" si="402">IF(V404&lt;0,0,V404)</f>
        <v>0</v>
      </c>
      <c r="Y404" s="16">
        <f t="shared" si="402"/>
        <v>1.106704922</v>
      </c>
      <c r="Z404" s="16">
        <f t="shared" si="3"/>
        <v>1.106704922</v>
      </c>
      <c r="AA404" s="16">
        <f>(nnet!$A404-Z404)^2</f>
        <v>0.01138594038</v>
      </c>
    </row>
    <row r="405" ht="14.25" customHeight="1">
      <c r="A405" s="10">
        <v>0.0</v>
      </c>
      <c r="B405" s="10" t="s">
        <v>32</v>
      </c>
      <c r="C405" s="10">
        <v>1.0</v>
      </c>
      <c r="D405" s="10" t="s">
        <v>31</v>
      </c>
      <c r="E405" s="10">
        <v>18.0</v>
      </c>
      <c r="F405" s="11">
        <v>108.9</v>
      </c>
      <c r="G405" s="10">
        <v>1.0</v>
      </c>
      <c r="H405" s="10">
        <v>0.0</v>
      </c>
      <c r="I405" s="12">
        <f>mmult!$E405/$E$1</f>
        <v>0.225</v>
      </c>
      <c r="J405" s="12">
        <f>LOG10(mmult!$F405+1)</f>
        <v>2.040997692</v>
      </c>
      <c r="K405" s="10">
        <f>IF(mmult!$C405=1,1,0)</f>
        <v>1</v>
      </c>
      <c r="L405" s="10">
        <f>IF(mmult!$C405=2,1,0)</f>
        <v>0</v>
      </c>
      <c r="M405" s="10">
        <f>IF(mmult!$B405="S",1,0)</f>
        <v>0</v>
      </c>
      <c r="N405" s="10">
        <f>IF(mmult!$B405="C",1,0)</f>
        <v>1</v>
      </c>
      <c r="O405" s="13">
        <f>IF(mmult!$D405="male",1,0)</f>
        <v>1</v>
      </c>
      <c r="P405" s="13">
        <v>1.0</v>
      </c>
      <c r="V405" s="15">
        <v>0.6469336324462871</v>
      </c>
      <c r="W405" s="15">
        <v>-2.843958891427304</v>
      </c>
      <c r="X405" s="16">
        <f t="shared" ref="X405:Y405" si="403">IF(V405&lt;0,0,V405)</f>
        <v>0.6469336324</v>
      </c>
      <c r="Y405" s="16">
        <f t="shared" si="403"/>
        <v>0</v>
      </c>
      <c r="Z405" s="16">
        <f t="shared" si="3"/>
        <v>0.6469336324</v>
      </c>
      <c r="AA405" s="16">
        <f>(nnet!$A405-Z405)^2</f>
        <v>0.4185231248</v>
      </c>
    </row>
    <row r="406" ht="14.25" customHeight="1">
      <c r="A406" s="10">
        <v>1.0</v>
      </c>
      <c r="B406" s="10" t="s">
        <v>30</v>
      </c>
      <c r="C406" s="10">
        <v>2.0</v>
      </c>
      <c r="D406" s="10" t="s">
        <v>33</v>
      </c>
      <c r="E406" s="10">
        <v>33.0</v>
      </c>
      <c r="F406" s="11">
        <v>26.0</v>
      </c>
      <c r="G406" s="10">
        <v>0.0</v>
      </c>
      <c r="H406" s="10">
        <v>2.0</v>
      </c>
      <c r="I406" s="12">
        <f>mmult!$E406/$E$1</f>
        <v>0.4125</v>
      </c>
      <c r="J406" s="12">
        <f>LOG10(mmult!$F406+1)</f>
        <v>1.431363764</v>
      </c>
      <c r="K406" s="10">
        <f>IF(mmult!$C406=1,1,0)</f>
        <v>0</v>
      </c>
      <c r="L406" s="10">
        <f>IF(mmult!$C406=2,1,0)</f>
        <v>1</v>
      </c>
      <c r="M406" s="10">
        <f>IF(mmult!$B406="S",1,0)</f>
        <v>1</v>
      </c>
      <c r="N406" s="10">
        <f>IF(mmult!$B406="C",1,0)</f>
        <v>0</v>
      </c>
      <c r="O406" s="13">
        <f>IF(mmult!$D406="male",1,0)</f>
        <v>0</v>
      </c>
      <c r="P406" s="13">
        <v>1.0</v>
      </c>
      <c r="V406" s="15">
        <v>-1.0581940797959914</v>
      </c>
      <c r="W406" s="15">
        <v>0.7683421396295866</v>
      </c>
      <c r="X406" s="16">
        <f t="shared" ref="X406:Y406" si="404">IF(V406&lt;0,0,V406)</f>
        <v>0</v>
      </c>
      <c r="Y406" s="16">
        <f t="shared" si="404"/>
        <v>0.7683421396</v>
      </c>
      <c r="Z406" s="16">
        <f t="shared" si="3"/>
        <v>0.7683421396</v>
      </c>
      <c r="AA406" s="16">
        <f>(nnet!$A406-Z406)^2</f>
        <v>0.05366536427</v>
      </c>
    </row>
    <row r="407" ht="14.25" customHeight="1">
      <c r="A407" s="10">
        <v>0.0</v>
      </c>
      <c r="B407" s="10" t="s">
        <v>30</v>
      </c>
      <c r="C407" s="10">
        <v>3.0</v>
      </c>
      <c r="D407" s="10" t="s">
        <v>31</v>
      </c>
      <c r="E407" s="10">
        <v>28.0</v>
      </c>
      <c r="F407" s="11">
        <v>22.525</v>
      </c>
      <c r="G407" s="10">
        <v>0.0</v>
      </c>
      <c r="H407" s="10">
        <v>0.0</v>
      </c>
      <c r="I407" s="12">
        <f>mmult!$E407/$E$1</f>
        <v>0.35</v>
      </c>
      <c r="J407" s="12">
        <f>LOG10(mmult!$F407+1)</f>
        <v>1.371529632</v>
      </c>
      <c r="K407" s="10">
        <f>IF(mmult!$C407=1,1,0)</f>
        <v>0</v>
      </c>
      <c r="L407" s="10">
        <f>IF(mmult!$C407=2,1,0)</f>
        <v>0</v>
      </c>
      <c r="M407" s="10">
        <f>IF(mmult!$B407="S",1,0)</f>
        <v>1</v>
      </c>
      <c r="N407" s="10">
        <f>IF(mmult!$B407="C",1,0)</f>
        <v>0</v>
      </c>
      <c r="O407" s="13">
        <f>IF(mmult!$D407="male",1,0)</f>
        <v>1</v>
      </c>
      <c r="P407" s="13">
        <v>1.0</v>
      </c>
      <c r="V407" s="15">
        <v>-1.5641790204304284</v>
      </c>
      <c r="W407" s="15">
        <v>0.11744703983418114</v>
      </c>
      <c r="X407" s="16">
        <f t="shared" ref="X407:Y407" si="405">IF(V407&lt;0,0,V407)</f>
        <v>0</v>
      </c>
      <c r="Y407" s="16">
        <f t="shared" si="405"/>
        <v>0.1174470398</v>
      </c>
      <c r="Z407" s="16">
        <f t="shared" si="3"/>
        <v>0.1174470398</v>
      </c>
      <c r="AA407" s="16">
        <f>(nnet!$A407-Z407)^2</f>
        <v>0.01379380717</v>
      </c>
    </row>
    <row r="408" ht="14.25" customHeight="1">
      <c r="A408" s="10">
        <v>1.0</v>
      </c>
      <c r="B408" s="10" t="s">
        <v>30</v>
      </c>
      <c r="C408" s="10">
        <v>3.0</v>
      </c>
      <c r="D408" s="10" t="s">
        <v>31</v>
      </c>
      <c r="E408" s="10">
        <v>26.0</v>
      </c>
      <c r="F408" s="11">
        <v>56.4958</v>
      </c>
      <c r="G408" s="10">
        <v>0.0</v>
      </c>
      <c r="H408" s="10">
        <v>0.0</v>
      </c>
      <c r="I408" s="12">
        <f>mmult!$E408/$E$1</f>
        <v>0.325</v>
      </c>
      <c r="J408" s="12">
        <f>LOG10(mmult!$F408+1)</f>
        <v>1.759636121</v>
      </c>
      <c r="K408" s="10">
        <f>IF(mmult!$C408=1,1,0)</f>
        <v>0</v>
      </c>
      <c r="L408" s="10">
        <f>IF(mmult!$C408=2,1,0)</f>
        <v>0</v>
      </c>
      <c r="M408" s="10">
        <f>IF(mmult!$B408="S",1,0)</f>
        <v>1</v>
      </c>
      <c r="N408" s="10">
        <f>IF(mmult!$B408="C",1,0)</f>
        <v>0</v>
      </c>
      <c r="O408" s="13">
        <f>IF(mmult!$D408="male",1,0)</f>
        <v>1</v>
      </c>
      <c r="P408" s="13">
        <v>1.0</v>
      </c>
      <c r="V408" s="15">
        <v>-1.541285122283638</v>
      </c>
      <c r="W408" s="15">
        <v>0.15830176157063258</v>
      </c>
      <c r="X408" s="16">
        <f t="shared" ref="X408:Y408" si="406">IF(V408&lt;0,0,V408)</f>
        <v>0</v>
      </c>
      <c r="Y408" s="16">
        <f t="shared" si="406"/>
        <v>0.1583017616</v>
      </c>
      <c r="Z408" s="16">
        <f t="shared" si="3"/>
        <v>0.1583017616</v>
      </c>
      <c r="AA408" s="16">
        <f>(nnet!$A408-Z408)^2</f>
        <v>0.7084559246</v>
      </c>
    </row>
    <row r="409" ht="14.25" customHeight="1">
      <c r="A409" s="10">
        <v>1.0</v>
      </c>
      <c r="B409" s="10" t="s">
        <v>34</v>
      </c>
      <c r="C409" s="10">
        <v>3.0</v>
      </c>
      <c r="D409" s="10" t="s">
        <v>31</v>
      </c>
      <c r="E409" s="10">
        <v>29.0</v>
      </c>
      <c r="F409" s="11">
        <v>7.75</v>
      </c>
      <c r="G409" s="10">
        <v>0.0</v>
      </c>
      <c r="H409" s="10">
        <v>0.0</v>
      </c>
      <c r="I409" s="12">
        <f>mmult!$E409/$E$1</f>
        <v>0.3625</v>
      </c>
      <c r="J409" s="12">
        <f>LOG10(mmult!$F409+1)</f>
        <v>0.942008053</v>
      </c>
      <c r="K409" s="10">
        <f>IF(mmult!$C409=1,1,0)</f>
        <v>0</v>
      </c>
      <c r="L409" s="10">
        <f>IF(mmult!$C409=2,1,0)</f>
        <v>0</v>
      </c>
      <c r="M409" s="10">
        <f>IF(mmult!$B409="S",1,0)</f>
        <v>0</v>
      </c>
      <c r="N409" s="10">
        <f>IF(mmult!$B409="C",1,0)</f>
        <v>0</v>
      </c>
      <c r="O409" s="13">
        <f>IF(mmult!$D409="male",1,0)</f>
        <v>1</v>
      </c>
      <c r="P409" s="13">
        <v>1.0</v>
      </c>
      <c r="V409" s="15">
        <v>-0.034296755000842394</v>
      </c>
      <c r="W409" s="15">
        <v>-2.624529705235153</v>
      </c>
      <c r="X409" s="16">
        <f t="shared" ref="X409:Y409" si="407">IF(V409&lt;0,0,V409)</f>
        <v>0</v>
      </c>
      <c r="Y409" s="16">
        <f t="shared" si="407"/>
        <v>0</v>
      </c>
      <c r="Z409" s="16">
        <f t="shared" si="3"/>
        <v>0</v>
      </c>
      <c r="AA409" s="16">
        <f>(nnet!$A409-Z409)^2</f>
        <v>1</v>
      </c>
    </row>
    <row r="410" ht="14.25" customHeight="1">
      <c r="A410" s="10">
        <v>1.0</v>
      </c>
      <c r="B410" s="10" t="s">
        <v>30</v>
      </c>
      <c r="C410" s="10">
        <v>1.0</v>
      </c>
      <c r="D410" s="10" t="s">
        <v>31</v>
      </c>
      <c r="E410" s="10">
        <v>36.0</v>
      </c>
      <c r="F410" s="11">
        <v>26.2875</v>
      </c>
      <c r="G410" s="10">
        <v>0.0</v>
      </c>
      <c r="H410" s="10">
        <v>0.0</v>
      </c>
      <c r="I410" s="12">
        <f>mmult!$E410/$E$1</f>
        <v>0.45</v>
      </c>
      <c r="J410" s="12">
        <f>LOG10(mmult!$F410+1)</f>
        <v>1.435963749</v>
      </c>
      <c r="K410" s="10">
        <f>IF(mmult!$C410=1,1,0)</f>
        <v>1</v>
      </c>
      <c r="L410" s="10">
        <f>IF(mmult!$C410=2,1,0)</f>
        <v>0</v>
      </c>
      <c r="M410" s="10">
        <f>IF(mmult!$B410="S",1,0)</f>
        <v>1</v>
      </c>
      <c r="N410" s="10">
        <f>IF(mmult!$B410="C",1,0)</f>
        <v>0</v>
      </c>
      <c r="O410" s="13">
        <f>IF(mmult!$D410="male",1,0)</f>
        <v>1</v>
      </c>
      <c r="P410" s="13">
        <v>1.0</v>
      </c>
      <c r="V410" s="15">
        <v>-1.2638093149990932</v>
      </c>
      <c r="W410" s="15">
        <v>0.4445658434110067</v>
      </c>
      <c r="X410" s="16">
        <f t="shared" ref="X410:Y410" si="408">IF(V410&lt;0,0,V410)</f>
        <v>0</v>
      </c>
      <c r="Y410" s="16">
        <f t="shared" si="408"/>
        <v>0.4445658434</v>
      </c>
      <c r="Z410" s="16">
        <f t="shared" si="3"/>
        <v>0.4445658434</v>
      </c>
      <c r="AA410" s="16">
        <f>(nnet!$A410-Z410)^2</f>
        <v>0.3085071023</v>
      </c>
    </row>
    <row r="411" ht="14.25" customHeight="1">
      <c r="A411" s="10">
        <v>1.0</v>
      </c>
      <c r="B411" s="10" t="s">
        <v>32</v>
      </c>
      <c r="C411" s="10">
        <v>1.0</v>
      </c>
      <c r="D411" s="10" t="s">
        <v>33</v>
      </c>
      <c r="E411" s="10">
        <v>54.0</v>
      </c>
      <c r="F411" s="11">
        <v>59.4</v>
      </c>
      <c r="G411" s="10">
        <v>1.0</v>
      </c>
      <c r="H411" s="10">
        <v>0.0</v>
      </c>
      <c r="I411" s="12">
        <f>mmult!$E411/$E$1</f>
        <v>0.675</v>
      </c>
      <c r="J411" s="12">
        <f>LOG10(mmult!$F411+1)</f>
        <v>1.781036939</v>
      </c>
      <c r="K411" s="10">
        <f>IF(mmult!$C411=1,1,0)</f>
        <v>1</v>
      </c>
      <c r="L411" s="10">
        <f>IF(mmult!$C411=2,1,0)</f>
        <v>0</v>
      </c>
      <c r="M411" s="10">
        <f>IF(mmult!$B411="S",1,0)</f>
        <v>0</v>
      </c>
      <c r="N411" s="10">
        <f>IF(mmult!$B411="C",1,0)</f>
        <v>1</v>
      </c>
      <c r="O411" s="13">
        <f>IF(mmult!$D411="male",1,0)</f>
        <v>0</v>
      </c>
      <c r="P411" s="13">
        <v>1.0</v>
      </c>
      <c r="V411" s="15">
        <v>0.8135690721784101</v>
      </c>
      <c r="W411" s="15">
        <v>-2.6039907670617874</v>
      </c>
      <c r="X411" s="16">
        <f t="shared" ref="X411:Y411" si="409">IF(V411&lt;0,0,V411)</f>
        <v>0.8135690722</v>
      </c>
      <c r="Y411" s="16">
        <f t="shared" si="409"/>
        <v>0</v>
      </c>
      <c r="Z411" s="16">
        <f t="shared" si="3"/>
        <v>0.8135690722</v>
      </c>
      <c r="AA411" s="16">
        <f>(nnet!$A411-Z411)^2</f>
        <v>0.03475649085</v>
      </c>
    </row>
    <row r="412" ht="14.25" customHeight="1">
      <c r="A412" s="10">
        <v>0.0</v>
      </c>
      <c r="B412" s="10" t="s">
        <v>30</v>
      </c>
      <c r="C412" s="10">
        <v>3.0</v>
      </c>
      <c r="D412" s="10" t="s">
        <v>31</v>
      </c>
      <c r="E412" s="10">
        <v>24.0</v>
      </c>
      <c r="F412" s="11">
        <v>7.4958</v>
      </c>
      <c r="G412" s="10">
        <v>0.0</v>
      </c>
      <c r="H412" s="10">
        <v>0.0</v>
      </c>
      <c r="I412" s="12">
        <f>mmult!$E412/$E$1</f>
        <v>0.3</v>
      </c>
      <c r="J412" s="12">
        <f>LOG10(mmult!$F412+1)</f>
        <v>0.9292042801</v>
      </c>
      <c r="K412" s="10">
        <f>IF(mmult!$C412=1,1,0)</f>
        <v>0</v>
      </c>
      <c r="L412" s="10">
        <f>IF(mmult!$C412=2,1,0)</f>
        <v>0</v>
      </c>
      <c r="M412" s="10">
        <f>IF(mmult!$B412="S",1,0)</f>
        <v>1</v>
      </c>
      <c r="N412" s="10">
        <f>IF(mmult!$B412="C",1,0)</f>
        <v>0</v>
      </c>
      <c r="O412" s="13">
        <f>IF(mmult!$D412="male",1,0)</f>
        <v>1</v>
      </c>
      <c r="P412" s="13">
        <v>1.0</v>
      </c>
      <c r="V412" s="15">
        <v>-1.5325666000984441</v>
      </c>
      <c r="W412" s="15">
        <v>0.11208631322381857</v>
      </c>
      <c r="X412" s="16">
        <f t="shared" ref="X412:Y412" si="410">IF(V412&lt;0,0,V412)</f>
        <v>0</v>
      </c>
      <c r="Y412" s="16">
        <f t="shared" si="410"/>
        <v>0.1120863132</v>
      </c>
      <c r="Z412" s="16">
        <f t="shared" si="3"/>
        <v>0.1120863132</v>
      </c>
      <c r="AA412" s="16">
        <f>(nnet!$A412-Z412)^2</f>
        <v>0.01256334161</v>
      </c>
    </row>
    <row r="413" ht="14.25" customHeight="1">
      <c r="A413" s="10">
        <v>0.0</v>
      </c>
      <c r="B413" s="10" t="s">
        <v>30</v>
      </c>
      <c r="C413" s="10">
        <v>1.0</v>
      </c>
      <c r="D413" s="10" t="s">
        <v>31</v>
      </c>
      <c r="E413" s="10">
        <v>47.0</v>
      </c>
      <c r="F413" s="11">
        <v>34.0208</v>
      </c>
      <c r="G413" s="10">
        <v>0.0</v>
      </c>
      <c r="H413" s="10">
        <v>0.0</v>
      </c>
      <c r="I413" s="12">
        <f>mmult!$E413/$E$1</f>
        <v>0.5875</v>
      </c>
      <c r="J413" s="12">
        <f>LOG10(mmult!$F413+1)</f>
        <v>1.544326063</v>
      </c>
      <c r="K413" s="10">
        <f>IF(mmult!$C413=1,1,0)</f>
        <v>1</v>
      </c>
      <c r="L413" s="10">
        <f>IF(mmult!$C413=2,1,0)</f>
        <v>0</v>
      </c>
      <c r="M413" s="10">
        <f>IF(mmult!$B413="S",1,0)</f>
        <v>1</v>
      </c>
      <c r="N413" s="10">
        <f>IF(mmult!$B413="C",1,0)</f>
        <v>0</v>
      </c>
      <c r="O413" s="13">
        <f>IF(mmult!$D413="male",1,0)</f>
        <v>1</v>
      </c>
      <c r="P413" s="13">
        <v>1.0</v>
      </c>
      <c r="V413" s="15">
        <v>-1.3636333205919933</v>
      </c>
      <c r="W413" s="15">
        <v>0.38013382835550624</v>
      </c>
      <c r="X413" s="16">
        <f t="shared" ref="X413:Y413" si="411">IF(V413&lt;0,0,V413)</f>
        <v>0</v>
      </c>
      <c r="Y413" s="16">
        <f t="shared" si="411"/>
        <v>0.3801338284</v>
      </c>
      <c r="Z413" s="16">
        <f t="shared" si="3"/>
        <v>0.3801338284</v>
      </c>
      <c r="AA413" s="16">
        <f>(nnet!$A413-Z413)^2</f>
        <v>0.1445017275</v>
      </c>
    </row>
    <row r="414" ht="14.25" customHeight="1">
      <c r="A414" s="10">
        <v>1.0</v>
      </c>
      <c r="B414" s="10" t="s">
        <v>30</v>
      </c>
      <c r="C414" s="10">
        <v>2.0</v>
      </c>
      <c r="D414" s="10" t="s">
        <v>33</v>
      </c>
      <c r="E414" s="10">
        <v>34.0</v>
      </c>
      <c r="F414" s="11">
        <v>10.5</v>
      </c>
      <c r="G414" s="10">
        <v>0.0</v>
      </c>
      <c r="H414" s="10">
        <v>0.0</v>
      </c>
      <c r="I414" s="12">
        <f>mmult!$E414/$E$1</f>
        <v>0.425</v>
      </c>
      <c r="J414" s="12">
        <f>LOG10(mmult!$F414+1)</f>
        <v>1.06069784</v>
      </c>
      <c r="K414" s="10">
        <f>IF(mmult!$C414=1,1,0)</f>
        <v>0</v>
      </c>
      <c r="L414" s="10">
        <f>IF(mmult!$C414=2,1,0)</f>
        <v>1</v>
      </c>
      <c r="M414" s="10">
        <f>IF(mmult!$B414="S",1,0)</f>
        <v>1</v>
      </c>
      <c r="N414" s="10">
        <f>IF(mmult!$B414="C",1,0)</f>
        <v>0</v>
      </c>
      <c r="O414" s="13">
        <f>IF(mmult!$D414="male",1,0)</f>
        <v>0</v>
      </c>
      <c r="P414" s="13">
        <v>1.0</v>
      </c>
      <c r="V414" s="15">
        <v>-1.002345275098097</v>
      </c>
      <c r="W414" s="15">
        <v>0.7556217595528492</v>
      </c>
      <c r="X414" s="16">
        <f t="shared" ref="X414:Y414" si="412">IF(V414&lt;0,0,V414)</f>
        <v>0</v>
      </c>
      <c r="Y414" s="16">
        <f t="shared" si="412"/>
        <v>0.7556217596</v>
      </c>
      <c r="Z414" s="16">
        <f t="shared" si="3"/>
        <v>0.7556217596</v>
      </c>
      <c r="AA414" s="16">
        <f>(nnet!$A414-Z414)^2</f>
        <v>0.0597207244</v>
      </c>
    </row>
    <row r="415" ht="14.25" customHeight="1">
      <c r="A415" s="10">
        <v>1.0</v>
      </c>
      <c r="B415" s="10" t="s">
        <v>30</v>
      </c>
      <c r="C415" s="10">
        <v>2.0</v>
      </c>
      <c r="D415" s="10" t="s">
        <v>33</v>
      </c>
      <c r="E415" s="10">
        <v>36.0</v>
      </c>
      <c r="F415" s="11">
        <v>26.0</v>
      </c>
      <c r="G415" s="10">
        <v>1.0</v>
      </c>
      <c r="H415" s="10">
        <v>0.0</v>
      </c>
      <c r="I415" s="12">
        <f>mmult!$E415/$E$1</f>
        <v>0.45</v>
      </c>
      <c r="J415" s="12">
        <f>LOG10(mmult!$F415+1)</f>
        <v>1.431363764</v>
      </c>
      <c r="K415" s="10">
        <f>IF(mmult!$C415=1,1,0)</f>
        <v>0</v>
      </c>
      <c r="L415" s="10">
        <f>IF(mmult!$C415=2,1,0)</f>
        <v>1</v>
      </c>
      <c r="M415" s="10">
        <f>IF(mmult!$B415="S",1,0)</f>
        <v>1</v>
      </c>
      <c r="N415" s="10">
        <f>IF(mmult!$B415="C",1,0)</f>
        <v>0</v>
      </c>
      <c r="O415" s="13">
        <f>IF(mmult!$D415="male",1,0)</f>
        <v>0</v>
      </c>
      <c r="P415" s="13">
        <v>1.0</v>
      </c>
      <c r="V415" s="15">
        <v>-1.034168995733395</v>
      </c>
      <c r="W415" s="15">
        <v>0.6912043620314412</v>
      </c>
      <c r="X415" s="16">
        <f t="shared" ref="X415:Y415" si="413">IF(V415&lt;0,0,V415)</f>
        <v>0</v>
      </c>
      <c r="Y415" s="16">
        <f t="shared" si="413"/>
        <v>0.691204362</v>
      </c>
      <c r="Z415" s="16">
        <f t="shared" si="3"/>
        <v>0.691204362</v>
      </c>
      <c r="AA415" s="16">
        <f>(nnet!$A415-Z415)^2</f>
        <v>0.09535474603</v>
      </c>
    </row>
    <row r="416" ht="14.25" customHeight="1">
      <c r="A416" s="10">
        <v>0.0</v>
      </c>
      <c r="B416" s="10" t="s">
        <v>30</v>
      </c>
      <c r="C416" s="10">
        <v>3.0</v>
      </c>
      <c r="D416" s="10" t="s">
        <v>31</v>
      </c>
      <c r="E416" s="10">
        <v>32.0</v>
      </c>
      <c r="F416" s="11">
        <v>7.8958</v>
      </c>
      <c r="G416" s="10">
        <v>0.0</v>
      </c>
      <c r="H416" s="10">
        <v>0.0</v>
      </c>
      <c r="I416" s="12">
        <f>mmult!$E416/$E$1</f>
        <v>0.4</v>
      </c>
      <c r="J416" s="12">
        <f>LOG10(mmult!$F416+1)</f>
        <v>0.9491850103</v>
      </c>
      <c r="K416" s="10">
        <f>IF(mmult!$C416=1,1,0)</f>
        <v>0</v>
      </c>
      <c r="L416" s="10">
        <f>IF(mmult!$C416=2,1,0)</f>
        <v>0</v>
      </c>
      <c r="M416" s="10">
        <f>IF(mmult!$B416="S",1,0)</f>
        <v>1</v>
      </c>
      <c r="N416" s="10">
        <f>IF(mmult!$B416="C",1,0)</f>
        <v>0</v>
      </c>
      <c r="O416" s="13">
        <f>IF(mmult!$D416="male",1,0)</f>
        <v>1</v>
      </c>
      <c r="P416" s="13">
        <v>1.0</v>
      </c>
      <c r="V416" s="15">
        <v>-1.6058502314120393</v>
      </c>
      <c r="W416" s="15">
        <v>0.0610231185404837</v>
      </c>
      <c r="X416" s="16">
        <f t="shared" ref="X416:Y416" si="414">IF(V416&lt;0,0,V416)</f>
        <v>0</v>
      </c>
      <c r="Y416" s="16">
        <f t="shared" si="414"/>
        <v>0.06102311854</v>
      </c>
      <c r="Z416" s="16">
        <f t="shared" si="3"/>
        <v>0.06102311854</v>
      </c>
      <c r="AA416" s="16">
        <f>(nnet!$A416-Z416)^2</f>
        <v>0.003723820996</v>
      </c>
    </row>
    <row r="417" ht="14.25" customHeight="1">
      <c r="A417" s="10">
        <v>1.0</v>
      </c>
      <c r="B417" s="10" t="s">
        <v>30</v>
      </c>
      <c r="C417" s="10">
        <v>1.0</v>
      </c>
      <c r="D417" s="10" t="s">
        <v>33</v>
      </c>
      <c r="E417" s="10">
        <v>30.0</v>
      </c>
      <c r="F417" s="11">
        <v>93.5</v>
      </c>
      <c r="G417" s="10">
        <v>0.0</v>
      </c>
      <c r="H417" s="10">
        <v>0.0</v>
      </c>
      <c r="I417" s="12">
        <f>mmult!$E417/$E$1</f>
        <v>0.375</v>
      </c>
      <c r="J417" s="12">
        <f>LOG10(mmult!$F417+1)</f>
        <v>1.975431809</v>
      </c>
      <c r="K417" s="10">
        <f>IF(mmult!$C417=1,1,0)</f>
        <v>1</v>
      </c>
      <c r="L417" s="10">
        <f>IF(mmult!$C417=2,1,0)</f>
        <v>0</v>
      </c>
      <c r="M417" s="10">
        <f>IF(mmult!$B417="S",1,0)</f>
        <v>1</v>
      </c>
      <c r="N417" s="10">
        <f>IF(mmult!$B417="C",1,0)</f>
        <v>0</v>
      </c>
      <c r="O417" s="13">
        <f>IF(mmult!$D417="male",1,0)</f>
        <v>0</v>
      </c>
      <c r="P417" s="13">
        <v>1.0</v>
      </c>
      <c r="V417" s="15">
        <v>-0.7019146786152051</v>
      </c>
      <c r="W417" s="15">
        <v>1.0172341109927254</v>
      </c>
      <c r="X417" s="16">
        <f t="shared" ref="X417:Y417" si="415">IF(V417&lt;0,0,V417)</f>
        <v>0</v>
      </c>
      <c r="Y417" s="16">
        <f t="shared" si="415"/>
        <v>1.017234111</v>
      </c>
      <c r="Z417" s="16">
        <f t="shared" si="3"/>
        <v>1.017234111</v>
      </c>
      <c r="AA417" s="16">
        <f>(nnet!$A417-Z417)^2</f>
        <v>0.0002970145817</v>
      </c>
    </row>
    <row r="418" ht="14.25" customHeight="1">
      <c r="A418" s="10">
        <v>0.0</v>
      </c>
      <c r="B418" s="10" t="s">
        <v>30</v>
      </c>
      <c r="C418" s="10">
        <v>3.0</v>
      </c>
      <c r="D418" s="10" t="s">
        <v>31</v>
      </c>
      <c r="E418" s="10">
        <v>22.0</v>
      </c>
      <c r="F418" s="11">
        <v>7.8958</v>
      </c>
      <c r="G418" s="10">
        <v>0.0</v>
      </c>
      <c r="H418" s="10">
        <v>0.0</v>
      </c>
      <c r="I418" s="12">
        <f>mmult!$E418/$E$1</f>
        <v>0.275</v>
      </c>
      <c r="J418" s="12">
        <f>LOG10(mmult!$F418+1)</f>
        <v>0.9491850103</v>
      </c>
      <c r="K418" s="10">
        <f>IF(mmult!$C418=1,1,0)</f>
        <v>0</v>
      </c>
      <c r="L418" s="10">
        <f>IF(mmult!$C418=2,1,0)</f>
        <v>0</v>
      </c>
      <c r="M418" s="10">
        <f>IF(mmult!$B418="S",1,0)</f>
        <v>1</v>
      </c>
      <c r="N418" s="10">
        <f>IF(mmult!$B418="C",1,0)</f>
        <v>0</v>
      </c>
      <c r="O418" s="13">
        <f>IF(mmult!$D418="male",1,0)</f>
        <v>1</v>
      </c>
      <c r="P418" s="13">
        <v>1.0</v>
      </c>
      <c r="V418" s="15">
        <v>-1.5139551450262758</v>
      </c>
      <c r="W418" s="15">
        <v>0.12663675577293487</v>
      </c>
      <c r="X418" s="16">
        <f t="shared" ref="X418:Y418" si="416">IF(V418&lt;0,0,V418)</f>
        <v>0</v>
      </c>
      <c r="Y418" s="16">
        <f t="shared" si="416"/>
        <v>0.1266367558</v>
      </c>
      <c r="Z418" s="16">
        <f t="shared" si="3"/>
        <v>0.1266367558</v>
      </c>
      <c r="AA418" s="16">
        <f>(nnet!$A418-Z418)^2</f>
        <v>0.01603686791</v>
      </c>
    </row>
    <row r="419" ht="14.25" customHeight="1">
      <c r="A419" s="10">
        <v>1.0</v>
      </c>
      <c r="B419" s="10" t="s">
        <v>32</v>
      </c>
      <c r="C419" s="10">
        <v>1.0</v>
      </c>
      <c r="D419" s="10" t="s">
        <v>33</v>
      </c>
      <c r="E419" s="10">
        <v>44.0</v>
      </c>
      <c r="F419" s="11">
        <v>57.9792</v>
      </c>
      <c r="G419" s="10">
        <v>0.0</v>
      </c>
      <c r="H419" s="10">
        <v>1.0</v>
      </c>
      <c r="I419" s="12">
        <f>mmult!$E419/$E$1</f>
        <v>0.55</v>
      </c>
      <c r="J419" s="12">
        <f>LOG10(mmult!$F419+1)</f>
        <v>1.770698877</v>
      </c>
      <c r="K419" s="10">
        <f>IF(mmult!$C419=1,1,0)</f>
        <v>1</v>
      </c>
      <c r="L419" s="10">
        <f>IF(mmult!$C419=2,1,0)</f>
        <v>0</v>
      </c>
      <c r="M419" s="10">
        <f>IF(mmult!$B419="S",1,0)</f>
        <v>0</v>
      </c>
      <c r="N419" s="10">
        <f>IF(mmult!$B419="C",1,0)</f>
        <v>1</v>
      </c>
      <c r="O419" s="13">
        <f>IF(mmult!$D419="male",1,0)</f>
        <v>0</v>
      </c>
      <c r="P419" s="13">
        <v>1.0</v>
      </c>
      <c r="V419" s="15">
        <v>0.8884254381053491</v>
      </c>
      <c r="W419" s="15">
        <v>-2.4714987607834376</v>
      </c>
      <c r="X419" s="16">
        <f t="shared" ref="X419:Y419" si="417">IF(V419&lt;0,0,V419)</f>
        <v>0.8884254381</v>
      </c>
      <c r="Y419" s="16">
        <f t="shared" si="417"/>
        <v>0</v>
      </c>
      <c r="Z419" s="16">
        <f t="shared" si="3"/>
        <v>0.8884254381</v>
      </c>
      <c r="AA419" s="16">
        <f>(nnet!$A419-Z419)^2</f>
        <v>0.01244888286</v>
      </c>
    </row>
    <row r="420" ht="14.25" customHeight="1">
      <c r="A420" s="10">
        <v>0.0</v>
      </c>
      <c r="B420" s="10" t="s">
        <v>34</v>
      </c>
      <c r="C420" s="10">
        <v>3.0</v>
      </c>
      <c r="D420" s="10" t="s">
        <v>31</v>
      </c>
      <c r="E420" s="10">
        <v>40.5</v>
      </c>
      <c r="F420" s="11">
        <v>7.75</v>
      </c>
      <c r="G420" s="10">
        <v>0.0</v>
      </c>
      <c r="H420" s="10">
        <v>0.0</v>
      </c>
      <c r="I420" s="12">
        <f>mmult!$E420/$E$1</f>
        <v>0.50625</v>
      </c>
      <c r="J420" s="12">
        <f>LOG10(mmult!$F420+1)</f>
        <v>0.942008053</v>
      </c>
      <c r="K420" s="10">
        <f>IF(mmult!$C420=1,1,0)</f>
        <v>0</v>
      </c>
      <c r="L420" s="10">
        <f>IF(mmult!$C420=2,1,0)</f>
        <v>0</v>
      </c>
      <c r="M420" s="10">
        <f>IF(mmult!$B420="S",1,0)</f>
        <v>0</v>
      </c>
      <c r="N420" s="10">
        <f>IF(mmult!$B420="C",1,0)</f>
        <v>0</v>
      </c>
      <c r="O420" s="13">
        <f>IF(mmult!$D420="male",1,0)</f>
        <v>1</v>
      </c>
      <c r="P420" s="13">
        <v>1.0</v>
      </c>
      <c r="V420" s="15">
        <v>-0.1399761043444704</v>
      </c>
      <c r="W420" s="15">
        <v>-2.6999853880524722</v>
      </c>
      <c r="X420" s="16">
        <f t="shared" ref="X420:Y420" si="418">IF(V420&lt;0,0,V420)</f>
        <v>0</v>
      </c>
      <c r="Y420" s="16">
        <f t="shared" si="418"/>
        <v>0</v>
      </c>
      <c r="Z420" s="16">
        <f t="shared" si="3"/>
        <v>0</v>
      </c>
      <c r="AA420" s="16">
        <f>(nnet!$A420-Z420)^2</f>
        <v>0</v>
      </c>
    </row>
    <row r="421" ht="14.25" customHeight="1">
      <c r="A421" s="10">
        <v>1.0</v>
      </c>
      <c r="B421" s="10" t="s">
        <v>30</v>
      </c>
      <c r="C421" s="10">
        <v>2.0</v>
      </c>
      <c r="D421" s="10" t="s">
        <v>33</v>
      </c>
      <c r="E421" s="10">
        <v>50.0</v>
      </c>
      <c r="F421" s="11">
        <v>10.5</v>
      </c>
      <c r="G421" s="10">
        <v>0.0</v>
      </c>
      <c r="H421" s="10">
        <v>0.0</v>
      </c>
      <c r="I421" s="12">
        <f>mmult!$E421/$E$1</f>
        <v>0.625</v>
      </c>
      <c r="J421" s="12">
        <f>LOG10(mmult!$F421+1)</f>
        <v>1.06069784</v>
      </c>
      <c r="K421" s="10">
        <f>IF(mmult!$C421=1,1,0)</f>
        <v>0</v>
      </c>
      <c r="L421" s="10">
        <f>IF(mmult!$C421=2,1,0)</f>
        <v>1</v>
      </c>
      <c r="M421" s="10">
        <f>IF(mmult!$B421="S",1,0)</f>
        <v>1</v>
      </c>
      <c r="N421" s="10">
        <f>IF(mmult!$B421="C",1,0)</f>
        <v>0</v>
      </c>
      <c r="O421" s="13">
        <f>IF(mmult!$D421="male",1,0)</f>
        <v>0</v>
      </c>
      <c r="P421" s="13">
        <v>1.0</v>
      </c>
      <c r="V421" s="15">
        <v>-1.1493774133153185</v>
      </c>
      <c r="W421" s="15">
        <v>0.6506399399809268</v>
      </c>
      <c r="X421" s="16">
        <f t="shared" ref="X421:Y421" si="419">IF(V421&lt;0,0,V421)</f>
        <v>0</v>
      </c>
      <c r="Y421" s="16">
        <f t="shared" si="419"/>
        <v>0.65063994</v>
      </c>
      <c r="Z421" s="16">
        <f t="shared" si="3"/>
        <v>0.65063994</v>
      </c>
      <c r="AA421" s="16">
        <f>(nnet!$A421-Z421)^2</f>
        <v>0.1220524515</v>
      </c>
    </row>
    <row r="422" ht="14.25" customHeight="1">
      <c r="A422" s="10">
        <v>0.0</v>
      </c>
      <c r="B422" s="10" t="s">
        <v>30</v>
      </c>
      <c r="C422" s="10">
        <v>3.0</v>
      </c>
      <c r="D422" s="10" t="s">
        <v>31</v>
      </c>
      <c r="E422" s="10">
        <v>39.0</v>
      </c>
      <c r="F422" s="11">
        <v>7.925</v>
      </c>
      <c r="G422" s="10">
        <v>0.0</v>
      </c>
      <c r="H422" s="10">
        <v>0.0</v>
      </c>
      <c r="I422" s="12">
        <f>mmult!$E422/$E$1</f>
        <v>0.4875</v>
      </c>
      <c r="J422" s="12">
        <f>LOG10(mmult!$F422+1)</f>
        <v>0.9506082248</v>
      </c>
      <c r="K422" s="10">
        <f>IF(mmult!$C422=1,1,0)</f>
        <v>0</v>
      </c>
      <c r="L422" s="10">
        <f>IF(mmult!$C422=2,1,0)</f>
        <v>0</v>
      </c>
      <c r="M422" s="10">
        <f>IF(mmult!$B422="S",1,0)</f>
        <v>1</v>
      </c>
      <c r="N422" s="10">
        <f>IF(mmult!$B422="C",1,0)</f>
        <v>0</v>
      </c>
      <c r="O422" s="13">
        <f>IF(mmult!$D422="male",1,0)</f>
        <v>1</v>
      </c>
      <c r="P422" s="13">
        <v>1.0</v>
      </c>
      <c r="V422" s="15">
        <v>-1.6701602354884837</v>
      </c>
      <c r="W422" s="15">
        <v>0.015195267699803061</v>
      </c>
      <c r="X422" s="16">
        <f t="shared" ref="X422:Y422" si="420">IF(V422&lt;0,0,V422)</f>
        <v>0</v>
      </c>
      <c r="Y422" s="16">
        <f t="shared" si="420"/>
        <v>0.0151952677</v>
      </c>
      <c r="Z422" s="16">
        <f t="shared" si="3"/>
        <v>0.0151952677</v>
      </c>
      <c r="AA422" s="16">
        <f>(nnet!$A422-Z422)^2</f>
        <v>0.0002308961605</v>
      </c>
    </row>
    <row r="423" ht="14.25" customHeight="1">
      <c r="A423" s="10">
        <v>0.0</v>
      </c>
      <c r="B423" s="10" t="s">
        <v>30</v>
      </c>
      <c r="C423" s="10">
        <v>2.0</v>
      </c>
      <c r="D423" s="10" t="s">
        <v>31</v>
      </c>
      <c r="E423" s="10">
        <v>23.0</v>
      </c>
      <c r="F423" s="11">
        <v>11.5</v>
      </c>
      <c r="G423" s="10">
        <v>2.0</v>
      </c>
      <c r="H423" s="10">
        <v>1.0</v>
      </c>
      <c r="I423" s="12">
        <f>mmult!$E423/$E$1</f>
        <v>0.2875</v>
      </c>
      <c r="J423" s="12">
        <f>LOG10(mmult!$F423+1)</f>
        <v>1.096910013</v>
      </c>
      <c r="K423" s="10">
        <f>IF(mmult!$C423=1,1,0)</f>
        <v>0</v>
      </c>
      <c r="L423" s="10">
        <f>IF(mmult!$C423=2,1,0)</f>
        <v>1</v>
      </c>
      <c r="M423" s="10">
        <f>IF(mmult!$B423="S",1,0)</f>
        <v>1</v>
      </c>
      <c r="N423" s="10">
        <f>IF(mmult!$B423="C",1,0)</f>
        <v>0</v>
      </c>
      <c r="O423" s="13">
        <f>IF(mmult!$D423="male",1,0)</f>
        <v>1</v>
      </c>
      <c r="P423" s="13">
        <v>1.0</v>
      </c>
      <c r="V423" s="15">
        <v>-1.4715098660356827</v>
      </c>
      <c r="W423" s="15">
        <v>0.16990738040956677</v>
      </c>
      <c r="X423" s="16">
        <f t="shared" ref="X423:Y423" si="421">IF(V423&lt;0,0,V423)</f>
        <v>0</v>
      </c>
      <c r="Y423" s="16">
        <f t="shared" si="421"/>
        <v>0.1699073804</v>
      </c>
      <c r="Z423" s="16">
        <f t="shared" si="3"/>
        <v>0.1699073804</v>
      </c>
      <c r="AA423" s="16">
        <f>(nnet!$A423-Z423)^2</f>
        <v>0.02886851792</v>
      </c>
    </row>
    <row r="424" ht="14.25" customHeight="1">
      <c r="A424" s="10">
        <v>1.0</v>
      </c>
      <c r="B424" s="10" t="s">
        <v>30</v>
      </c>
      <c r="C424" s="10">
        <v>2.0</v>
      </c>
      <c r="D424" s="10" t="s">
        <v>33</v>
      </c>
      <c r="E424" s="10">
        <v>2.0</v>
      </c>
      <c r="F424" s="11">
        <v>26.0</v>
      </c>
      <c r="G424" s="10">
        <v>1.0</v>
      </c>
      <c r="H424" s="10">
        <v>1.0</v>
      </c>
      <c r="I424" s="12">
        <f>mmult!$E424/$E$1</f>
        <v>0.025</v>
      </c>
      <c r="J424" s="12">
        <f>LOG10(mmult!$F424+1)</f>
        <v>1.431363764</v>
      </c>
      <c r="K424" s="10">
        <f>IF(mmult!$C424=1,1,0)</f>
        <v>0</v>
      </c>
      <c r="L424" s="10">
        <f>IF(mmult!$C424=2,1,0)</f>
        <v>1</v>
      </c>
      <c r="M424" s="10">
        <f>IF(mmult!$B424="S",1,0)</f>
        <v>1</v>
      </c>
      <c r="N424" s="10">
        <f>IF(mmult!$B424="C",1,0)</f>
        <v>0</v>
      </c>
      <c r="O424" s="13">
        <f>IF(mmult!$D424="male",1,0)</f>
        <v>0</v>
      </c>
      <c r="P424" s="13">
        <v>1.0</v>
      </c>
      <c r="V424" s="15">
        <v>-0.7564008552214281</v>
      </c>
      <c r="W424" s="15">
        <v>0.9041273439683124</v>
      </c>
      <c r="X424" s="16">
        <f t="shared" ref="X424:Y424" si="422">IF(V424&lt;0,0,V424)</f>
        <v>0</v>
      </c>
      <c r="Y424" s="16">
        <f t="shared" si="422"/>
        <v>0.904127344</v>
      </c>
      <c r="Z424" s="16">
        <f t="shared" si="3"/>
        <v>0.904127344</v>
      </c>
      <c r="AA424" s="16">
        <f>(nnet!$A424-Z424)^2</f>
        <v>0.009191566175</v>
      </c>
    </row>
    <row r="425" ht="14.25" customHeight="1">
      <c r="A425" s="10">
        <v>0.0</v>
      </c>
      <c r="B425" s="10" t="s">
        <v>32</v>
      </c>
      <c r="C425" s="10">
        <v>3.0</v>
      </c>
      <c r="D425" s="10" t="s">
        <v>31</v>
      </c>
      <c r="E425" s="10">
        <v>17.0</v>
      </c>
      <c r="F425" s="11">
        <v>7.2292</v>
      </c>
      <c r="G425" s="10">
        <v>1.0</v>
      </c>
      <c r="H425" s="10">
        <v>1.0</v>
      </c>
      <c r="I425" s="12">
        <f>mmult!$E425/$E$1</f>
        <v>0.2125</v>
      </c>
      <c r="J425" s="12">
        <f>LOG10(mmult!$F425+1)</f>
        <v>0.9153576174</v>
      </c>
      <c r="K425" s="10">
        <f>IF(mmult!$C425=1,1,0)</f>
        <v>0</v>
      </c>
      <c r="L425" s="10">
        <f>IF(mmult!$C425=2,1,0)</f>
        <v>0</v>
      </c>
      <c r="M425" s="10">
        <f>IF(mmult!$B425="S",1,0)</f>
        <v>0</v>
      </c>
      <c r="N425" s="10">
        <f>IF(mmult!$B425="C",1,0)</f>
        <v>1</v>
      </c>
      <c r="O425" s="13">
        <f>IF(mmult!$D425="male",1,0)</f>
        <v>1</v>
      </c>
      <c r="P425" s="13">
        <v>1.0</v>
      </c>
      <c r="V425" s="15">
        <v>0.23521710030173915</v>
      </c>
      <c r="W425" s="15">
        <v>-3.3029986739718007</v>
      </c>
      <c r="X425" s="16">
        <f t="shared" ref="X425:Y425" si="423">IF(V425&lt;0,0,V425)</f>
        <v>0.2352171003</v>
      </c>
      <c r="Y425" s="16">
        <f t="shared" si="423"/>
        <v>0</v>
      </c>
      <c r="Z425" s="16">
        <f t="shared" si="3"/>
        <v>0.2352171003</v>
      </c>
      <c r="AA425" s="16">
        <f>(nnet!$A425-Z425)^2</f>
        <v>0.05532708427</v>
      </c>
    </row>
    <row r="426" ht="14.25" customHeight="1">
      <c r="A426" s="10">
        <v>0.0</v>
      </c>
      <c r="B426" s="10" t="s">
        <v>30</v>
      </c>
      <c r="C426" s="10">
        <v>3.0</v>
      </c>
      <c r="D426" s="10" t="s">
        <v>33</v>
      </c>
      <c r="E426" s="10">
        <v>30.0</v>
      </c>
      <c r="F426" s="11">
        <v>8.6625</v>
      </c>
      <c r="G426" s="10">
        <v>0.0</v>
      </c>
      <c r="H426" s="10">
        <v>0.0</v>
      </c>
      <c r="I426" s="12">
        <f>mmult!$E426/$E$1</f>
        <v>0.375</v>
      </c>
      <c r="J426" s="12">
        <f>LOG10(mmult!$F426+1)</f>
        <v>0.9850895069</v>
      </c>
      <c r="K426" s="10">
        <f>IF(mmult!$C426=1,1,0)</f>
        <v>0</v>
      </c>
      <c r="L426" s="10">
        <f>IF(mmult!$C426=2,1,0)</f>
        <v>0</v>
      </c>
      <c r="M426" s="10">
        <f>IF(mmult!$B426="S",1,0)</f>
        <v>1</v>
      </c>
      <c r="N426" s="10">
        <f>IF(mmult!$B426="C",1,0)</f>
        <v>0</v>
      </c>
      <c r="O426" s="13">
        <f>IF(mmult!$D426="male",1,0)</f>
        <v>0</v>
      </c>
      <c r="P426" s="13">
        <v>1.0</v>
      </c>
      <c r="V426" s="15">
        <v>-1.086571633924503</v>
      </c>
      <c r="W426" s="15">
        <v>0.571463997784047</v>
      </c>
      <c r="X426" s="16">
        <f t="shared" ref="X426:Y426" si="424">IF(V426&lt;0,0,V426)</f>
        <v>0</v>
      </c>
      <c r="Y426" s="16">
        <f t="shared" si="424"/>
        <v>0.5714639978</v>
      </c>
      <c r="Z426" s="16">
        <f t="shared" si="3"/>
        <v>0.5714639978</v>
      </c>
      <c r="AA426" s="16">
        <f>(nnet!$A426-Z426)^2</f>
        <v>0.3265711008</v>
      </c>
    </row>
    <row r="427" ht="14.25" customHeight="1">
      <c r="A427" s="10">
        <v>1.0</v>
      </c>
      <c r="B427" s="10" t="s">
        <v>30</v>
      </c>
      <c r="C427" s="10">
        <v>2.0</v>
      </c>
      <c r="D427" s="10" t="s">
        <v>33</v>
      </c>
      <c r="E427" s="10">
        <v>7.0</v>
      </c>
      <c r="F427" s="11">
        <v>26.25</v>
      </c>
      <c r="G427" s="10">
        <v>0.0</v>
      </c>
      <c r="H427" s="10">
        <v>2.0</v>
      </c>
      <c r="I427" s="12">
        <f>mmult!$E427/$E$1</f>
        <v>0.0875</v>
      </c>
      <c r="J427" s="12">
        <f>LOG10(mmult!$F427+1)</f>
        <v>1.435366507</v>
      </c>
      <c r="K427" s="10">
        <f>IF(mmult!$C427=1,1,0)</f>
        <v>0</v>
      </c>
      <c r="L427" s="10">
        <f>IF(mmult!$C427=2,1,0)</f>
        <v>1</v>
      </c>
      <c r="M427" s="10">
        <f>IF(mmult!$B427="S",1,0)</f>
        <v>1</v>
      </c>
      <c r="N427" s="10">
        <f>IF(mmult!$B427="C",1,0)</f>
        <v>0</v>
      </c>
      <c r="O427" s="13">
        <f>IF(mmult!$D427="male",1,0)</f>
        <v>0</v>
      </c>
      <c r="P427" s="13">
        <v>1.0</v>
      </c>
      <c r="V427" s="15">
        <v>-0.8192202908972785</v>
      </c>
      <c r="W427" s="15">
        <v>0.9392236107985759</v>
      </c>
      <c r="X427" s="16">
        <f t="shared" ref="X427:Y427" si="425">IF(V427&lt;0,0,V427)</f>
        <v>0</v>
      </c>
      <c r="Y427" s="16">
        <f t="shared" si="425"/>
        <v>0.9392236108</v>
      </c>
      <c r="Z427" s="16">
        <f t="shared" si="3"/>
        <v>0.9392236108</v>
      </c>
      <c r="AA427" s="16">
        <f>(nnet!$A427-Z427)^2</f>
        <v>0.003693769484</v>
      </c>
    </row>
    <row r="428" ht="14.25" customHeight="1">
      <c r="A428" s="10">
        <v>0.0</v>
      </c>
      <c r="B428" s="10" t="s">
        <v>30</v>
      </c>
      <c r="C428" s="10">
        <v>1.0</v>
      </c>
      <c r="D428" s="10" t="s">
        <v>31</v>
      </c>
      <c r="E428" s="10">
        <v>45.0</v>
      </c>
      <c r="F428" s="11">
        <v>26.55</v>
      </c>
      <c r="G428" s="10">
        <v>0.0</v>
      </c>
      <c r="H428" s="10">
        <v>0.0</v>
      </c>
      <c r="I428" s="12">
        <f>mmult!$E428/$E$1</f>
        <v>0.5625</v>
      </c>
      <c r="J428" s="12">
        <f>LOG10(mmult!$F428+1)</f>
        <v>1.440121603</v>
      </c>
      <c r="K428" s="10">
        <f>IF(mmult!$C428=1,1,0)</f>
        <v>1</v>
      </c>
      <c r="L428" s="10">
        <f>IF(mmult!$C428=2,1,0)</f>
        <v>0</v>
      </c>
      <c r="M428" s="10">
        <f>IF(mmult!$B428="S",1,0)</f>
        <v>1</v>
      </c>
      <c r="N428" s="10">
        <f>IF(mmult!$B428="C",1,0)</f>
        <v>0</v>
      </c>
      <c r="O428" s="13">
        <f>IF(mmult!$D428="male",1,0)</f>
        <v>1</v>
      </c>
      <c r="P428" s="13">
        <v>1.0</v>
      </c>
      <c r="V428" s="15">
        <v>-1.346466524017239</v>
      </c>
      <c r="W428" s="15">
        <v>0.3858106677336841</v>
      </c>
      <c r="X428" s="16">
        <f t="shared" ref="X428:Y428" si="426">IF(V428&lt;0,0,V428)</f>
        <v>0</v>
      </c>
      <c r="Y428" s="16">
        <f t="shared" si="426"/>
        <v>0.3858106677</v>
      </c>
      <c r="Z428" s="16">
        <f t="shared" si="3"/>
        <v>0.3858106677</v>
      </c>
      <c r="AA428" s="16">
        <f>(nnet!$A428-Z428)^2</f>
        <v>0.1488498713</v>
      </c>
    </row>
    <row r="429" ht="14.25" customHeight="1">
      <c r="A429" s="10">
        <v>1.0</v>
      </c>
      <c r="B429" s="10" t="s">
        <v>32</v>
      </c>
      <c r="C429" s="10">
        <v>1.0</v>
      </c>
      <c r="D429" s="10" t="s">
        <v>33</v>
      </c>
      <c r="E429" s="10">
        <v>30.0</v>
      </c>
      <c r="F429" s="11">
        <v>106.425</v>
      </c>
      <c r="G429" s="10">
        <v>0.0</v>
      </c>
      <c r="H429" s="10">
        <v>0.0</v>
      </c>
      <c r="I429" s="12">
        <f>mmult!$E429/$E$1</f>
        <v>0.375</v>
      </c>
      <c r="J429" s="12">
        <f>LOG10(mmult!$F429+1)</f>
        <v>2.031105362</v>
      </c>
      <c r="K429" s="10">
        <f>IF(mmult!$C429=1,1,0)</f>
        <v>1</v>
      </c>
      <c r="L429" s="10">
        <f>IF(mmult!$C429=2,1,0)</f>
        <v>0</v>
      </c>
      <c r="M429" s="10">
        <f>IF(mmult!$B429="S",1,0)</f>
        <v>0</v>
      </c>
      <c r="N429" s="10">
        <f>IF(mmult!$B429="C",1,0)</f>
        <v>1</v>
      </c>
      <c r="O429" s="13">
        <f>IF(mmult!$D429="male",1,0)</f>
        <v>0</v>
      </c>
      <c r="P429" s="13">
        <v>1.0</v>
      </c>
      <c r="V429" s="15">
        <v>1.0547830464361523</v>
      </c>
      <c r="W429" s="15">
        <v>-2.3508690425477248</v>
      </c>
      <c r="X429" s="16">
        <f t="shared" ref="X429:Y429" si="427">IF(V429&lt;0,0,V429)</f>
        <v>1.054783046</v>
      </c>
      <c r="Y429" s="16">
        <f t="shared" si="427"/>
        <v>0</v>
      </c>
      <c r="Z429" s="16">
        <f t="shared" si="3"/>
        <v>1.054783046</v>
      </c>
      <c r="AA429" s="16">
        <f>(nnet!$A429-Z429)^2</f>
        <v>0.003001182177</v>
      </c>
    </row>
    <row r="430" ht="14.25" customHeight="1">
      <c r="A430" s="10">
        <v>1.0</v>
      </c>
      <c r="B430" s="10" t="s">
        <v>32</v>
      </c>
      <c r="C430" s="10">
        <v>1.0</v>
      </c>
      <c r="D430" s="10" t="s">
        <v>33</v>
      </c>
      <c r="E430" s="10">
        <v>22.0</v>
      </c>
      <c r="F430" s="11">
        <v>49.5</v>
      </c>
      <c r="G430" s="10">
        <v>0.0</v>
      </c>
      <c r="H430" s="10">
        <v>2.0</v>
      </c>
      <c r="I430" s="12">
        <f>mmult!$E430/$E$1</f>
        <v>0.275</v>
      </c>
      <c r="J430" s="12">
        <f>LOG10(mmult!$F430+1)</f>
        <v>1.703291378</v>
      </c>
      <c r="K430" s="10">
        <f>IF(mmult!$C430=1,1,0)</f>
        <v>1</v>
      </c>
      <c r="L430" s="10">
        <f>IF(mmult!$C430=2,1,0)</f>
        <v>0</v>
      </c>
      <c r="M430" s="10">
        <f>IF(mmult!$B430="S",1,0)</f>
        <v>0</v>
      </c>
      <c r="N430" s="10">
        <f>IF(mmult!$B430="C",1,0)</f>
        <v>1</v>
      </c>
      <c r="O430" s="13">
        <f>IF(mmult!$D430="male",1,0)</f>
        <v>0</v>
      </c>
      <c r="P430" s="13">
        <v>1.0</v>
      </c>
      <c r="V430" s="15">
        <v>1.0551353169005104</v>
      </c>
      <c r="W430" s="15">
        <v>-2.342128719488594</v>
      </c>
      <c r="X430" s="16">
        <f t="shared" ref="X430:Y430" si="428">IF(V430&lt;0,0,V430)</f>
        <v>1.055135317</v>
      </c>
      <c r="Y430" s="16">
        <f t="shared" si="428"/>
        <v>0</v>
      </c>
      <c r="Z430" s="16">
        <f t="shared" si="3"/>
        <v>1.055135317</v>
      </c>
      <c r="AA430" s="16">
        <f>(nnet!$A430-Z430)^2</f>
        <v>0.00303990317</v>
      </c>
    </row>
    <row r="431" ht="14.25" customHeight="1">
      <c r="A431" s="10">
        <v>1.0</v>
      </c>
      <c r="B431" s="10" t="s">
        <v>30</v>
      </c>
      <c r="C431" s="10">
        <v>1.0</v>
      </c>
      <c r="D431" s="10" t="s">
        <v>33</v>
      </c>
      <c r="E431" s="10">
        <v>36.0</v>
      </c>
      <c r="F431" s="11">
        <v>71.0</v>
      </c>
      <c r="G431" s="10">
        <v>0.0</v>
      </c>
      <c r="H431" s="10">
        <v>2.0</v>
      </c>
      <c r="I431" s="12">
        <f>mmult!$E431/$E$1</f>
        <v>0.45</v>
      </c>
      <c r="J431" s="12">
        <f>LOG10(mmult!$F431+1)</f>
        <v>1.857332496</v>
      </c>
      <c r="K431" s="10">
        <f>IF(mmult!$C431=1,1,0)</f>
        <v>1</v>
      </c>
      <c r="L431" s="10">
        <f>IF(mmult!$C431=2,1,0)</f>
        <v>0</v>
      </c>
      <c r="M431" s="10">
        <f>IF(mmult!$B431="S",1,0)</f>
        <v>1</v>
      </c>
      <c r="N431" s="10">
        <f>IF(mmult!$B431="C",1,0)</f>
        <v>0</v>
      </c>
      <c r="O431" s="13">
        <f>IF(mmult!$D431="male",1,0)</f>
        <v>0</v>
      </c>
      <c r="P431" s="13">
        <v>1.0</v>
      </c>
      <c r="V431" s="15">
        <v>-0.8277758977316807</v>
      </c>
      <c r="W431" s="15">
        <v>0.9491004201327842</v>
      </c>
      <c r="X431" s="16">
        <f t="shared" ref="X431:Y431" si="429">IF(V431&lt;0,0,V431)</f>
        <v>0</v>
      </c>
      <c r="Y431" s="16">
        <f t="shared" si="429"/>
        <v>0.9491004201</v>
      </c>
      <c r="Z431" s="16">
        <f t="shared" si="3"/>
        <v>0.9491004201</v>
      </c>
      <c r="AA431" s="16">
        <f>(nnet!$A431-Z431)^2</f>
        <v>0.002590767231</v>
      </c>
    </row>
    <row r="432" ht="14.25" customHeight="1">
      <c r="A432" s="10">
        <v>0.0</v>
      </c>
      <c r="B432" s="10" t="s">
        <v>30</v>
      </c>
      <c r="C432" s="10">
        <v>3.0</v>
      </c>
      <c r="D432" s="10" t="s">
        <v>33</v>
      </c>
      <c r="E432" s="10">
        <v>9.0</v>
      </c>
      <c r="F432" s="11">
        <v>31.275</v>
      </c>
      <c r="G432" s="10">
        <v>4.0</v>
      </c>
      <c r="H432" s="10">
        <v>2.0</v>
      </c>
      <c r="I432" s="12">
        <f>mmult!$E432/$E$1</f>
        <v>0.1125</v>
      </c>
      <c r="J432" s="12">
        <f>LOG10(mmult!$F432+1)</f>
        <v>1.508866251</v>
      </c>
      <c r="K432" s="10">
        <f>IF(mmult!$C432=1,1,0)</f>
        <v>0</v>
      </c>
      <c r="L432" s="10">
        <f>IF(mmult!$C432=2,1,0)</f>
        <v>0</v>
      </c>
      <c r="M432" s="10">
        <f>IF(mmult!$B432="S",1,0)</f>
        <v>1</v>
      </c>
      <c r="N432" s="10">
        <f>IF(mmult!$B432="C",1,0)</f>
        <v>0</v>
      </c>
      <c r="O432" s="13">
        <f>IF(mmult!$D432="male",1,0)</f>
        <v>0</v>
      </c>
      <c r="P432" s="13">
        <v>1.0</v>
      </c>
      <c r="V432" s="15">
        <v>-1.0278758983393146</v>
      </c>
      <c r="W432" s="15">
        <v>0.41523030193885013</v>
      </c>
      <c r="X432" s="16">
        <f t="shared" ref="X432:Y432" si="430">IF(V432&lt;0,0,V432)</f>
        <v>0</v>
      </c>
      <c r="Y432" s="16">
        <f t="shared" si="430"/>
        <v>0.4152303019</v>
      </c>
      <c r="Z432" s="16">
        <f t="shared" si="3"/>
        <v>0.4152303019</v>
      </c>
      <c r="AA432" s="16">
        <f>(nnet!$A432-Z432)^2</f>
        <v>0.1724162036</v>
      </c>
    </row>
    <row r="433" ht="14.25" customHeight="1">
      <c r="A433" s="10">
        <v>0.0</v>
      </c>
      <c r="B433" s="10" t="s">
        <v>30</v>
      </c>
      <c r="C433" s="10">
        <v>3.0</v>
      </c>
      <c r="D433" s="10" t="s">
        <v>33</v>
      </c>
      <c r="E433" s="10">
        <v>11.0</v>
      </c>
      <c r="F433" s="11">
        <v>31.275</v>
      </c>
      <c r="G433" s="10">
        <v>4.0</v>
      </c>
      <c r="H433" s="10">
        <v>2.0</v>
      </c>
      <c r="I433" s="12">
        <f>mmult!$E433/$E$1</f>
        <v>0.1375</v>
      </c>
      <c r="J433" s="12">
        <f>LOG10(mmult!$F433+1)</f>
        <v>1.508866251</v>
      </c>
      <c r="K433" s="10">
        <f>IF(mmult!$C433=1,1,0)</f>
        <v>0</v>
      </c>
      <c r="L433" s="10">
        <f>IF(mmult!$C433=2,1,0)</f>
        <v>0</v>
      </c>
      <c r="M433" s="10">
        <f>IF(mmult!$B433="S",1,0)</f>
        <v>1</v>
      </c>
      <c r="N433" s="10">
        <f>IF(mmult!$B433="C",1,0)</f>
        <v>0</v>
      </c>
      <c r="O433" s="13">
        <f>IF(mmult!$D433="male",1,0)</f>
        <v>0</v>
      </c>
      <c r="P433" s="13">
        <v>1.0</v>
      </c>
      <c r="V433" s="15">
        <v>-1.0462549156164673</v>
      </c>
      <c r="W433" s="15">
        <v>0.4021075744923599</v>
      </c>
      <c r="X433" s="16">
        <f t="shared" ref="X433:Y433" si="431">IF(V433&lt;0,0,V433)</f>
        <v>0</v>
      </c>
      <c r="Y433" s="16">
        <f t="shared" si="431"/>
        <v>0.4021075745</v>
      </c>
      <c r="Z433" s="16">
        <f t="shared" si="3"/>
        <v>0.4021075745</v>
      </c>
      <c r="AA433" s="16">
        <f>(nnet!$A433-Z433)^2</f>
        <v>0.1616905015</v>
      </c>
    </row>
    <row r="434" ht="14.25" customHeight="1">
      <c r="A434" s="10">
        <v>1.0</v>
      </c>
      <c r="B434" s="10" t="s">
        <v>30</v>
      </c>
      <c r="C434" s="10">
        <v>2.0</v>
      </c>
      <c r="D434" s="10" t="s">
        <v>31</v>
      </c>
      <c r="E434" s="10">
        <v>32.0</v>
      </c>
      <c r="F434" s="11">
        <v>26.0</v>
      </c>
      <c r="G434" s="10">
        <v>1.0</v>
      </c>
      <c r="H434" s="10">
        <v>0.0</v>
      </c>
      <c r="I434" s="12">
        <f>mmult!$E434/$E$1</f>
        <v>0.4</v>
      </c>
      <c r="J434" s="12">
        <f>LOG10(mmult!$F434+1)</f>
        <v>1.431363764</v>
      </c>
      <c r="K434" s="10">
        <f>IF(mmult!$C434=1,1,0)</f>
        <v>0</v>
      </c>
      <c r="L434" s="10">
        <f>IF(mmult!$C434=2,1,0)</f>
        <v>1</v>
      </c>
      <c r="M434" s="10">
        <f>IF(mmult!$B434="S",1,0)</f>
        <v>1</v>
      </c>
      <c r="N434" s="10">
        <f>IF(mmult!$B434="C",1,0)</f>
        <v>0</v>
      </c>
      <c r="O434" s="13">
        <f>IF(mmult!$D434="male",1,0)</f>
        <v>1</v>
      </c>
      <c r="P434" s="13">
        <v>1.0</v>
      </c>
      <c r="V434" s="15">
        <v>-1.4978928608572881</v>
      </c>
      <c r="W434" s="15">
        <v>0.22269720660408554</v>
      </c>
      <c r="X434" s="16">
        <f t="shared" ref="X434:Y434" si="432">IF(V434&lt;0,0,V434)</f>
        <v>0</v>
      </c>
      <c r="Y434" s="16">
        <f t="shared" si="432"/>
        <v>0.2226972066</v>
      </c>
      <c r="Z434" s="16">
        <f t="shared" si="3"/>
        <v>0.2226972066</v>
      </c>
      <c r="AA434" s="16">
        <f>(nnet!$A434-Z434)^2</f>
        <v>0.6041996326</v>
      </c>
    </row>
    <row r="435" ht="14.25" customHeight="1">
      <c r="A435" s="10">
        <v>0.0</v>
      </c>
      <c r="B435" s="10" t="s">
        <v>32</v>
      </c>
      <c r="C435" s="10">
        <v>1.0</v>
      </c>
      <c r="D435" s="10" t="s">
        <v>31</v>
      </c>
      <c r="E435" s="10">
        <v>50.0</v>
      </c>
      <c r="F435" s="11">
        <v>106.425</v>
      </c>
      <c r="G435" s="10">
        <v>1.0</v>
      </c>
      <c r="H435" s="10">
        <v>0.0</v>
      </c>
      <c r="I435" s="12">
        <f>mmult!$E435/$E$1</f>
        <v>0.625</v>
      </c>
      <c r="J435" s="12">
        <f>LOG10(mmult!$F435+1)</f>
        <v>2.031105362</v>
      </c>
      <c r="K435" s="10">
        <f>IF(mmult!$C435=1,1,0)</f>
        <v>1</v>
      </c>
      <c r="L435" s="10">
        <f>IF(mmult!$C435=2,1,0)</f>
        <v>0</v>
      </c>
      <c r="M435" s="10">
        <f>IF(mmult!$B435="S",1,0)</f>
        <v>0</v>
      </c>
      <c r="N435" s="10">
        <f>IF(mmult!$B435="C",1,0)</f>
        <v>1</v>
      </c>
      <c r="O435" s="13">
        <f>IF(mmult!$D435="male",1,0)</f>
        <v>1</v>
      </c>
      <c r="P435" s="13">
        <v>1.0</v>
      </c>
      <c r="V435" s="15">
        <v>0.35275427756549493</v>
      </c>
      <c r="W435" s="15">
        <v>-3.0546293830683013</v>
      </c>
      <c r="X435" s="16">
        <f t="shared" ref="X435:Y435" si="433">IF(V435&lt;0,0,V435)</f>
        <v>0.3527542776</v>
      </c>
      <c r="Y435" s="16">
        <f t="shared" si="433"/>
        <v>0</v>
      </c>
      <c r="Z435" s="16">
        <f t="shared" si="3"/>
        <v>0.3527542776</v>
      </c>
      <c r="AA435" s="16">
        <f>(nnet!$A435-Z435)^2</f>
        <v>0.1244355803</v>
      </c>
    </row>
    <row r="436" ht="14.25" customHeight="1">
      <c r="A436" s="10">
        <v>0.0</v>
      </c>
      <c r="B436" s="10" t="s">
        <v>30</v>
      </c>
      <c r="C436" s="10">
        <v>1.0</v>
      </c>
      <c r="D436" s="10" t="s">
        <v>31</v>
      </c>
      <c r="E436" s="10">
        <v>64.0</v>
      </c>
      <c r="F436" s="11">
        <v>26.0</v>
      </c>
      <c r="G436" s="10">
        <v>0.0</v>
      </c>
      <c r="H436" s="10">
        <v>0.0</v>
      </c>
      <c r="I436" s="12">
        <f>mmult!$E436/$E$1</f>
        <v>0.8</v>
      </c>
      <c r="J436" s="12">
        <f>LOG10(mmult!$F436+1)</f>
        <v>1.431363764</v>
      </c>
      <c r="K436" s="10">
        <f>IF(mmult!$C436=1,1,0)</f>
        <v>1</v>
      </c>
      <c r="L436" s="10">
        <f>IF(mmult!$C436=2,1,0)</f>
        <v>0</v>
      </c>
      <c r="M436" s="10">
        <f>IF(mmult!$B436="S",1,0)</f>
        <v>1</v>
      </c>
      <c r="N436" s="10">
        <f>IF(mmult!$B436="C",1,0)</f>
        <v>0</v>
      </c>
      <c r="O436" s="13">
        <f>IF(mmult!$D436="male",1,0)</f>
        <v>1</v>
      </c>
      <c r="P436" s="13">
        <v>1.0</v>
      </c>
      <c r="V436" s="15">
        <v>-1.5211690689509647</v>
      </c>
      <c r="W436" s="15">
        <v>0.2605189690992944</v>
      </c>
      <c r="X436" s="16">
        <f t="shared" ref="X436:Y436" si="434">IF(V436&lt;0,0,V436)</f>
        <v>0</v>
      </c>
      <c r="Y436" s="16">
        <f t="shared" si="434"/>
        <v>0.2605189691</v>
      </c>
      <c r="Z436" s="16">
        <f t="shared" si="3"/>
        <v>0.2605189691</v>
      </c>
      <c r="AA436" s="16">
        <f>(nnet!$A436-Z436)^2</f>
        <v>0.06787013326</v>
      </c>
    </row>
    <row r="437" ht="14.25" customHeight="1">
      <c r="A437" s="10">
        <v>1.0</v>
      </c>
      <c r="B437" s="10" t="s">
        <v>30</v>
      </c>
      <c r="C437" s="10">
        <v>2.0</v>
      </c>
      <c r="D437" s="10" t="s">
        <v>33</v>
      </c>
      <c r="E437" s="10">
        <v>19.0</v>
      </c>
      <c r="F437" s="11">
        <v>26.0</v>
      </c>
      <c r="G437" s="10">
        <v>1.0</v>
      </c>
      <c r="H437" s="10">
        <v>0.0</v>
      </c>
      <c r="I437" s="12">
        <f>mmult!$E437/$E$1</f>
        <v>0.2375</v>
      </c>
      <c r="J437" s="12">
        <f>LOG10(mmult!$F437+1)</f>
        <v>1.431363764</v>
      </c>
      <c r="K437" s="10">
        <f>IF(mmult!$C437=1,1,0)</f>
        <v>0</v>
      </c>
      <c r="L437" s="10">
        <f>IF(mmult!$C437=2,1,0)</f>
        <v>1</v>
      </c>
      <c r="M437" s="10">
        <f>IF(mmult!$B437="S",1,0)</f>
        <v>1</v>
      </c>
      <c r="N437" s="10">
        <f>IF(mmult!$B437="C",1,0)</f>
        <v>0</v>
      </c>
      <c r="O437" s="13">
        <f>IF(mmult!$D437="male",1,0)</f>
        <v>0</v>
      </c>
      <c r="P437" s="13">
        <v>1.0</v>
      </c>
      <c r="V437" s="15">
        <v>-0.8779473488775971</v>
      </c>
      <c r="W437" s="15">
        <v>0.8027475453266084</v>
      </c>
      <c r="X437" s="16">
        <f t="shared" ref="X437:Y437" si="435">IF(V437&lt;0,0,V437)</f>
        <v>0</v>
      </c>
      <c r="Y437" s="16">
        <f t="shared" si="435"/>
        <v>0.8027475453</v>
      </c>
      <c r="Z437" s="16">
        <f t="shared" si="3"/>
        <v>0.8027475453</v>
      </c>
      <c r="AA437" s="16">
        <f>(nnet!$A437-Z437)^2</f>
        <v>0.03890853087</v>
      </c>
    </row>
    <row r="438" ht="14.25" customHeight="1">
      <c r="A438" s="10">
        <v>0.0</v>
      </c>
      <c r="B438" s="10" t="s">
        <v>30</v>
      </c>
      <c r="C438" s="10">
        <v>3.0</v>
      </c>
      <c r="D438" s="10" t="s">
        <v>31</v>
      </c>
      <c r="E438" s="10">
        <v>33.0</v>
      </c>
      <c r="F438" s="11">
        <v>20.525</v>
      </c>
      <c r="G438" s="10">
        <v>1.0</v>
      </c>
      <c r="H438" s="10">
        <v>1.0</v>
      </c>
      <c r="I438" s="12">
        <f>mmult!$E438/$E$1</f>
        <v>0.4125</v>
      </c>
      <c r="J438" s="12">
        <f>LOG10(mmult!$F438+1)</f>
        <v>1.33294316</v>
      </c>
      <c r="K438" s="10">
        <f>IF(mmult!$C438=1,1,0)</f>
        <v>0</v>
      </c>
      <c r="L438" s="10">
        <f>IF(mmult!$C438=2,1,0)</f>
        <v>0</v>
      </c>
      <c r="M438" s="10">
        <f>IF(mmult!$B438="S",1,0)</f>
        <v>1</v>
      </c>
      <c r="N438" s="10">
        <f>IF(mmult!$B438="C",1,0)</f>
        <v>0</v>
      </c>
      <c r="O438" s="13">
        <f>IF(mmult!$D438="male",1,0)</f>
        <v>1</v>
      </c>
      <c r="P438" s="13">
        <v>1.0</v>
      </c>
      <c r="V438" s="15">
        <v>-1.6630072934585922</v>
      </c>
      <c r="W438" s="15">
        <v>-0.006060800126657551</v>
      </c>
      <c r="X438" s="16">
        <f t="shared" ref="X438:Y438" si="436">IF(V438&lt;0,0,V438)</f>
        <v>0</v>
      </c>
      <c r="Y438" s="16">
        <f t="shared" si="436"/>
        <v>0</v>
      </c>
      <c r="Z438" s="16">
        <f t="shared" si="3"/>
        <v>0</v>
      </c>
      <c r="AA438" s="16">
        <f>(nnet!$A438-Z438)^2</f>
        <v>0</v>
      </c>
    </row>
    <row r="439" ht="14.25" customHeight="1">
      <c r="A439" s="10">
        <v>1.0</v>
      </c>
      <c r="B439" s="10" t="s">
        <v>30</v>
      </c>
      <c r="C439" s="10">
        <v>2.0</v>
      </c>
      <c r="D439" s="10" t="s">
        <v>31</v>
      </c>
      <c r="E439" s="10">
        <v>8.0</v>
      </c>
      <c r="F439" s="11">
        <v>36.75</v>
      </c>
      <c r="G439" s="10">
        <v>1.0</v>
      </c>
      <c r="H439" s="10">
        <v>1.0</v>
      </c>
      <c r="I439" s="12">
        <f>mmult!$E439/$E$1</f>
        <v>0.1</v>
      </c>
      <c r="J439" s="12">
        <f>LOG10(mmult!$F439+1)</f>
        <v>1.576916956</v>
      </c>
      <c r="K439" s="10">
        <f>IF(mmult!$C439=1,1,0)</f>
        <v>0</v>
      </c>
      <c r="L439" s="10">
        <f>IF(mmult!$C439=2,1,0)</f>
        <v>1</v>
      </c>
      <c r="M439" s="10">
        <f>IF(mmult!$B439="S",1,0)</f>
        <v>1</v>
      </c>
      <c r="N439" s="10">
        <f>IF(mmult!$B439="C",1,0)</f>
        <v>0</v>
      </c>
      <c r="O439" s="13">
        <f>IF(mmult!$D439="male",1,0)</f>
        <v>1</v>
      </c>
      <c r="P439" s="13">
        <v>1.0</v>
      </c>
      <c r="V439" s="15">
        <v>-1.3103265721685664</v>
      </c>
      <c r="W439" s="15">
        <v>0.38040699654175425</v>
      </c>
      <c r="X439" s="16">
        <f t="shared" ref="X439:Y439" si="437">IF(V439&lt;0,0,V439)</f>
        <v>0</v>
      </c>
      <c r="Y439" s="16">
        <f t="shared" si="437"/>
        <v>0.3804069965</v>
      </c>
      <c r="Z439" s="16">
        <f t="shared" si="3"/>
        <v>0.3804069965</v>
      </c>
      <c r="AA439" s="16">
        <f>(nnet!$A439-Z439)^2</f>
        <v>0.3838954899</v>
      </c>
    </row>
    <row r="440" ht="14.25" customHeight="1">
      <c r="A440" s="10">
        <v>1.0</v>
      </c>
      <c r="B440" s="10" t="s">
        <v>32</v>
      </c>
      <c r="C440" s="10">
        <v>1.0</v>
      </c>
      <c r="D440" s="10" t="s">
        <v>31</v>
      </c>
      <c r="E440" s="10">
        <v>17.0</v>
      </c>
      <c r="F440" s="11">
        <v>110.8833</v>
      </c>
      <c r="G440" s="10">
        <v>0.0</v>
      </c>
      <c r="H440" s="10">
        <v>2.0</v>
      </c>
      <c r="I440" s="12">
        <f>mmult!$E440/$E$1</f>
        <v>0.2125</v>
      </c>
      <c r="J440" s="12">
        <f>LOG10(mmult!$F440+1)</f>
        <v>2.048765267</v>
      </c>
      <c r="K440" s="10">
        <f>IF(mmult!$C440=1,1,0)</f>
        <v>1</v>
      </c>
      <c r="L440" s="10">
        <f>IF(mmult!$C440=2,1,0)</f>
        <v>0</v>
      </c>
      <c r="M440" s="10">
        <f>IF(mmult!$B440="S",1,0)</f>
        <v>0</v>
      </c>
      <c r="N440" s="10">
        <f>IF(mmult!$B440="C",1,0)</f>
        <v>1</v>
      </c>
      <c r="O440" s="13">
        <f>IF(mmult!$D440="male",1,0)</f>
        <v>1</v>
      </c>
      <c r="P440" s="13">
        <v>1.0</v>
      </c>
      <c r="V440" s="15">
        <v>0.6046198920685653</v>
      </c>
      <c r="W440" s="15">
        <v>-2.779388812304711</v>
      </c>
      <c r="X440" s="16">
        <f t="shared" ref="X440:Y440" si="438">IF(V440&lt;0,0,V440)</f>
        <v>0.6046198921</v>
      </c>
      <c r="Y440" s="16">
        <f t="shared" si="438"/>
        <v>0</v>
      </c>
      <c r="Z440" s="16">
        <f t="shared" si="3"/>
        <v>0.6046198921</v>
      </c>
      <c r="AA440" s="16">
        <f>(nnet!$A440-Z440)^2</f>
        <v>0.1563254297</v>
      </c>
    </row>
    <row r="441" ht="14.25" customHeight="1">
      <c r="A441" s="10">
        <v>0.0</v>
      </c>
      <c r="B441" s="10" t="s">
        <v>30</v>
      </c>
      <c r="C441" s="10">
        <v>2.0</v>
      </c>
      <c r="D441" s="10" t="s">
        <v>31</v>
      </c>
      <c r="E441" s="10">
        <v>27.0</v>
      </c>
      <c r="F441" s="11">
        <v>26.0</v>
      </c>
      <c r="G441" s="10">
        <v>0.0</v>
      </c>
      <c r="H441" s="10">
        <v>0.0</v>
      </c>
      <c r="I441" s="12">
        <f>mmult!$E441/$E$1</f>
        <v>0.3375</v>
      </c>
      <c r="J441" s="12">
        <f>LOG10(mmult!$F441+1)</f>
        <v>1.431363764</v>
      </c>
      <c r="K441" s="10">
        <f>IF(mmult!$C441=1,1,0)</f>
        <v>0</v>
      </c>
      <c r="L441" s="10">
        <f>IF(mmult!$C441=2,1,0)</f>
        <v>1</v>
      </c>
      <c r="M441" s="10">
        <f>IF(mmult!$B441="S",1,0)</f>
        <v>1</v>
      </c>
      <c r="N441" s="10">
        <f>IF(mmult!$B441="C",1,0)</f>
        <v>0</v>
      </c>
      <c r="O441" s="13">
        <f>IF(mmult!$D441="male",1,0)</f>
        <v>1</v>
      </c>
      <c r="P441" s="13">
        <v>1.0</v>
      </c>
      <c r="V441" s="15">
        <v>-1.434188621243474</v>
      </c>
      <c r="W441" s="15">
        <v>0.33328448095564855</v>
      </c>
      <c r="X441" s="16">
        <f t="shared" ref="X441:Y441" si="439">IF(V441&lt;0,0,V441)</f>
        <v>0</v>
      </c>
      <c r="Y441" s="16">
        <f t="shared" si="439"/>
        <v>0.333284481</v>
      </c>
      <c r="Z441" s="16">
        <f t="shared" si="3"/>
        <v>0.333284481</v>
      </c>
      <c r="AA441" s="16">
        <f>(nnet!$A441-Z441)^2</f>
        <v>0.1110785452</v>
      </c>
    </row>
    <row r="442" ht="14.25" customHeight="1">
      <c r="A442" s="10">
        <v>1.0</v>
      </c>
      <c r="B442" s="10" t="s">
        <v>32</v>
      </c>
      <c r="C442" s="10">
        <v>3.0</v>
      </c>
      <c r="D442" s="10" t="s">
        <v>31</v>
      </c>
      <c r="E442" s="10">
        <v>22.0</v>
      </c>
      <c r="F442" s="11">
        <v>7.225</v>
      </c>
      <c r="G442" s="10">
        <v>0.0</v>
      </c>
      <c r="H442" s="10">
        <v>0.0</v>
      </c>
      <c r="I442" s="12">
        <f>mmult!$E442/$E$1</f>
        <v>0.275</v>
      </c>
      <c r="J442" s="12">
        <f>LOG10(mmult!$F442+1)</f>
        <v>0.9151359066</v>
      </c>
      <c r="K442" s="10">
        <f>IF(mmult!$C442=1,1,0)</f>
        <v>0</v>
      </c>
      <c r="L442" s="10">
        <f>IF(mmult!$C442=2,1,0)</f>
        <v>0</v>
      </c>
      <c r="M442" s="10">
        <f>IF(mmult!$B442="S",1,0)</f>
        <v>0</v>
      </c>
      <c r="N442" s="10">
        <f>IF(mmult!$B442="C",1,0)</f>
        <v>1</v>
      </c>
      <c r="O442" s="13">
        <f>IF(mmult!$D442="male",1,0)</f>
        <v>1</v>
      </c>
      <c r="P442" s="13">
        <v>1.0</v>
      </c>
      <c r="V442" s="15">
        <v>0.24169882754601035</v>
      </c>
      <c r="W442" s="15">
        <v>-3.2478774944554463</v>
      </c>
      <c r="X442" s="16">
        <f t="shared" ref="X442:Y442" si="440">IF(V442&lt;0,0,V442)</f>
        <v>0.2416988275</v>
      </c>
      <c r="Y442" s="16">
        <f t="shared" si="440"/>
        <v>0</v>
      </c>
      <c r="Z442" s="16">
        <f t="shared" si="3"/>
        <v>0.2416988275</v>
      </c>
      <c r="AA442" s="16">
        <f>(nnet!$A442-Z442)^2</f>
        <v>0.5750206681</v>
      </c>
    </row>
    <row r="443" ht="14.25" customHeight="1">
      <c r="A443" s="10">
        <v>1.0</v>
      </c>
      <c r="B443" s="10" t="s">
        <v>30</v>
      </c>
      <c r="C443" s="10">
        <v>3.0</v>
      </c>
      <c r="D443" s="10" t="s">
        <v>33</v>
      </c>
      <c r="E443" s="10">
        <v>22.0</v>
      </c>
      <c r="F443" s="11">
        <v>7.775</v>
      </c>
      <c r="G443" s="10">
        <v>0.0</v>
      </c>
      <c r="H443" s="10">
        <v>0.0</v>
      </c>
      <c r="I443" s="12">
        <f>mmult!$E443/$E$1</f>
        <v>0.275</v>
      </c>
      <c r="J443" s="12">
        <f>LOG10(mmult!$F443+1)</f>
        <v>0.9432471251</v>
      </c>
      <c r="K443" s="10">
        <f>IF(mmult!$C443=1,1,0)</f>
        <v>0</v>
      </c>
      <c r="L443" s="10">
        <f>IF(mmult!$C443=2,1,0)</f>
        <v>0</v>
      </c>
      <c r="M443" s="10">
        <f>IF(mmult!$B443="S",1,0)</f>
        <v>1</v>
      </c>
      <c r="N443" s="10">
        <f>IF(mmult!$B443="C",1,0)</f>
        <v>0</v>
      </c>
      <c r="O443" s="13">
        <f>IF(mmult!$D443="male",1,0)</f>
        <v>0</v>
      </c>
      <c r="P443" s="13">
        <v>1.0</v>
      </c>
      <c r="V443" s="15">
        <v>-1.013542321348973</v>
      </c>
      <c r="W443" s="15">
        <v>0.6209650768777375</v>
      </c>
      <c r="X443" s="16">
        <f t="shared" ref="X443:Y443" si="441">IF(V443&lt;0,0,V443)</f>
        <v>0</v>
      </c>
      <c r="Y443" s="16">
        <f t="shared" si="441"/>
        <v>0.6209650769</v>
      </c>
      <c r="Z443" s="16">
        <f t="shared" si="3"/>
        <v>0.6209650769</v>
      </c>
      <c r="AA443" s="16">
        <f>(nnet!$A443-Z443)^2</f>
        <v>0.1436674729</v>
      </c>
    </row>
    <row r="444" ht="14.25" customHeight="1">
      <c r="A444" s="10">
        <v>0.0</v>
      </c>
      <c r="B444" s="10" t="s">
        <v>30</v>
      </c>
      <c r="C444" s="10">
        <v>1.0</v>
      </c>
      <c r="D444" s="10" t="s">
        <v>31</v>
      </c>
      <c r="E444" s="10">
        <v>62.0</v>
      </c>
      <c r="F444" s="11">
        <v>26.55</v>
      </c>
      <c r="G444" s="10">
        <v>0.0</v>
      </c>
      <c r="H444" s="10">
        <v>0.0</v>
      </c>
      <c r="I444" s="12">
        <f>mmult!$E444/$E$1</f>
        <v>0.775</v>
      </c>
      <c r="J444" s="12">
        <f>LOG10(mmult!$F444+1)</f>
        <v>1.440121603</v>
      </c>
      <c r="K444" s="10">
        <f>IF(mmult!$C444=1,1,0)</f>
        <v>1</v>
      </c>
      <c r="L444" s="10">
        <f>IF(mmult!$C444=2,1,0)</f>
        <v>0</v>
      </c>
      <c r="M444" s="10">
        <f>IF(mmult!$B444="S",1,0)</f>
        <v>1</v>
      </c>
      <c r="N444" s="10">
        <f>IF(mmult!$B444="C",1,0)</f>
        <v>0</v>
      </c>
      <c r="O444" s="13">
        <f>IF(mmult!$D444="male",1,0)</f>
        <v>1</v>
      </c>
      <c r="P444" s="13">
        <v>1.0</v>
      </c>
      <c r="V444" s="15">
        <v>-1.5026881708730369</v>
      </c>
      <c r="W444" s="15">
        <v>0.27426748443851645</v>
      </c>
      <c r="X444" s="16">
        <f t="shared" ref="X444:Y444" si="442">IF(V444&lt;0,0,V444)</f>
        <v>0</v>
      </c>
      <c r="Y444" s="16">
        <f t="shared" si="442"/>
        <v>0.2742674844</v>
      </c>
      <c r="Z444" s="16">
        <f t="shared" si="3"/>
        <v>0.2742674844</v>
      </c>
      <c r="AA444" s="16">
        <f>(nnet!$A444-Z444)^2</f>
        <v>0.07522265302</v>
      </c>
    </row>
    <row r="445" ht="14.25" customHeight="1">
      <c r="A445" s="10">
        <v>1.0</v>
      </c>
      <c r="B445" s="10" t="s">
        <v>32</v>
      </c>
      <c r="C445" s="10">
        <v>1.0</v>
      </c>
      <c r="D445" s="10" t="s">
        <v>33</v>
      </c>
      <c r="E445" s="10">
        <v>48.0</v>
      </c>
      <c r="F445" s="11">
        <v>39.6</v>
      </c>
      <c r="G445" s="10">
        <v>1.0</v>
      </c>
      <c r="H445" s="10">
        <v>0.0</v>
      </c>
      <c r="I445" s="12">
        <f>mmult!$E445/$E$1</f>
        <v>0.6</v>
      </c>
      <c r="J445" s="12">
        <f>LOG10(mmult!$F445+1)</f>
        <v>1.608526034</v>
      </c>
      <c r="K445" s="10">
        <f>IF(mmult!$C445=1,1,0)</f>
        <v>1</v>
      </c>
      <c r="L445" s="10">
        <f>IF(mmult!$C445=2,1,0)</f>
        <v>0</v>
      </c>
      <c r="M445" s="10">
        <f>IF(mmult!$B445="S",1,0)</f>
        <v>0</v>
      </c>
      <c r="N445" s="10">
        <f>IF(mmult!$B445="C",1,0)</f>
        <v>1</v>
      </c>
      <c r="O445" s="13">
        <f>IF(mmult!$D445="male",1,0)</f>
        <v>0</v>
      </c>
      <c r="P445" s="13">
        <v>1.0</v>
      </c>
      <c r="V445" s="15">
        <v>0.8666992877240618</v>
      </c>
      <c r="W445" s="15">
        <v>-2.5769492825967015</v>
      </c>
      <c r="X445" s="16">
        <f t="shared" ref="X445:Y445" si="443">IF(V445&lt;0,0,V445)</f>
        <v>0.8666992877</v>
      </c>
      <c r="Y445" s="16">
        <f t="shared" si="443"/>
        <v>0</v>
      </c>
      <c r="Z445" s="16">
        <f t="shared" si="3"/>
        <v>0.8666992877</v>
      </c>
      <c r="AA445" s="16">
        <f>(nnet!$A445-Z445)^2</f>
        <v>0.01776907989</v>
      </c>
    </row>
    <row r="446" ht="14.25" customHeight="1">
      <c r="A446" s="10">
        <v>1.0</v>
      </c>
      <c r="B446" s="10" t="s">
        <v>30</v>
      </c>
      <c r="C446" s="10">
        <v>1.0</v>
      </c>
      <c r="D446" s="10" t="s">
        <v>33</v>
      </c>
      <c r="E446" s="10">
        <v>39.0</v>
      </c>
      <c r="F446" s="11">
        <v>79.65</v>
      </c>
      <c r="G446" s="10">
        <v>1.0</v>
      </c>
      <c r="H446" s="10">
        <v>1.0</v>
      </c>
      <c r="I446" s="12">
        <f>mmult!$E446/$E$1</f>
        <v>0.4875</v>
      </c>
      <c r="J446" s="12">
        <f>LOG10(mmult!$F446+1)</f>
        <v>1.906604372</v>
      </c>
      <c r="K446" s="10">
        <f>IF(mmult!$C446=1,1,0)</f>
        <v>1</v>
      </c>
      <c r="L446" s="10">
        <f>IF(mmult!$C446=2,1,0)</f>
        <v>0</v>
      </c>
      <c r="M446" s="10">
        <f>IF(mmult!$B446="S",1,0)</f>
        <v>1</v>
      </c>
      <c r="N446" s="10">
        <f>IF(mmult!$B446="C",1,0)</f>
        <v>0</v>
      </c>
      <c r="O446" s="13">
        <f>IF(mmult!$D446="male",1,0)</f>
        <v>0</v>
      </c>
      <c r="P446" s="13">
        <v>1.0</v>
      </c>
      <c r="V446" s="15">
        <v>-0.8378527823086761</v>
      </c>
      <c r="W446" s="15">
        <v>0.8653199600669019</v>
      </c>
      <c r="X446" s="16">
        <f t="shared" ref="X446:Y446" si="444">IF(V446&lt;0,0,V446)</f>
        <v>0</v>
      </c>
      <c r="Y446" s="16">
        <f t="shared" si="444"/>
        <v>0.8653199601</v>
      </c>
      <c r="Z446" s="16">
        <f t="shared" si="3"/>
        <v>0.8653199601</v>
      </c>
      <c r="AA446" s="16">
        <f>(nnet!$A446-Z446)^2</f>
        <v>0.01813871316</v>
      </c>
    </row>
    <row r="447" ht="14.25" customHeight="1">
      <c r="A447" s="10">
        <v>1.0</v>
      </c>
      <c r="B447" s="10" t="s">
        <v>30</v>
      </c>
      <c r="C447" s="10">
        <v>3.0</v>
      </c>
      <c r="D447" s="10" t="s">
        <v>33</v>
      </c>
      <c r="E447" s="10">
        <v>36.0</v>
      </c>
      <c r="F447" s="11">
        <v>17.4</v>
      </c>
      <c r="G447" s="10">
        <v>1.0</v>
      </c>
      <c r="H447" s="10">
        <v>0.0</v>
      </c>
      <c r="I447" s="12">
        <f>mmult!$E447/$E$1</f>
        <v>0.45</v>
      </c>
      <c r="J447" s="12">
        <f>LOG10(mmult!$F447+1)</f>
        <v>1.264817823</v>
      </c>
      <c r="K447" s="10">
        <f>IF(mmult!$C447=1,1,0)</f>
        <v>0</v>
      </c>
      <c r="L447" s="10">
        <f>IF(mmult!$C447=2,1,0)</f>
        <v>0</v>
      </c>
      <c r="M447" s="10">
        <f>IF(mmult!$B447="S",1,0)</f>
        <v>1</v>
      </c>
      <c r="N447" s="10">
        <f>IF(mmult!$B447="C",1,0)</f>
        <v>0</v>
      </c>
      <c r="O447" s="13">
        <f>IF(mmult!$D447="male",1,0)</f>
        <v>0</v>
      </c>
      <c r="P447" s="13">
        <v>1.0</v>
      </c>
      <c r="V447" s="15">
        <v>-1.156211275227885</v>
      </c>
      <c r="W447" s="15">
        <v>0.47430323490118287</v>
      </c>
      <c r="X447" s="16">
        <f t="shared" ref="X447:Y447" si="445">IF(V447&lt;0,0,V447)</f>
        <v>0</v>
      </c>
      <c r="Y447" s="16">
        <f t="shared" si="445"/>
        <v>0.4743032349</v>
      </c>
      <c r="Z447" s="16">
        <f t="shared" si="3"/>
        <v>0.4743032349</v>
      </c>
      <c r="AA447" s="16">
        <f>(nnet!$A447-Z447)^2</f>
        <v>0.2763570888</v>
      </c>
    </row>
    <row r="448" ht="14.25" customHeight="1">
      <c r="A448" s="10">
        <v>0.0</v>
      </c>
      <c r="B448" s="10" t="s">
        <v>30</v>
      </c>
      <c r="C448" s="10">
        <v>3.0</v>
      </c>
      <c r="D448" s="10" t="s">
        <v>31</v>
      </c>
      <c r="E448" s="10">
        <v>40.0</v>
      </c>
      <c r="F448" s="11">
        <v>7.8958</v>
      </c>
      <c r="G448" s="10">
        <v>0.0</v>
      </c>
      <c r="H448" s="10">
        <v>0.0</v>
      </c>
      <c r="I448" s="12">
        <f>mmult!$E448/$E$1</f>
        <v>0.5</v>
      </c>
      <c r="J448" s="12">
        <f>LOG10(mmult!$F448+1)</f>
        <v>0.9491850103</v>
      </c>
      <c r="K448" s="10">
        <f>IF(mmult!$C448=1,1,0)</f>
        <v>0</v>
      </c>
      <c r="L448" s="10">
        <f>IF(mmult!$C448=2,1,0)</f>
        <v>0</v>
      </c>
      <c r="M448" s="10">
        <f>IF(mmult!$B448="S",1,0)</f>
        <v>1</v>
      </c>
      <c r="N448" s="10">
        <f>IF(mmult!$B448="C",1,0)</f>
        <v>0</v>
      </c>
      <c r="O448" s="13">
        <f>IF(mmult!$D448="male",1,0)</f>
        <v>1</v>
      </c>
      <c r="P448" s="13">
        <v>1.0</v>
      </c>
      <c r="V448" s="15">
        <v>-1.6793663005206498</v>
      </c>
      <c r="W448" s="15">
        <v>0.008532208754522319</v>
      </c>
      <c r="X448" s="16">
        <f t="shared" ref="X448:Y448" si="446">IF(V448&lt;0,0,V448)</f>
        <v>0</v>
      </c>
      <c r="Y448" s="16">
        <f t="shared" si="446"/>
        <v>0.008532208755</v>
      </c>
      <c r="Z448" s="16">
        <f t="shared" si="3"/>
        <v>0.008532208755</v>
      </c>
      <c r="AA448" s="16">
        <f>(nnet!$A448-Z448)^2</f>
        <v>0.00007279858623</v>
      </c>
    </row>
    <row r="449" ht="14.25" customHeight="1">
      <c r="A449" s="10">
        <v>0.0</v>
      </c>
      <c r="B449" s="10" t="s">
        <v>30</v>
      </c>
      <c r="C449" s="10">
        <v>2.0</v>
      </c>
      <c r="D449" s="10" t="s">
        <v>31</v>
      </c>
      <c r="E449" s="10">
        <v>28.0</v>
      </c>
      <c r="F449" s="11">
        <v>13.5</v>
      </c>
      <c r="G449" s="10">
        <v>0.0</v>
      </c>
      <c r="H449" s="10">
        <v>0.0</v>
      </c>
      <c r="I449" s="12">
        <f>mmult!$E449/$E$1</f>
        <v>0.35</v>
      </c>
      <c r="J449" s="12">
        <f>LOG10(mmult!$F449+1)</f>
        <v>1.161368002</v>
      </c>
      <c r="K449" s="10">
        <f>IF(mmult!$C449=1,1,0)</f>
        <v>0</v>
      </c>
      <c r="L449" s="10">
        <f>IF(mmult!$C449=2,1,0)</f>
        <v>1</v>
      </c>
      <c r="M449" s="10">
        <f>IF(mmult!$B449="S",1,0)</f>
        <v>1</v>
      </c>
      <c r="N449" s="10">
        <f>IF(mmult!$B449="C",1,0)</f>
        <v>0</v>
      </c>
      <c r="O449" s="13">
        <f>IF(mmult!$D449="male",1,0)</f>
        <v>1</v>
      </c>
      <c r="P449" s="13">
        <v>1.0</v>
      </c>
      <c r="V449" s="15">
        <v>-1.4465190170735298</v>
      </c>
      <c r="W449" s="15">
        <v>0.30743067781384026</v>
      </c>
      <c r="X449" s="16">
        <f t="shared" ref="X449:Y449" si="447">IF(V449&lt;0,0,V449)</f>
        <v>0</v>
      </c>
      <c r="Y449" s="16">
        <f t="shared" si="447"/>
        <v>0.3074306778</v>
      </c>
      <c r="Z449" s="16">
        <f t="shared" si="3"/>
        <v>0.3074306778</v>
      </c>
      <c r="AA449" s="16">
        <f>(nnet!$A449-Z449)^2</f>
        <v>0.09451362166</v>
      </c>
    </row>
    <row r="450" ht="14.25" customHeight="1">
      <c r="A450" s="10">
        <v>0.0</v>
      </c>
      <c r="B450" s="10" t="s">
        <v>30</v>
      </c>
      <c r="C450" s="10">
        <v>3.0</v>
      </c>
      <c r="D450" s="10" t="s">
        <v>31</v>
      </c>
      <c r="E450" s="10">
        <v>24.0</v>
      </c>
      <c r="F450" s="11">
        <v>24.15</v>
      </c>
      <c r="G450" s="10">
        <v>2.0</v>
      </c>
      <c r="H450" s="10">
        <v>0.0</v>
      </c>
      <c r="I450" s="12">
        <f>mmult!$E450/$E$1</f>
        <v>0.3</v>
      </c>
      <c r="J450" s="12">
        <f>LOG10(mmult!$F450+1)</f>
        <v>1.400537989</v>
      </c>
      <c r="K450" s="10">
        <f>IF(mmult!$C450=1,1,0)</f>
        <v>0</v>
      </c>
      <c r="L450" s="10">
        <f>IF(mmult!$C450=2,1,0)</f>
        <v>0</v>
      </c>
      <c r="M450" s="10">
        <f>IF(mmult!$B450="S",1,0)</f>
        <v>1</v>
      </c>
      <c r="N450" s="10">
        <f>IF(mmult!$B450="C",1,0)</f>
        <v>0</v>
      </c>
      <c r="O450" s="13">
        <f>IF(mmult!$D450="male",1,0)</f>
        <v>1</v>
      </c>
      <c r="P450" s="13">
        <v>1.0</v>
      </c>
      <c r="V450" s="15">
        <v>-1.5625969216511904</v>
      </c>
      <c r="W450" s="15">
        <v>-0.009795636149801279</v>
      </c>
      <c r="X450" s="16">
        <f t="shared" ref="X450:Y450" si="448">IF(V450&lt;0,0,V450)</f>
        <v>0</v>
      </c>
      <c r="Y450" s="16">
        <f t="shared" si="448"/>
        <v>0</v>
      </c>
      <c r="Z450" s="16">
        <f t="shared" si="3"/>
        <v>0</v>
      </c>
      <c r="AA450" s="16">
        <f>(nnet!$A450-Z450)^2</f>
        <v>0</v>
      </c>
    </row>
    <row r="451" ht="14.25" customHeight="1">
      <c r="A451" s="10">
        <v>0.0</v>
      </c>
      <c r="B451" s="10" t="s">
        <v>30</v>
      </c>
      <c r="C451" s="10">
        <v>3.0</v>
      </c>
      <c r="D451" s="10" t="s">
        <v>31</v>
      </c>
      <c r="E451" s="10">
        <v>19.0</v>
      </c>
      <c r="F451" s="11">
        <v>7.8958</v>
      </c>
      <c r="G451" s="10">
        <v>0.0</v>
      </c>
      <c r="H451" s="10">
        <v>0.0</v>
      </c>
      <c r="I451" s="12">
        <f>mmult!$E451/$E$1</f>
        <v>0.2375</v>
      </c>
      <c r="J451" s="12">
        <f>LOG10(mmult!$F451+1)</f>
        <v>0.9491850103</v>
      </c>
      <c r="K451" s="10">
        <f>IF(mmult!$C451=1,1,0)</f>
        <v>0</v>
      </c>
      <c r="L451" s="10">
        <f>IF(mmult!$C451=2,1,0)</f>
        <v>0</v>
      </c>
      <c r="M451" s="10">
        <f>IF(mmult!$B451="S",1,0)</f>
        <v>1</v>
      </c>
      <c r="N451" s="10">
        <f>IF(mmult!$B451="C",1,0)</f>
        <v>0</v>
      </c>
      <c r="O451" s="13">
        <f>IF(mmult!$D451="male",1,0)</f>
        <v>1</v>
      </c>
      <c r="P451" s="13">
        <v>1.0</v>
      </c>
      <c r="V451" s="15">
        <v>-1.4863866191105466</v>
      </c>
      <c r="W451" s="15">
        <v>0.14632084694267045</v>
      </c>
      <c r="X451" s="16">
        <f t="shared" ref="X451:Y451" si="449">IF(V451&lt;0,0,V451)</f>
        <v>0</v>
      </c>
      <c r="Y451" s="16">
        <f t="shared" si="449"/>
        <v>0.1463208469</v>
      </c>
      <c r="Z451" s="16">
        <f t="shared" si="3"/>
        <v>0.1463208469</v>
      </c>
      <c r="AA451" s="16">
        <f>(nnet!$A451-Z451)^2</f>
        <v>0.02140979025</v>
      </c>
    </row>
    <row r="452" ht="14.25" customHeight="1">
      <c r="A452" s="10">
        <v>0.0</v>
      </c>
      <c r="B452" s="10" t="s">
        <v>30</v>
      </c>
      <c r="C452" s="10">
        <v>3.0</v>
      </c>
      <c r="D452" s="10" t="s">
        <v>33</v>
      </c>
      <c r="E452" s="10">
        <v>29.0</v>
      </c>
      <c r="F452" s="11">
        <v>21.075</v>
      </c>
      <c r="G452" s="10">
        <v>0.0</v>
      </c>
      <c r="H452" s="10">
        <v>4.0</v>
      </c>
      <c r="I452" s="12">
        <f>mmult!$E452/$E$1</f>
        <v>0.3625</v>
      </c>
      <c r="J452" s="12">
        <f>LOG10(mmult!$F452+1)</f>
        <v>1.343900712</v>
      </c>
      <c r="K452" s="10">
        <f>IF(mmult!$C452=1,1,0)</f>
        <v>0</v>
      </c>
      <c r="L452" s="10">
        <f>IF(mmult!$C452=2,1,0)</f>
        <v>0</v>
      </c>
      <c r="M452" s="10">
        <f>IF(mmult!$B452="S",1,0)</f>
        <v>1</v>
      </c>
      <c r="N452" s="10">
        <f>IF(mmult!$B452="C",1,0)</f>
        <v>0</v>
      </c>
      <c r="O452" s="13">
        <f>IF(mmult!$D452="male",1,0)</f>
        <v>0</v>
      </c>
      <c r="P452" s="13">
        <v>1.0</v>
      </c>
      <c r="V452" s="15">
        <v>-1.2119086521249884</v>
      </c>
      <c r="W452" s="15">
        <v>0.5630105343756875</v>
      </c>
      <c r="X452" s="16">
        <f t="shared" ref="X452:Y452" si="450">IF(V452&lt;0,0,V452)</f>
        <v>0</v>
      </c>
      <c r="Y452" s="16">
        <f t="shared" si="450"/>
        <v>0.5630105344</v>
      </c>
      <c r="Z452" s="16">
        <f t="shared" si="3"/>
        <v>0.5630105344</v>
      </c>
      <c r="AA452" s="16">
        <f>(nnet!$A452-Z452)^2</f>
        <v>0.3169808618</v>
      </c>
    </row>
    <row r="453" ht="14.25" customHeight="1">
      <c r="A453" s="10">
        <v>1.0</v>
      </c>
      <c r="B453" s="10" t="s">
        <v>30</v>
      </c>
      <c r="C453" s="10">
        <v>3.0</v>
      </c>
      <c r="D453" s="10" t="s">
        <v>31</v>
      </c>
      <c r="E453" s="10">
        <v>32.0</v>
      </c>
      <c r="F453" s="11">
        <v>7.8542</v>
      </c>
      <c r="G453" s="10">
        <v>0.0</v>
      </c>
      <c r="H453" s="10">
        <v>0.0</v>
      </c>
      <c r="I453" s="12">
        <f>mmult!$E453/$E$1</f>
        <v>0.4</v>
      </c>
      <c r="J453" s="12">
        <f>LOG10(mmult!$F453+1)</f>
        <v>0.9471493277</v>
      </c>
      <c r="K453" s="10">
        <f>IF(mmult!$C453=1,1,0)</f>
        <v>0</v>
      </c>
      <c r="L453" s="10">
        <f>IF(mmult!$C453=2,1,0)</f>
        <v>0</v>
      </c>
      <c r="M453" s="10">
        <f>IF(mmult!$B453="S",1,0)</f>
        <v>1</v>
      </c>
      <c r="N453" s="10">
        <f>IF(mmult!$B453="C",1,0)</f>
        <v>0</v>
      </c>
      <c r="O453" s="13">
        <f>IF(mmult!$D453="male",1,0)</f>
        <v>1</v>
      </c>
      <c r="P453" s="13">
        <v>1.0</v>
      </c>
      <c r="V453" s="15">
        <v>-1.6058739127080648</v>
      </c>
      <c r="W453" s="15">
        <v>0.06087765964906966</v>
      </c>
      <c r="X453" s="16">
        <f t="shared" ref="X453:Y453" si="451">IF(V453&lt;0,0,V453)</f>
        <v>0</v>
      </c>
      <c r="Y453" s="16">
        <f t="shared" si="451"/>
        <v>0.06087765965</v>
      </c>
      <c r="Z453" s="16">
        <f t="shared" si="3"/>
        <v>0.06087765965</v>
      </c>
      <c r="AA453" s="16">
        <f>(nnet!$A453-Z453)^2</f>
        <v>0.8819507701</v>
      </c>
    </row>
    <row r="454" ht="14.25" customHeight="1">
      <c r="A454" s="10">
        <v>1.0</v>
      </c>
      <c r="B454" s="10" t="s">
        <v>30</v>
      </c>
      <c r="C454" s="10">
        <v>2.0</v>
      </c>
      <c r="D454" s="10" t="s">
        <v>31</v>
      </c>
      <c r="E454" s="10">
        <v>62.0</v>
      </c>
      <c r="F454" s="11">
        <v>10.5</v>
      </c>
      <c r="G454" s="10">
        <v>0.0</v>
      </c>
      <c r="H454" s="10">
        <v>0.0</v>
      </c>
      <c r="I454" s="12">
        <f>mmult!$E454/$E$1</f>
        <v>0.775</v>
      </c>
      <c r="J454" s="12">
        <f>LOG10(mmult!$F454+1)</f>
        <v>1.06069784</v>
      </c>
      <c r="K454" s="10">
        <f>IF(mmult!$C454=1,1,0)</f>
        <v>0</v>
      </c>
      <c r="L454" s="10">
        <f>IF(mmult!$C454=2,1,0)</f>
        <v>1</v>
      </c>
      <c r="M454" s="10">
        <f>IF(mmult!$B454="S",1,0)</f>
        <v>1</v>
      </c>
      <c r="N454" s="10">
        <f>IF(mmult!$B454="C",1,0)</f>
        <v>0</v>
      </c>
      <c r="O454" s="13">
        <f>IF(mmult!$D454="male",1,0)</f>
        <v>1</v>
      </c>
      <c r="P454" s="13">
        <v>1.0</v>
      </c>
      <c r="V454" s="15">
        <v>-1.7601334166564329</v>
      </c>
      <c r="W454" s="15">
        <v>0.0771509649816493</v>
      </c>
      <c r="X454" s="16">
        <f t="shared" ref="X454:Y454" si="452">IF(V454&lt;0,0,V454)</f>
        <v>0</v>
      </c>
      <c r="Y454" s="16">
        <f t="shared" si="452"/>
        <v>0.07715096498</v>
      </c>
      <c r="Z454" s="16">
        <f t="shared" si="3"/>
        <v>0.07715096498</v>
      </c>
      <c r="AA454" s="16">
        <f>(nnet!$A454-Z454)^2</f>
        <v>0.8516503414</v>
      </c>
    </row>
    <row r="455" ht="14.25" customHeight="1">
      <c r="A455" s="10">
        <v>1.0</v>
      </c>
      <c r="B455" s="10" t="s">
        <v>30</v>
      </c>
      <c r="C455" s="10">
        <v>1.0</v>
      </c>
      <c r="D455" s="10" t="s">
        <v>33</v>
      </c>
      <c r="E455" s="10">
        <v>53.0</v>
      </c>
      <c r="F455" s="11">
        <v>51.4792</v>
      </c>
      <c r="G455" s="10">
        <v>2.0</v>
      </c>
      <c r="H455" s="10">
        <v>0.0</v>
      </c>
      <c r="I455" s="12">
        <f>mmult!$E455/$E$1</f>
        <v>0.6625</v>
      </c>
      <c r="J455" s="12">
        <f>LOG10(mmult!$F455+1)</f>
        <v>1.719987206</v>
      </c>
      <c r="K455" s="10">
        <f>IF(mmult!$C455=1,1,0)</f>
        <v>1</v>
      </c>
      <c r="L455" s="10">
        <f>IF(mmult!$C455=2,1,0)</f>
        <v>0</v>
      </c>
      <c r="M455" s="10">
        <f>IF(mmult!$B455="S",1,0)</f>
        <v>1</v>
      </c>
      <c r="N455" s="10">
        <f>IF(mmult!$B455="C",1,0)</f>
        <v>0</v>
      </c>
      <c r="O455" s="13">
        <f>IF(mmult!$D455="male",1,0)</f>
        <v>0</v>
      </c>
      <c r="P455" s="13">
        <v>1.0</v>
      </c>
      <c r="V455" s="15">
        <v>-0.9517583822708149</v>
      </c>
      <c r="W455" s="15">
        <v>0.692509141755937</v>
      </c>
      <c r="X455" s="16">
        <f t="shared" ref="X455:Y455" si="453">IF(V455&lt;0,0,V455)</f>
        <v>0</v>
      </c>
      <c r="Y455" s="16">
        <f t="shared" si="453"/>
        <v>0.6925091418</v>
      </c>
      <c r="Z455" s="16">
        <f t="shared" si="3"/>
        <v>0.6925091418</v>
      </c>
      <c r="AA455" s="16">
        <f>(nnet!$A455-Z455)^2</f>
        <v>0.0945506279</v>
      </c>
    </row>
    <row r="456" ht="14.25" customHeight="1">
      <c r="A456" s="10">
        <v>1.0</v>
      </c>
      <c r="B456" s="10" t="s">
        <v>30</v>
      </c>
      <c r="C456" s="10">
        <v>1.0</v>
      </c>
      <c r="D456" s="10" t="s">
        <v>31</v>
      </c>
      <c r="E456" s="10">
        <v>36.0</v>
      </c>
      <c r="F456" s="11">
        <v>26.3875</v>
      </c>
      <c r="G456" s="10">
        <v>0.0</v>
      </c>
      <c r="H456" s="10">
        <v>0.0</v>
      </c>
      <c r="I456" s="12">
        <f>mmult!$E456/$E$1</f>
        <v>0.45</v>
      </c>
      <c r="J456" s="12">
        <f>LOG10(mmult!$F456+1)</f>
        <v>1.437552391</v>
      </c>
      <c r="K456" s="10">
        <f>IF(mmult!$C456=1,1,0)</f>
        <v>1</v>
      </c>
      <c r="L456" s="10">
        <f>IF(mmult!$C456=2,1,0)</f>
        <v>0</v>
      </c>
      <c r="M456" s="10">
        <f>IF(mmult!$B456="S",1,0)</f>
        <v>1</v>
      </c>
      <c r="N456" s="10">
        <f>IF(mmult!$B456="C",1,0)</f>
        <v>0</v>
      </c>
      <c r="O456" s="13">
        <f>IF(mmult!$D456="male",1,0)</f>
        <v>1</v>
      </c>
      <c r="P456" s="13">
        <v>1.0</v>
      </c>
      <c r="V456" s="15">
        <v>-1.2637908341725503</v>
      </c>
      <c r="W456" s="15">
        <v>0.44467935918051626</v>
      </c>
      <c r="X456" s="16">
        <f t="shared" ref="X456:Y456" si="454">IF(V456&lt;0,0,V456)</f>
        <v>0</v>
      </c>
      <c r="Y456" s="16">
        <f t="shared" si="454"/>
        <v>0.4446793592</v>
      </c>
      <c r="Z456" s="16">
        <f t="shared" si="3"/>
        <v>0.4446793592</v>
      </c>
      <c r="AA456" s="16">
        <f>(nnet!$A456-Z456)^2</f>
        <v>0.3083810141</v>
      </c>
    </row>
    <row r="457" ht="14.25" customHeight="1">
      <c r="A457" s="10">
        <v>0.0</v>
      </c>
      <c r="B457" s="10" t="s">
        <v>30</v>
      </c>
      <c r="C457" s="10">
        <v>3.0</v>
      </c>
      <c r="D457" s="10" t="s">
        <v>31</v>
      </c>
      <c r="E457" s="10">
        <v>16.0</v>
      </c>
      <c r="F457" s="11">
        <v>8.05</v>
      </c>
      <c r="G457" s="10">
        <v>0.0</v>
      </c>
      <c r="H457" s="10">
        <v>0.0</v>
      </c>
      <c r="I457" s="12">
        <f>mmult!$E457/$E$1</f>
        <v>0.2</v>
      </c>
      <c r="J457" s="12">
        <f>LOG10(mmult!$F457+1)</f>
        <v>0.9566485792</v>
      </c>
      <c r="K457" s="10">
        <f>IF(mmult!$C457=1,1,0)</f>
        <v>0</v>
      </c>
      <c r="L457" s="10">
        <f>IF(mmult!$C457=2,1,0)</f>
        <v>0</v>
      </c>
      <c r="M457" s="10">
        <f>IF(mmult!$B457="S",1,0)</f>
        <v>1</v>
      </c>
      <c r="N457" s="10">
        <f>IF(mmult!$B457="C",1,0)</f>
        <v>0</v>
      </c>
      <c r="O457" s="13">
        <f>IF(mmult!$D457="male",1,0)</f>
        <v>1</v>
      </c>
      <c r="P457" s="13">
        <v>1.0</v>
      </c>
      <c r="V457" s="15">
        <v>-1.4587312687655458</v>
      </c>
      <c r="W457" s="15">
        <v>0.16653824444901133</v>
      </c>
      <c r="X457" s="16">
        <f t="shared" ref="X457:Y457" si="455">IF(V457&lt;0,0,V457)</f>
        <v>0</v>
      </c>
      <c r="Y457" s="16">
        <f t="shared" si="455"/>
        <v>0.1665382444</v>
      </c>
      <c r="Z457" s="16">
        <f t="shared" si="3"/>
        <v>0.1665382444</v>
      </c>
      <c r="AA457" s="16">
        <f>(nnet!$A457-Z457)^2</f>
        <v>0.02773498686</v>
      </c>
    </row>
    <row r="458" ht="14.25" customHeight="1">
      <c r="A458" s="10">
        <v>0.0</v>
      </c>
      <c r="B458" s="10" t="s">
        <v>30</v>
      </c>
      <c r="C458" s="10">
        <v>3.0</v>
      </c>
      <c r="D458" s="10" t="s">
        <v>31</v>
      </c>
      <c r="E458" s="10">
        <v>19.0</v>
      </c>
      <c r="F458" s="11">
        <v>14.5</v>
      </c>
      <c r="G458" s="10">
        <v>0.0</v>
      </c>
      <c r="H458" s="10">
        <v>0.0</v>
      </c>
      <c r="I458" s="12">
        <f>mmult!$E458/$E$1</f>
        <v>0.2375</v>
      </c>
      <c r="J458" s="12">
        <f>LOG10(mmult!$F458+1)</f>
        <v>1.190331698</v>
      </c>
      <c r="K458" s="10">
        <f>IF(mmult!$C458=1,1,0)</f>
        <v>0</v>
      </c>
      <c r="L458" s="10">
        <f>IF(mmult!$C458=2,1,0)</f>
        <v>0</v>
      </c>
      <c r="M458" s="10">
        <f>IF(mmult!$B458="S",1,0)</f>
        <v>1</v>
      </c>
      <c r="N458" s="10">
        <f>IF(mmult!$B458="C",1,0)</f>
        <v>0</v>
      </c>
      <c r="O458" s="13">
        <f>IF(mmult!$D458="male",1,0)</f>
        <v>1</v>
      </c>
      <c r="P458" s="13">
        <v>1.0</v>
      </c>
      <c r="V458" s="15">
        <v>-1.483581336028472</v>
      </c>
      <c r="W458" s="15">
        <v>0.16355188728683334</v>
      </c>
      <c r="X458" s="16">
        <f t="shared" ref="X458:Y458" si="456">IF(V458&lt;0,0,V458)</f>
        <v>0</v>
      </c>
      <c r="Y458" s="16">
        <f t="shared" si="456"/>
        <v>0.1635518873</v>
      </c>
      <c r="Z458" s="16">
        <f t="shared" si="3"/>
        <v>0.1635518873</v>
      </c>
      <c r="AA458" s="16">
        <f>(nnet!$A458-Z458)^2</f>
        <v>0.02674921984</v>
      </c>
    </row>
    <row r="459" ht="14.25" customHeight="1">
      <c r="A459" s="10">
        <v>1.0</v>
      </c>
      <c r="B459" s="10" t="s">
        <v>30</v>
      </c>
      <c r="C459" s="10">
        <v>2.0</v>
      </c>
      <c r="D459" s="10" t="s">
        <v>33</v>
      </c>
      <c r="E459" s="10">
        <v>34.0</v>
      </c>
      <c r="F459" s="11">
        <v>13.0</v>
      </c>
      <c r="G459" s="10">
        <v>0.0</v>
      </c>
      <c r="H459" s="10">
        <v>0.0</v>
      </c>
      <c r="I459" s="12">
        <f>mmult!$E459/$E$1</f>
        <v>0.425</v>
      </c>
      <c r="J459" s="12">
        <f>LOG10(mmult!$F459+1)</f>
        <v>1.146128036</v>
      </c>
      <c r="K459" s="10">
        <f>IF(mmult!$C459=1,1,0)</f>
        <v>0</v>
      </c>
      <c r="L459" s="10">
        <f>IF(mmult!$C459=2,1,0)</f>
        <v>1</v>
      </c>
      <c r="M459" s="10">
        <f>IF(mmult!$B459="S",1,0)</f>
        <v>1</v>
      </c>
      <c r="N459" s="10">
        <f>IF(mmult!$B459="C",1,0)</f>
        <v>0</v>
      </c>
      <c r="O459" s="13">
        <f>IF(mmult!$D459="male",1,0)</f>
        <v>0</v>
      </c>
      <c r="P459" s="13">
        <v>1.0</v>
      </c>
      <c r="V459" s="15">
        <v>-1.0013514572531481</v>
      </c>
      <c r="W459" s="15">
        <v>0.7617261400663486</v>
      </c>
      <c r="X459" s="16">
        <f t="shared" ref="X459:Y459" si="457">IF(V459&lt;0,0,V459)</f>
        <v>0</v>
      </c>
      <c r="Y459" s="16">
        <f t="shared" si="457"/>
        <v>0.7617261401</v>
      </c>
      <c r="Z459" s="16">
        <f t="shared" si="3"/>
        <v>0.7617261401</v>
      </c>
      <c r="AA459" s="16">
        <f>(nnet!$A459-Z459)^2</f>
        <v>0.05677443233</v>
      </c>
    </row>
    <row r="460" ht="14.25" customHeight="1">
      <c r="A460" s="10">
        <v>1.0</v>
      </c>
      <c r="B460" s="10" t="s">
        <v>30</v>
      </c>
      <c r="C460" s="10">
        <v>1.0</v>
      </c>
      <c r="D460" s="10" t="s">
        <v>33</v>
      </c>
      <c r="E460" s="10">
        <v>39.0</v>
      </c>
      <c r="F460" s="11">
        <v>55.9</v>
      </c>
      <c r="G460" s="10">
        <v>1.0</v>
      </c>
      <c r="H460" s="10">
        <v>0.0</v>
      </c>
      <c r="I460" s="12">
        <f>mmult!$E460/$E$1</f>
        <v>0.4875</v>
      </c>
      <c r="J460" s="12">
        <f>LOG10(mmult!$F460+1)</f>
        <v>1.755112266</v>
      </c>
      <c r="K460" s="10">
        <f>IF(mmult!$C460=1,1,0)</f>
        <v>1</v>
      </c>
      <c r="L460" s="10">
        <f>IF(mmult!$C460=2,1,0)</f>
        <v>0</v>
      </c>
      <c r="M460" s="10">
        <f>IF(mmult!$B460="S",1,0)</f>
        <v>1</v>
      </c>
      <c r="N460" s="10">
        <f>IF(mmult!$B460="C",1,0)</f>
        <v>0</v>
      </c>
      <c r="O460" s="13">
        <f>IF(mmult!$D460="male",1,0)</f>
        <v>0</v>
      </c>
      <c r="P460" s="13">
        <v>1.0</v>
      </c>
      <c r="V460" s="15">
        <v>-0.8049399516353353</v>
      </c>
      <c r="W460" s="15">
        <v>0.8646585367913788</v>
      </c>
      <c r="X460" s="16">
        <f t="shared" ref="X460:Y460" si="458">IF(V460&lt;0,0,V460)</f>
        <v>0</v>
      </c>
      <c r="Y460" s="16">
        <f t="shared" si="458"/>
        <v>0.8646585368</v>
      </c>
      <c r="Z460" s="16">
        <f t="shared" si="3"/>
        <v>0.8646585368</v>
      </c>
      <c r="AA460" s="16">
        <f>(nnet!$A460-Z460)^2</f>
        <v>0.01831731166</v>
      </c>
    </row>
    <row r="461" ht="14.25" customHeight="1">
      <c r="A461" s="10">
        <v>1.0</v>
      </c>
      <c r="B461" s="10" t="s">
        <v>30</v>
      </c>
      <c r="C461" s="10">
        <v>3.0</v>
      </c>
      <c r="D461" s="10" t="s">
        <v>31</v>
      </c>
      <c r="E461" s="10">
        <v>32.0</v>
      </c>
      <c r="F461" s="11">
        <v>7.925</v>
      </c>
      <c r="G461" s="10">
        <v>0.0</v>
      </c>
      <c r="H461" s="10">
        <v>0.0</v>
      </c>
      <c r="I461" s="12">
        <f>mmult!$E461/$E$1</f>
        <v>0.4</v>
      </c>
      <c r="J461" s="12">
        <f>LOG10(mmult!$F461+1)</f>
        <v>0.9506082248</v>
      </c>
      <c r="K461" s="10">
        <f>IF(mmult!$C461=1,1,0)</f>
        <v>0</v>
      </c>
      <c r="L461" s="10">
        <f>IF(mmult!$C461=2,1,0)</f>
        <v>0</v>
      </c>
      <c r="M461" s="10">
        <f>IF(mmult!$B461="S",1,0)</f>
        <v>1</v>
      </c>
      <c r="N461" s="10">
        <f>IF(mmult!$B461="C",1,0)</f>
        <v>0</v>
      </c>
      <c r="O461" s="13">
        <f>IF(mmult!$D461="male",1,0)</f>
        <v>1</v>
      </c>
      <c r="P461" s="13">
        <v>1.0</v>
      </c>
      <c r="V461" s="15">
        <v>-1.605833675018449</v>
      </c>
      <c r="W461" s="15">
        <v>0.06112481376251866</v>
      </c>
      <c r="X461" s="16">
        <f t="shared" ref="X461:Y461" si="459">IF(V461&lt;0,0,V461)</f>
        <v>0</v>
      </c>
      <c r="Y461" s="16">
        <f t="shared" si="459"/>
        <v>0.06112481376</v>
      </c>
      <c r="Z461" s="16">
        <f t="shared" si="3"/>
        <v>0.06112481376</v>
      </c>
      <c r="AA461" s="16">
        <f>(nnet!$A461-Z461)^2</f>
        <v>0.8814866153</v>
      </c>
    </row>
    <row r="462" ht="14.25" customHeight="1">
      <c r="A462" s="10">
        <v>1.0</v>
      </c>
      <c r="B462" s="10" t="s">
        <v>30</v>
      </c>
      <c r="C462" s="10">
        <v>2.0</v>
      </c>
      <c r="D462" s="10" t="s">
        <v>33</v>
      </c>
      <c r="E462" s="10">
        <v>25.0</v>
      </c>
      <c r="F462" s="11">
        <v>30.0</v>
      </c>
      <c r="G462" s="10">
        <v>1.0</v>
      </c>
      <c r="H462" s="10">
        <v>1.0</v>
      </c>
      <c r="I462" s="12">
        <f>mmult!$E462/$E$1</f>
        <v>0.3125</v>
      </c>
      <c r="J462" s="12">
        <f>LOG10(mmult!$F462+1)</f>
        <v>1.491361694</v>
      </c>
      <c r="K462" s="10">
        <f>IF(mmult!$C462=1,1,0)</f>
        <v>0</v>
      </c>
      <c r="L462" s="10">
        <f>IF(mmult!$C462=2,1,0)</f>
        <v>1</v>
      </c>
      <c r="M462" s="10">
        <f>IF(mmult!$B462="S",1,0)</f>
        <v>1</v>
      </c>
      <c r="N462" s="10">
        <f>IF(mmult!$B462="C",1,0)</f>
        <v>0</v>
      </c>
      <c r="O462" s="13">
        <f>IF(mmult!$D462="male",1,0)</f>
        <v>0</v>
      </c>
      <c r="P462" s="13">
        <v>1.0</v>
      </c>
      <c r="V462" s="15">
        <v>-0.967061592105545</v>
      </c>
      <c r="W462" s="15">
        <v>0.7575031064546907</v>
      </c>
      <c r="X462" s="16">
        <f t="shared" ref="X462:Y462" si="460">IF(V462&lt;0,0,V462)</f>
        <v>0</v>
      </c>
      <c r="Y462" s="16">
        <f t="shared" si="460"/>
        <v>0.7575031065</v>
      </c>
      <c r="Z462" s="16">
        <f t="shared" si="3"/>
        <v>0.7575031065</v>
      </c>
      <c r="AA462" s="16">
        <f>(nnet!$A462-Z462)^2</f>
        <v>0.05880474338</v>
      </c>
    </row>
    <row r="463" ht="14.25" customHeight="1">
      <c r="A463" s="10">
        <v>1.0</v>
      </c>
      <c r="B463" s="10" t="s">
        <v>32</v>
      </c>
      <c r="C463" s="10">
        <v>1.0</v>
      </c>
      <c r="D463" s="10" t="s">
        <v>33</v>
      </c>
      <c r="E463" s="10">
        <v>39.0</v>
      </c>
      <c r="F463" s="11">
        <v>110.8833</v>
      </c>
      <c r="G463" s="10">
        <v>1.0</v>
      </c>
      <c r="H463" s="10">
        <v>1.0</v>
      </c>
      <c r="I463" s="12">
        <f>mmult!$E463/$E$1</f>
        <v>0.4875</v>
      </c>
      <c r="J463" s="12">
        <f>LOG10(mmult!$F463+1)</f>
        <v>2.048765267</v>
      </c>
      <c r="K463" s="10">
        <f>IF(mmult!$C463=1,1,0)</f>
        <v>1</v>
      </c>
      <c r="L463" s="10">
        <f>IF(mmult!$C463=2,1,0)</f>
        <v>0</v>
      </c>
      <c r="M463" s="10">
        <f>IF(mmult!$B463="S",1,0)</f>
        <v>0</v>
      </c>
      <c r="N463" s="10">
        <f>IF(mmult!$B463="C",1,0)</f>
        <v>1</v>
      </c>
      <c r="O463" s="13">
        <f>IF(mmult!$D463="male",1,0)</f>
        <v>0</v>
      </c>
      <c r="P463" s="13">
        <v>1.0</v>
      </c>
      <c r="V463" s="15">
        <v>0.9198510584767808</v>
      </c>
      <c r="W463" s="15">
        <v>-2.496603274977642</v>
      </c>
      <c r="X463" s="16">
        <f t="shared" ref="X463:Y463" si="461">IF(V463&lt;0,0,V463)</f>
        <v>0.9198510585</v>
      </c>
      <c r="Y463" s="16">
        <f t="shared" si="461"/>
        <v>0</v>
      </c>
      <c r="Z463" s="16">
        <f t="shared" si="3"/>
        <v>0.9198510585</v>
      </c>
      <c r="AA463" s="16">
        <f>(nnet!$A463-Z463)^2</f>
        <v>0.006423852827</v>
      </c>
    </row>
    <row r="464" ht="14.25" customHeight="1">
      <c r="A464" s="10">
        <v>0.0</v>
      </c>
      <c r="B464" s="10" t="s">
        <v>30</v>
      </c>
      <c r="C464" s="10">
        <v>2.0</v>
      </c>
      <c r="D464" s="10" t="s">
        <v>31</v>
      </c>
      <c r="E464" s="10">
        <v>54.0</v>
      </c>
      <c r="F464" s="11">
        <v>26.0</v>
      </c>
      <c r="G464" s="10">
        <v>0.0</v>
      </c>
      <c r="H464" s="10">
        <v>0.0</v>
      </c>
      <c r="I464" s="12">
        <f>mmult!$E464/$E$1</f>
        <v>0.675</v>
      </c>
      <c r="J464" s="12">
        <f>LOG10(mmult!$F464+1)</f>
        <v>1.431363764</v>
      </c>
      <c r="K464" s="10">
        <f>IF(mmult!$C464=1,1,0)</f>
        <v>0</v>
      </c>
      <c r="L464" s="10">
        <f>IF(mmult!$C464=2,1,0)</f>
        <v>1</v>
      </c>
      <c r="M464" s="10">
        <f>IF(mmult!$B464="S",1,0)</f>
        <v>1</v>
      </c>
      <c r="N464" s="10">
        <f>IF(mmult!$B464="C",1,0)</f>
        <v>0</v>
      </c>
      <c r="O464" s="13">
        <f>IF(mmult!$D464="male",1,0)</f>
        <v>1</v>
      </c>
      <c r="P464" s="13">
        <v>1.0</v>
      </c>
      <c r="V464" s="15">
        <v>-1.6823053544850357</v>
      </c>
      <c r="W464" s="15">
        <v>0.15612766042802972</v>
      </c>
      <c r="X464" s="16">
        <f t="shared" ref="X464:Y464" si="462">IF(V464&lt;0,0,V464)</f>
        <v>0</v>
      </c>
      <c r="Y464" s="16">
        <f t="shared" si="462"/>
        <v>0.1561276604</v>
      </c>
      <c r="Z464" s="16">
        <f t="shared" si="3"/>
        <v>0.1561276604</v>
      </c>
      <c r="AA464" s="16">
        <f>(nnet!$A464-Z464)^2</f>
        <v>0.02437584635</v>
      </c>
    </row>
    <row r="465" ht="14.25" customHeight="1">
      <c r="A465" s="10">
        <v>0.0</v>
      </c>
      <c r="B465" s="10" t="s">
        <v>32</v>
      </c>
      <c r="C465" s="10">
        <v>1.0</v>
      </c>
      <c r="D465" s="10" t="s">
        <v>31</v>
      </c>
      <c r="E465" s="10">
        <v>36.0</v>
      </c>
      <c r="F465" s="11">
        <v>40.125</v>
      </c>
      <c r="G465" s="10">
        <v>0.0</v>
      </c>
      <c r="H465" s="10">
        <v>0.0</v>
      </c>
      <c r="I465" s="12">
        <f>mmult!$E465/$E$1</f>
        <v>0.45</v>
      </c>
      <c r="J465" s="12">
        <f>LOG10(mmult!$F465+1)</f>
        <v>1.614105911</v>
      </c>
      <c r="K465" s="10">
        <f>IF(mmult!$C465=1,1,0)</f>
        <v>1</v>
      </c>
      <c r="L465" s="10">
        <f>IF(mmult!$C465=2,1,0)</f>
        <v>0</v>
      </c>
      <c r="M465" s="10">
        <f>IF(mmult!$B465="S",1,0)</f>
        <v>0</v>
      </c>
      <c r="N465" s="10">
        <f>IF(mmult!$B465="C",1,0)</f>
        <v>1</v>
      </c>
      <c r="O465" s="13">
        <f>IF(mmult!$D465="male",1,0)</f>
        <v>1</v>
      </c>
      <c r="P465" s="13">
        <v>1.0</v>
      </c>
      <c r="V465" s="15">
        <v>0.49431309939080187</v>
      </c>
      <c r="W465" s="15">
        <v>-2.9147863645913246</v>
      </c>
      <c r="X465" s="16">
        <f t="shared" ref="X465:Y465" si="463">IF(V465&lt;0,0,V465)</f>
        <v>0.4943130994</v>
      </c>
      <c r="Y465" s="16">
        <f t="shared" si="463"/>
        <v>0</v>
      </c>
      <c r="Z465" s="16">
        <f t="shared" si="3"/>
        <v>0.4943130994</v>
      </c>
      <c r="AA465" s="16">
        <f>(nnet!$A465-Z465)^2</f>
        <v>0.2443454402</v>
      </c>
    </row>
    <row r="466" ht="14.25" customHeight="1">
      <c r="A466" s="10">
        <v>1.0</v>
      </c>
      <c r="B466" s="10" t="s">
        <v>30</v>
      </c>
      <c r="C466" s="10">
        <v>1.0</v>
      </c>
      <c r="D466" s="10" t="s">
        <v>33</v>
      </c>
      <c r="E466" s="10">
        <v>18.0</v>
      </c>
      <c r="F466" s="11">
        <v>79.65</v>
      </c>
      <c r="G466" s="10">
        <v>0.0</v>
      </c>
      <c r="H466" s="10">
        <v>2.0</v>
      </c>
      <c r="I466" s="12">
        <f>mmult!$E466/$E$1</f>
        <v>0.225</v>
      </c>
      <c r="J466" s="12">
        <f>LOG10(mmult!$F466+1)</f>
        <v>1.906604372</v>
      </c>
      <c r="K466" s="10">
        <f>IF(mmult!$C466=1,1,0)</f>
        <v>1</v>
      </c>
      <c r="L466" s="10">
        <f>IF(mmult!$C466=2,1,0)</f>
        <v>0</v>
      </c>
      <c r="M466" s="10">
        <f>IF(mmult!$B466="S",1,0)</f>
        <v>1</v>
      </c>
      <c r="N466" s="10">
        <f>IF(mmult!$B466="C",1,0)</f>
        <v>0</v>
      </c>
      <c r="O466" s="13">
        <f>IF(mmult!$D466="male",1,0)</f>
        <v>0</v>
      </c>
      <c r="P466" s="13">
        <v>1.0</v>
      </c>
      <c r="V466" s="15">
        <v>-0.6617915576772697</v>
      </c>
      <c r="W466" s="15">
        <v>1.0707256693369236</v>
      </c>
      <c r="X466" s="16">
        <f t="shared" ref="X466:Y466" si="464">IF(V466&lt;0,0,V466)</f>
        <v>0</v>
      </c>
      <c r="Y466" s="16">
        <f t="shared" si="464"/>
        <v>1.070725669</v>
      </c>
      <c r="Z466" s="16">
        <f t="shared" si="3"/>
        <v>1.070725669</v>
      </c>
      <c r="AA466" s="16">
        <f>(nnet!$A466-Z466)^2</f>
        <v>0.005002120303</v>
      </c>
    </row>
    <row r="467" ht="14.25" customHeight="1">
      <c r="A467" s="10">
        <v>0.0</v>
      </c>
      <c r="B467" s="10" t="s">
        <v>30</v>
      </c>
      <c r="C467" s="10">
        <v>2.0</v>
      </c>
      <c r="D467" s="10" t="s">
        <v>31</v>
      </c>
      <c r="E467" s="10">
        <v>47.0</v>
      </c>
      <c r="F467" s="11">
        <v>15.0</v>
      </c>
      <c r="G467" s="10">
        <v>0.0</v>
      </c>
      <c r="H467" s="10">
        <v>0.0</v>
      </c>
      <c r="I467" s="12">
        <f>mmult!$E467/$E$1</f>
        <v>0.5875</v>
      </c>
      <c r="J467" s="12">
        <f>LOG10(mmult!$F467+1)</f>
        <v>1.204119983</v>
      </c>
      <c r="K467" s="10">
        <f>IF(mmult!$C467=1,1,0)</f>
        <v>0</v>
      </c>
      <c r="L467" s="10">
        <f>IF(mmult!$C467=2,1,0)</f>
        <v>1</v>
      </c>
      <c r="M467" s="10">
        <f>IF(mmult!$B467="S",1,0)</f>
        <v>1</v>
      </c>
      <c r="N467" s="10">
        <f>IF(mmult!$B467="C",1,0)</f>
        <v>0</v>
      </c>
      <c r="O467" s="13">
        <f>IF(mmult!$D467="male",1,0)</f>
        <v>1</v>
      </c>
      <c r="P467" s="13">
        <v>1.0</v>
      </c>
      <c r="V467" s="15">
        <v>-1.6206223432232554</v>
      </c>
      <c r="W467" s="15">
        <v>0.1858195927717312</v>
      </c>
      <c r="X467" s="16">
        <f t="shared" ref="X467:Y467" si="465">IF(V467&lt;0,0,V467)</f>
        <v>0</v>
      </c>
      <c r="Y467" s="16">
        <f t="shared" si="465"/>
        <v>0.1858195928</v>
      </c>
      <c r="Z467" s="16">
        <f t="shared" si="3"/>
        <v>0.1858195928</v>
      </c>
      <c r="AA467" s="16">
        <f>(nnet!$A467-Z467)^2</f>
        <v>0.03452892106</v>
      </c>
    </row>
    <row r="468" ht="14.25" customHeight="1">
      <c r="A468" s="10">
        <v>1.0</v>
      </c>
      <c r="B468" s="10" t="s">
        <v>32</v>
      </c>
      <c r="C468" s="10">
        <v>1.0</v>
      </c>
      <c r="D468" s="10" t="s">
        <v>31</v>
      </c>
      <c r="E468" s="10">
        <v>60.0</v>
      </c>
      <c r="F468" s="11">
        <v>79.2</v>
      </c>
      <c r="G468" s="10">
        <v>1.0</v>
      </c>
      <c r="H468" s="10">
        <v>1.0</v>
      </c>
      <c r="I468" s="12">
        <f>mmult!$E468/$E$1</f>
        <v>0.75</v>
      </c>
      <c r="J468" s="12">
        <f>LOG10(mmult!$F468+1)</f>
        <v>1.904174368</v>
      </c>
      <c r="K468" s="10">
        <f>IF(mmult!$C468=1,1,0)</f>
        <v>1</v>
      </c>
      <c r="L468" s="10">
        <f>IF(mmult!$C468=2,1,0)</f>
        <v>0</v>
      </c>
      <c r="M468" s="10">
        <f>IF(mmult!$B468="S",1,0)</f>
        <v>0</v>
      </c>
      <c r="N468" s="10">
        <f>IF(mmult!$B468="C",1,0)</f>
        <v>1</v>
      </c>
      <c r="O468" s="13">
        <f>IF(mmult!$D468="male",1,0)</f>
        <v>1</v>
      </c>
      <c r="P468" s="13">
        <v>1.0</v>
      </c>
      <c r="V468" s="15">
        <v>0.22470743727111075</v>
      </c>
      <c r="W468" s="15">
        <v>-3.139476208480084</v>
      </c>
      <c r="X468" s="16">
        <f t="shared" ref="X468:Y468" si="466">IF(V468&lt;0,0,V468)</f>
        <v>0.2247074373</v>
      </c>
      <c r="Y468" s="16">
        <f t="shared" si="466"/>
        <v>0</v>
      </c>
      <c r="Z468" s="16">
        <f t="shared" si="3"/>
        <v>0.2247074373</v>
      </c>
      <c r="AA468" s="16">
        <f>(nnet!$A468-Z468)^2</f>
        <v>0.6010785578</v>
      </c>
    </row>
    <row r="469" ht="14.25" customHeight="1">
      <c r="A469" s="10">
        <v>0.0</v>
      </c>
      <c r="B469" s="10" t="s">
        <v>30</v>
      </c>
      <c r="C469" s="10">
        <v>3.0</v>
      </c>
      <c r="D469" s="10" t="s">
        <v>31</v>
      </c>
      <c r="E469" s="10">
        <v>22.0</v>
      </c>
      <c r="F469" s="11">
        <v>8.05</v>
      </c>
      <c r="G469" s="10">
        <v>0.0</v>
      </c>
      <c r="H469" s="10">
        <v>0.0</v>
      </c>
      <c r="I469" s="12">
        <f>mmult!$E469/$E$1</f>
        <v>0.275</v>
      </c>
      <c r="J469" s="12">
        <f>LOG10(mmult!$F469+1)</f>
        <v>0.9566485792</v>
      </c>
      <c r="K469" s="10">
        <f>IF(mmult!$C469=1,1,0)</f>
        <v>0</v>
      </c>
      <c r="L469" s="10">
        <f>IF(mmult!$C469=2,1,0)</f>
        <v>0</v>
      </c>
      <c r="M469" s="10">
        <f>IF(mmult!$B469="S",1,0)</f>
        <v>1</v>
      </c>
      <c r="N469" s="10">
        <f>IF(mmult!$B469="C",1,0)</f>
        <v>0</v>
      </c>
      <c r="O469" s="13">
        <f>IF(mmult!$D469="male",1,0)</f>
        <v>1</v>
      </c>
      <c r="P469" s="13">
        <v>1.0</v>
      </c>
      <c r="V469" s="15">
        <v>-1.5138683205970038</v>
      </c>
      <c r="W469" s="15">
        <v>0.12717006210954063</v>
      </c>
      <c r="X469" s="16">
        <f t="shared" ref="X469:Y469" si="467">IF(V469&lt;0,0,V469)</f>
        <v>0</v>
      </c>
      <c r="Y469" s="16">
        <f t="shared" si="467"/>
        <v>0.1271700621</v>
      </c>
      <c r="Z469" s="16">
        <f t="shared" si="3"/>
        <v>0.1271700621</v>
      </c>
      <c r="AA469" s="16">
        <f>(nnet!$A469-Z469)^2</f>
        <v>0.0161722247</v>
      </c>
    </row>
    <row r="470" ht="14.25" customHeight="1">
      <c r="A470" s="10">
        <v>0.0</v>
      </c>
      <c r="B470" s="10" t="s">
        <v>30</v>
      </c>
      <c r="C470" s="10">
        <v>3.0</v>
      </c>
      <c r="D470" s="10" t="s">
        <v>31</v>
      </c>
      <c r="E470" s="10">
        <v>35.0</v>
      </c>
      <c r="F470" s="11">
        <v>7.125</v>
      </c>
      <c r="G470" s="10">
        <v>0.0</v>
      </c>
      <c r="H470" s="10">
        <v>0.0</v>
      </c>
      <c r="I470" s="12">
        <f>mmult!$E470/$E$1</f>
        <v>0.4375</v>
      </c>
      <c r="J470" s="12">
        <f>LOG10(mmult!$F470+1)</f>
        <v>0.9098233697</v>
      </c>
      <c r="K470" s="10">
        <f>IF(mmult!$C470=1,1,0)</f>
        <v>0</v>
      </c>
      <c r="L470" s="10">
        <f>IF(mmult!$C470=2,1,0)</f>
        <v>0</v>
      </c>
      <c r="M470" s="10">
        <f>IF(mmult!$B470="S",1,0)</f>
        <v>1</v>
      </c>
      <c r="N470" s="10">
        <f>IF(mmult!$B470="C",1,0)</f>
        <v>0</v>
      </c>
      <c r="O470" s="13">
        <f>IF(mmult!$D470="male",1,0)</f>
        <v>1</v>
      </c>
      <c r="P470" s="13">
        <v>1.0</v>
      </c>
      <c r="V470" s="15">
        <v>-1.63387665515591</v>
      </c>
      <c r="W470" s="15">
        <v>0.038526457045623186</v>
      </c>
      <c r="X470" s="16">
        <f t="shared" ref="X470:Y470" si="468">IF(V470&lt;0,0,V470)</f>
        <v>0</v>
      </c>
      <c r="Y470" s="16">
        <f t="shared" si="468"/>
        <v>0.03852645705</v>
      </c>
      <c r="Z470" s="16">
        <f t="shared" si="3"/>
        <v>0.03852645705</v>
      </c>
      <c r="AA470" s="16">
        <f>(nnet!$A470-Z470)^2</f>
        <v>0.001484287892</v>
      </c>
    </row>
    <row r="471" ht="14.25" customHeight="1">
      <c r="A471" s="10">
        <v>1.0</v>
      </c>
      <c r="B471" s="10" t="s">
        <v>32</v>
      </c>
      <c r="C471" s="10">
        <v>1.0</v>
      </c>
      <c r="D471" s="10" t="s">
        <v>33</v>
      </c>
      <c r="E471" s="10">
        <v>52.0</v>
      </c>
      <c r="F471" s="11">
        <v>78.2667</v>
      </c>
      <c r="G471" s="10">
        <v>1.0</v>
      </c>
      <c r="H471" s="10">
        <v>0.0</v>
      </c>
      <c r="I471" s="12">
        <f>mmult!$E471/$E$1</f>
        <v>0.65</v>
      </c>
      <c r="J471" s="12">
        <f>LOG10(mmult!$F471+1)</f>
        <v>1.899090778</v>
      </c>
      <c r="K471" s="10">
        <f>IF(mmult!$C471=1,1,0)</f>
        <v>1</v>
      </c>
      <c r="L471" s="10">
        <f>IF(mmult!$C471=2,1,0)</f>
        <v>0</v>
      </c>
      <c r="M471" s="10">
        <f>IF(mmult!$B471="S",1,0)</f>
        <v>0</v>
      </c>
      <c r="N471" s="10">
        <f>IF(mmult!$B471="C",1,0)</f>
        <v>1</v>
      </c>
      <c r="O471" s="13">
        <f>IF(mmult!$D471="male",1,0)</f>
        <v>0</v>
      </c>
      <c r="P471" s="13">
        <v>1.0</v>
      </c>
      <c r="V471" s="15">
        <v>0.8333214213551982</v>
      </c>
      <c r="W471" s="15">
        <v>-2.5824325496215237</v>
      </c>
      <c r="X471" s="16">
        <f t="shared" ref="X471:Y471" si="469">IF(V471&lt;0,0,V471)</f>
        <v>0.8333214214</v>
      </c>
      <c r="Y471" s="16">
        <f t="shared" si="469"/>
        <v>0</v>
      </c>
      <c r="Z471" s="16">
        <f t="shared" si="3"/>
        <v>0.8333214214</v>
      </c>
      <c r="AA471" s="16">
        <f>(nnet!$A471-Z471)^2</f>
        <v>0.02778174858</v>
      </c>
    </row>
    <row r="472" ht="14.25" customHeight="1">
      <c r="A472" s="10">
        <v>0.0</v>
      </c>
      <c r="B472" s="10" t="s">
        <v>30</v>
      </c>
      <c r="C472" s="10">
        <v>3.0</v>
      </c>
      <c r="D472" s="10" t="s">
        <v>31</v>
      </c>
      <c r="E472" s="10">
        <v>47.0</v>
      </c>
      <c r="F472" s="11">
        <v>7.25</v>
      </c>
      <c r="G472" s="10">
        <v>0.0</v>
      </c>
      <c r="H472" s="10">
        <v>0.0</v>
      </c>
      <c r="I472" s="12">
        <f>mmult!$E472/$E$1</f>
        <v>0.5875</v>
      </c>
      <c r="J472" s="12">
        <f>LOG10(mmult!$F472+1)</f>
        <v>0.9164539485</v>
      </c>
      <c r="K472" s="10">
        <f>IF(mmult!$C472=1,1,0)</f>
        <v>0</v>
      </c>
      <c r="L472" s="10">
        <f>IF(mmult!$C472=2,1,0)</f>
        <v>0</v>
      </c>
      <c r="M472" s="10">
        <f>IF(mmult!$B472="S",1,0)</f>
        <v>1</v>
      </c>
      <c r="N472" s="10">
        <f>IF(mmult!$B472="C",1,0)</f>
        <v>0</v>
      </c>
      <c r="O472" s="13">
        <f>IF(mmult!$D472="male",1,0)</f>
        <v>1</v>
      </c>
      <c r="P472" s="13">
        <v>1.0</v>
      </c>
      <c r="V472" s="15">
        <v>-1.7440736246438766</v>
      </c>
      <c r="W472" s="15">
        <v>-0.03973612226421652</v>
      </c>
      <c r="X472" s="16">
        <f t="shared" ref="X472:Y472" si="470">IF(V472&lt;0,0,V472)</f>
        <v>0</v>
      </c>
      <c r="Y472" s="16">
        <f t="shared" si="470"/>
        <v>0</v>
      </c>
      <c r="Z472" s="16">
        <f t="shared" si="3"/>
        <v>0</v>
      </c>
      <c r="AA472" s="16">
        <f>(nnet!$A472-Z472)^2</f>
        <v>0</v>
      </c>
    </row>
    <row r="473" ht="14.25" customHeight="1">
      <c r="A473" s="10">
        <v>0.0</v>
      </c>
      <c r="B473" s="10" t="s">
        <v>30</v>
      </c>
      <c r="C473" s="10">
        <v>2.0</v>
      </c>
      <c r="D473" s="10" t="s">
        <v>31</v>
      </c>
      <c r="E473" s="10">
        <v>37.0</v>
      </c>
      <c r="F473" s="11">
        <v>26.0</v>
      </c>
      <c r="G473" s="10">
        <v>1.0</v>
      </c>
      <c r="H473" s="10">
        <v>0.0</v>
      </c>
      <c r="I473" s="12">
        <f>mmult!$E473/$E$1</f>
        <v>0.4625</v>
      </c>
      <c r="J473" s="12">
        <f>LOG10(mmult!$F473+1)</f>
        <v>1.431363764</v>
      </c>
      <c r="K473" s="10">
        <f>IF(mmult!$C473=1,1,0)</f>
        <v>0</v>
      </c>
      <c r="L473" s="10">
        <f>IF(mmult!$C473=2,1,0)</f>
        <v>1</v>
      </c>
      <c r="M473" s="10">
        <f>IF(mmult!$B473="S",1,0)</f>
        <v>1</v>
      </c>
      <c r="N473" s="10">
        <f>IF(mmult!$B473="C",1,0)</f>
        <v>0</v>
      </c>
      <c r="O473" s="13">
        <f>IF(mmult!$D473="male",1,0)</f>
        <v>1</v>
      </c>
      <c r="P473" s="13">
        <v>1.0</v>
      </c>
      <c r="V473" s="15">
        <v>-1.5438404040501699</v>
      </c>
      <c r="W473" s="15">
        <v>0.18989038798785973</v>
      </c>
      <c r="X473" s="16">
        <f t="shared" ref="X473:Y473" si="471">IF(V473&lt;0,0,V473)</f>
        <v>0</v>
      </c>
      <c r="Y473" s="16">
        <f t="shared" si="471"/>
        <v>0.189890388</v>
      </c>
      <c r="Z473" s="16">
        <f t="shared" si="3"/>
        <v>0.189890388</v>
      </c>
      <c r="AA473" s="16">
        <f>(nnet!$A473-Z473)^2</f>
        <v>0.03605835945</v>
      </c>
    </row>
    <row r="474" ht="14.25" customHeight="1">
      <c r="A474" s="10">
        <v>0.0</v>
      </c>
      <c r="B474" s="10" t="s">
        <v>30</v>
      </c>
      <c r="C474" s="10">
        <v>3.0</v>
      </c>
      <c r="D474" s="10" t="s">
        <v>31</v>
      </c>
      <c r="E474" s="10">
        <v>36.0</v>
      </c>
      <c r="F474" s="11">
        <v>24.15</v>
      </c>
      <c r="G474" s="10">
        <v>1.0</v>
      </c>
      <c r="H474" s="10">
        <v>1.0</v>
      </c>
      <c r="I474" s="12">
        <f>mmult!$E474/$E$1</f>
        <v>0.45</v>
      </c>
      <c r="J474" s="12">
        <f>LOG10(mmult!$F474+1)</f>
        <v>1.400537989</v>
      </c>
      <c r="K474" s="10">
        <f>IF(mmult!$C474=1,1,0)</f>
        <v>0</v>
      </c>
      <c r="L474" s="10">
        <f>IF(mmult!$C474=2,1,0)</f>
        <v>0</v>
      </c>
      <c r="M474" s="10">
        <f>IF(mmult!$B474="S",1,0)</f>
        <v>1</v>
      </c>
      <c r="N474" s="10">
        <f>IF(mmult!$B474="C",1,0)</f>
        <v>0</v>
      </c>
      <c r="O474" s="13">
        <f>IF(mmult!$D474="male",1,0)</f>
        <v>1</v>
      </c>
      <c r="P474" s="13">
        <v>1.0</v>
      </c>
      <c r="V474" s="15">
        <v>-1.6897894820928034</v>
      </c>
      <c r="W474" s="15">
        <v>-0.020914929746869593</v>
      </c>
      <c r="X474" s="16">
        <f t="shared" ref="X474:Y474" si="472">IF(V474&lt;0,0,V474)</f>
        <v>0</v>
      </c>
      <c r="Y474" s="16">
        <f t="shared" si="472"/>
        <v>0</v>
      </c>
      <c r="Z474" s="16">
        <f t="shared" si="3"/>
        <v>0</v>
      </c>
      <c r="AA474" s="16">
        <f>(nnet!$A474-Z474)^2</f>
        <v>0</v>
      </c>
    </row>
    <row r="475" ht="14.25" customHeight="1">
      <c r="A475" s="10">
        <v>0.0</v>
      </c>
      <c r="B475" s="10" t="s">
        <v>30</v>
      </c>
      <c r="C475" s="10">
        <v>3.0</v>
      </c>
      <c r="D475" s="10" t="s">
        <v>31</v>
      </c>
      <c r="E475" s="10">
        <v>49.0</v>
      </c>
      <c r="F475" s="11">
        <v>0.0</v>
      </c>
      <c r="G475" s="10">
        <v>0.0</v>
      </c>
      <c r="H475" s="10">
        <v>0.0</v>
      </c>
      <c r="I475" s="12">
        <f>mmult!$E475/$E$1</f>
        <v>0.6125</v>
      </c>
      <c r="J475" s="12">
        <f>LOG10(mmult!$F475+1)</f>
        <v>0</v>
      </c>
      <c r="K475" s="10">
        <f>IF(mmult!$C475=1,1,0)</f>
        <v>0</v>
      </c>
      <c r="L475" s="10">
        <f>IF(mmult!$C475=2,1,0)</f>
        <v>0</v>
      </c>
      <c r="M475" s="10">
        <f>IF(mmult!$B475="S",1,0)</f>
        <v>1</v>
      </c>
      <c r="N475" s="10">
        <f>IF(mmult!$B475="C",1,0)</f>
        <v>0</v>
      </c>
      <c r="O475" s="13">
        <f>IF(mmult!$D475="male",1,0)</f>
        <v>1</v>
      </c>
      <c r="P475" s="13">
        <v>1.0</v>
      </c>
      <c r="V475" s="15">
        <v>-1.7731138406304792</v>
      </c>
      <c r="W475" s="15">
        <v>-0.11834370086655044</v>
      </c>
      <c r="X475" s="16">
        <f t="shared" ref="X475:Y475" si="473">IF(V475&lt;0,0,V475)</f>
        <v>0</v>
      </c>
      <c r="Y475" s="16">
        <f t="shared" si="473"/>
        <v>0</v>
      </c>
      <c r="Z475" s="16">
        <f t="shared" si="3"/>
        <v>0</v>
      </c>
      <c r="AA475" s="16">
        <f>(nnet!$A475-Z475)^2</f>
        <v>0</v>
      </c>
    </row>
    <row r="476" ht="14.25" customHeight="1">
      <c r="A476" s="10">
        <v>1.0</v>
      </c>
      <c r="B476" s="10" t="s">
        <v>32</v>
      </c>
      <c r="C476" s="10">
        <v>1.0</v>
      </c>
      <c r="D476" s="10" t="s">
        <v>31</v>
      </c>
      <c r="E476" s="10">
        <v>49.0</v>
      </c>
      <c r="F476" s="11">
        <v>56.9292</v>
      </c>
      <c r="G476" s="10">
        <v>1.0</v>
      </c>
      <c r="H476" s="10">
        <v>0.0</v>
      </c>
      <c r="I476" s="12">
        <f>mmult!$E476/$E$1</f>
        <v>0.6125</v>
      </c>
      <c r="J476" s="12">
        <f>LOG10(mmult!$F476+1)</f>
        <v>1.762897531</v>
      </c>
      <c r="K476" s="10">
        <f>IF(mmult!$C476=1,1,0)</f>
        <v>1</v>
      </c>
      <c r="L476" s="10">
        <f>IF(mmult!$C476=2,1,0)</f>
        <v>0</v>
      </c>
      <c r="M476" s="10">
        <f>IF(mmult!$B476="S",1,0)</f>
        <v>0</v>
      </c>
      <c r="N476" s="10">
        <f>IF(mmult!$B476="C",1,0)</f>
        <v>1</v>
      </c>
      <c r="O476" s="13">
        <f>IF(mmult!$D476="male",1,0)</f>
        <v>1</v>
      </c>
      <c r="P476" s="13">
        <v>1.0</v>
      </c>
      <c r="V476" s="15">
        <v>0.3588236981837536</v>
      </c>
      <c r="W476" s="15">
        <v>-3.067232702901937</v>
      </c>
      <c r="X476" s="16">
        <f t="shared" ref="X476:Y476" si="474">IF(V476&lt;0,0,V476)</f>
        <v>0.3588236982</v>
      </c>
      <c r="Y476" s="16">
        <f t="shared" si="474"/>
        <v>0</v>
      </c>
      <c r="Z476" s="16">
        <f t="shared" si="3"/>
        <v>0.3588236982</v>
      </c>
      <c r="AA476" s="16">
        <f>(nnet!$A476-Z476)^2</f>
        <v>0.41110705</v>
      </c>
    </row>
    <row r="477" ht="14.25" customHeight="1">
      <c r="A477" s="10">
        <v>1.0</v>
      </c>
      <c r="B477" s="10" t="s">
        <v>30</v>
      </c>
      <c r="C477" s="10">
        <v>2.0</v>
      </c>
      <c r="D477" s="10" t="s">
        <v>33</v>
      </c>
      <c r="E477" s="10">
        <v>24.0</v>
      </c>
      <c r="F477" s="11">
        <v>27.0</v>
      </c>
      <c r="G477" s="10">
        <v>2.0</v>
      </c>
      <c r="H477" s="10">
        <v>1.0</v>
      </c>
      <c r="I477" s="12">
        <f>mmult!$E477/$E$1</f>
        <v>0.3</v>
      </c>
      <c r="J477" s="12">
        <f>LOG10(mmult!$F477+1)</f>
        <v>1.447158031</v>
      </c>
      <c r="K477" s="10">
        <f>IF(mmult!$C477=1,1,0)</f>
        <v>0</v>
      </c>
      <c r="L477" s="10">
        <f>IF(mmult!$C477=2,1,0)</f>
        <v>1</v>
      </c>
      <c r="M477" s="10">
        <f>IF(mmult!$B477="S",1,0)</f>
        <v>1</v>
      </c>
      <c r="N477" s="10">
        <f>IF(mmult!$B477="C",1,0)</f>
        <v>0</v>
      </c>
      <c r="O477" s="13">
        <f>IF(mmult!$D477="male",1,0)</f>
        <v>0</v>
      </c>
      <c r="P477" s="13">
        <v>1.0</v>
      </c>
      <c r="V477" s="15">
        <v>-0.9761430054311033</v>
      </c>
      <c r="W477" s="15">
        <v>0.6831254593799949</v>
      </c>
      <c r="X477" s="16">
        <f t="shared" ref="X477:Y477" si="475">IF(V477&lt;0,0,V477)</f>
        <v>0</v>
      </c>
      <c r="Y477" s="16">
        <f t="shared" si="475"/>
        <v>0.6831254594</v>
      </c>
      <c r="Z477" s="16">
        <f t="shared" si="3"/>
        <v>0.6831254594</v>
      </c>
      <c r="AA477" s="16">
        <f>(nnet!$A477-Z477)^2</f>
        <v>0.1004094745</v>
      </c>
    </row>
    <row r="478" ht="14.25" customHeight="1">
      <c r="A478" s="10">
        <v>0.0</v>
      </c>
      <c r="B478" s="10" t="s">
        <v>30</v>
      </c>
      <c r="C478" s="10">
        <v>3.0</v>
      </c>
      <c r="D478" s="10" t="s">
        <v>31</v>
      </c>
      <c r="E478" s="10">
        <v>44.0</v>
      </c>
      <c r="F478" s="11">
        <v>8.05</v>
      </c>
      <c r="G478" s="10">
        <v>0.0</v>
      </c>
      <c r="H478" s="10">
        <v>0.0</v>
      </c>
      <c r="I478" s="12">
        <f>mmult!$E478/$E$1</f>
        <v>0.55</v>
      </c>
      <c r="J478" s="12">
        <f>LOG10(mmult!$F478+1)</f>
        <v>0.9566485792</v>
      </c>
      <c r="K478" s="10">
        <f>IF(mmult!$C478=1,1,0)</f>
        <v>0</v>
      </c>
      <c r="L478" s="10">
        <f>IF(mmult!$C478=2,1,0)</f>
        <v>0</v>
      </c>
      <c r="M478" s="10">
        <f>IF(mmult!$B478="S",1,0)</f>
        <v>1</v>
      </c>
      <c r="N478" s="10">
        <f>IF(mmult!$B478="C",1,0)</f>
        <v>0</v>
      </c>
      <c r="O478" s="13">
        <f>IF(mmult!$D478="male",1,0)</f>
        <v>1</v>
      </c>
      <c r="P478" s="13">
        <v>1.0</v>
      </c>
      <c r="V478" s="15">
        <v>-1.7160375106456833</v>
      </c>
      <c r="W478" s="15">
        <v>-0.01717993980185284</v>
      </c>
      <c r="X478" s="16">
        <f t="shared" ref="X478:Y478" si="476">IF(V478&lt;0,0,V478)</f>
        <v>0</v>
      </c>
      <c r="Y478" s="16">
        <f t="shared" si="476"/>
        <v>0</v>
      </c>
      <c r="Z478" s="16">
        <f t="shared" si="3"/>
        <v>0</v>
      </c>
      <c r="AA478" s="16">
        <f>(nnet!$A478-Z478)^2</f>
        <v>0</v>
      </c>
    </row>
    <row r="479" ht="14.25" customHeight="1">
      <c r="A479" s="10">
        <v>1.0</v>
      </c>
      <c r="B479" s="10" t="s">
        <v>32</v>
      </c>
      <c r="C479" s="10">
        <v>1.0</v>
      </c>
      <c r="D479" s="10" t="s">
        <v>31</v>
      </c>
      <c r="E479" s="10">
        <v>35.0</v>
      </c>
      <c r="F479" s="11">
        <v>26.55</v>
      </c>
      <c r="G479" s="10">
        <v>0.0</v>
      </c>
      <c r="H479" s="10">
        <v>0.0</v>
      </c>
      <c r="I479" s="12">
        <f>mmult!$E479/$E$1</f>
        <v>0.4375</v>
      </c>
      <c r="J479" s="12">
        <f>LOG10(mmult!$F479+1)</f>
        <v>1.440121603</v>
      </c>
      <c r="K479" s="10">
        <f>IF(mmult!$C479=1,1,0)</f>
        <v>1</v>
      </c>
      <c r="L479" s="10">
        <f>IF(mmult!$C479=2,1,0)</f>
        <v>0</v>
      </c>
      <c r="M479" s="10">
        <f>IF(mmult!$B479="S",1,0)</f>
        <v>0</v>
      </c>
      <c r="N479" s="10">
        <f>IF(mmult!$B479="C",1,0)</f>
        <v>1</v>
      </c>
      <c r="O479" s="13">
        <f>IF(mmult!$D479="male",1,0)</f>
        <v>1</v>
      </c>
      <c r="P479" s="13">
        <v>1.0</v>
      </c>
      <c r="V479" s="15">
        <v>0.5014786315050811</v>
      </c>
      <c r="W479" s="15">
        <v>-2.920656980146267</v>
      </c>
      <c r="X479" s="16">
        <f t="shared" ref="X479:Y479" si="477">IF(V479&lt;0,0,V479)</f>
        <v>0.5014786315</v>
      </c>
      <c r="Y479" s="16">
        <f t="shared" si="477"/>
        <v>0</v>
      </c>
      <c r="Z479" s="16">
        <f t="shared" si="3"/>
        <v>0.5014786315</v>
      </c>
      <c r="AA479" s="16">
        <f>(nnet!$A479-Z479)^2</f>
        <v>0.2485235548</v>
      </c>
    </row>
    <row r="480" ht="14.25" customHeight="1">
      <c r="A480" s="10">
        <v>0.0</v>
      </c>
      <c r="B480" s="10" t="s">
        <v>30</v>
      </c>
      <c r="C480" s="10">
        <v>3.0</v>
      </c>
      <c r="D480" s="10" t="s">
        <v>31</v>
      </c>
      <c r="E480" s="10">
        <v>36.0</v>
      </c>
      <c r="F480" s="11">
        <v>15.55</v>
      </c>
      <c r="G480" s="10">
        <v>1.0</v>
      </c>
      <c r="H480" s="10">
        <v>0.0</v>
      </c>
      <c r="I480" s="12">
        <f>mmult!$E480/$E$1</f>
        <v>0.45</v>
      </c>
      <c r="J480" s="12">
        <f>LOG10(mmult!$F480+1)</f>
        <v>1.218797998</v>
      </c>
      <c r="K480" s="10">
        <f>IF(mmult!$C480=1,1,0)</f>
        <v>0</v>
      </c>
      <c r="L480" s="10">
        <f>IF(mmult!$C480=2,1,0)</f>
        <v>0</v>
      </c>
      <c r="M480" s="10">
        <f>IF(mmult!$B480="S",1,0)</f>
        <v>1</v>
      </c>
      <c r="N480" s="10">
        <f>IF(mmult!$B480="C",1,0)</f>
        <v>0</v>
      </c>
      <c r="O480" s="13">
        <f>IF(mmult!$D480="male",1,0)</f>
        <v>1</v>
      </c>
      <c r="P480" s="13">
        <v>1.0</v>
      </c>
      <c r="V480" s="15">
        <v>-1.657228528044761</v>
      </c>
      <c r="W480" s="15">
        <v>-0.023737703641666386</v>
      </c>
      <c r="X480" s="16">
        <f t="shared" ref="X480:Y480" si="478">IF(V480&lt;0,0,V480)</f>
        <v>0</v>
      </c>
      <c r="Y480" s="16">
        <f t="shared" si="478"/>
        <v>0</v>
      </c>
      <c r="Z480" s="16">
        <f t="shared" si="3"/>
        <v>0</v>
      </c>
      <c r="AA480" s="16">
        <f>(nnet!$A480-Z480)^2</f>
        <v>0</v>
      </c>
    </row>
    <row r="481" ht="14.25" customHeight="1">
      <c r="A481" s="10">
        <v>0.0</v>
      </c>
      <c r="B481" s="10" t="s">
        <v>30</v>
      </c>
      <c r="C481" s="10">
        <v>3.0</v>
      </c>
      <c r="D481" s="10" t="s">
        <v>31</v>
      </c>
      <c r="E481" s="10">
        <v>30.0</v>
      </c>
      <c r="F481" s="11">
        <v>7.8958</v>
      </c>
      <c r="G481" s="10">
        <v>0.0</v>
      </c>
      <c r="H481" s="10">
        <v>0.0</v>
      </c>
      <c r="I481" s="12">
        <f>mmult!$E481/$E$1</f>
        <v>0.375</v>
      </c>
      <c r="J481" s="12">
        <f>LOG10(mmult!$F481+1)</f>
        <v>0.9491850103</v>
      </c>
      <c r="K481" s="10">
        <f>IF(mmult!$C481=1,1,0)</f>
        <v>0</v>
      </c>
      <c r="L481" s="10">
        <f>IF(mmult!$C481=2,1,0)</f>
        <v>0</v>
      </c>
      <c r="M481" s="10">
        <f>IF(mmult!$B481="S",1,0)</f>
        <v>1</v>
      </c>
      <c r="N481" s="10">
        <f>IF(mmult!$B481="C",1,0)</f>
        <v>0</v>
      </c>
      <c r="O481" s="13">
        <f>IF(mmult!$D481="male",1,0)</f>
        <v>1</v>
      </c>
      <c r="P481" s="13">
        <v>1.0</v>
      </c>
      <c r="V481" s="15">
        <v>-1.5874712141348868</v>
      </c>
      <c r="W481" s="15">
        <v>0.07414584598697394</v>
      </c>
      <c r="X481" s="16">
        <f t="shared" ref="X481:Y481" si="479">IF(V481&lt;0,0,V481)</f>
        <v>0</v>
      </c>
      <c r="Y481" s="16">
        <f t="shared" si="479"/>
        <v>0.07414584599</v>
      </c>
      <c r="Z481" s="16">
        <f t="shared" si="3"/>
        <v>0.07414584599</v>
      </c>
      <c r="AA481" s="16">
        <f>(nnet!$A481-Z481)^2</f>
        <v>0.005497606477</v>
      </c>
    </row>
    <row r="482" ht="14.25" customHeight="1">
      <c r="A482" s="10">
        <v>1.0</v>
      </c>
      <c r="B482" s="10" t="s">
        <v>30</v>
      </c>
      <c r="C482" s="10">
        <v>1.0</v>
      </c>
      <c r="D482" s="10" t="s">
        <v>31</v>
      </c>
      <c r="E482" s="10">
        <v>27.0</v>
      </c>
      <c r="F482" s="11">
        <v>30.5</v>
      </c>
      <c r="G482" s="10">
        <v>0.0</v>
      </c>
      <c r="H482" s="10">
        <v>0.0</v>
      </c>
      <c r="I482" s="12">
        <f>mmult!$E482/$E$1</f>
        <v>0.3375</v>
      </c>
      <c r="J482" s="12">
        <f>LOG10(mmult!$F482+1)</f>
        <v>1.498310554</v>
      </c>
      <c r="K482" s="10">
        <f>IF(mmult!$C482=1,1,0)</f>
        <v>1</v>
      </c>
      <c r="L482" s="10">
        <f>IF(mmult!$C482=2,1,0)</f>
        <v>0</v>
      </c>
      <c r="M482" s="10">
        <f>IF(mmult!$B482="S",1,0)</f>
        <v>1</v>
      </c>
      <c r="N482" s="10">
        <f>IF(mmult!$B482="C",1,0)</f>
        <v>0</v>
      </c>
      <c r="O482" s="13">
        <f>IF(mmult!$D482="male",1,0)</f>
        <v>1</v>
      </c>
      <c r="P482" s="13">
        <v>1.0</v>
      </c>
      <c r="V482" s="15">
        <v>-1.1803784507507917</v>
      </c>
      <c r="W482" s="15">
        <v>0.508073082995343</v>
      </c>
      <c r="X482" s="16">
        <f t="shared" ref="X482:Y482" si="480">IF(V482&lt;0,0,V482)</f>
        <v>0</v>
      </c>
      <c r="Y482" s="16">
        <f t="shared" si="480"/>
        <v>0.508073083</v>
      </c>
      <c r="Z482" s="16">
        <f t="shared" si="3"/>
        <v>0.508073083</v>
      </c>
      <c r="AA482" s="16">
        <f>(nnet!$A482-Z482)^2</f>
        <v>0.2419920917</v>
      </c>
    </row>
    <row r="483" ht="14.25" customHeight="1">
      <c r="A483" s="10">
        <v>1.0</v>
      </c>
      <c r="B483" s="10" t="s">
        <v>32</v>
      </c>
      <c r="C483" s="10">
        <v>2.0</v>
      </c>
      <c r="D483" s="10" t="s">
        <v>33</v>
      </c>
      <c r="E483" s="10">
        <v>22.0</v>
      </c>
      <c r="F483" s="11">
        <v>41.5792</v>
      </c>
      <c r="G483" s="10">
        <v>1.0</v>
      </c>
      <c r="H483" s="10">
        <v>2.0</v>
      </c>
      <c r="I483" s="12">
        <f>mmult!$E483/$E$1</f>
        <v>0.275</v>
      </c>
      <c r="J483" s="12">
        <f>LOG10(mmult!$F483+1)</f>
        <v>1.629197497</v>
      </c>
      <c r="K483" s="10">
        <f>IF(mmult!$C483=1,1,0)</f>
        <v>0</v>
      </c>
      <c r="L483" s="10">
        <f>IF(mmult!$C483=2,1,0)</f>
        <v>1</v>
      </c>
      <c r="M483" s="10">
        <f>IF(mmult!$B483="S",1,0)</f>
        <v>0</v>
      </c>
      <c r="N483" s="10">
        <f>IF(mmult!$B483="C",1,0)</f>
        <v>1</v>
      </c>
      <c r="O483" s="13">
        <f>IF(mmult!$D483="male",1,0)</f>
        <v>0</v>
      </c>
      <c r="P483" s="13">
        <v>1.0</v>
      </c>
      <c r="V483" s="15">
        <v>0.783485307175317</v>
      </c>
      <c r="W483" s="15">
        <v>-2.5952084698029267</v>
      </c>
      <c r="X483" s="16">
        <f t="shared" ref="X483:Y483" si="481">IF(V483&lt;0,0,V483)</f>
        <v>0.7834853072</v>
      </c>
      <c r="Y483" s="16">
        <f t="shared" si="481"/>
        <v>0</v>
      </c>
      <c r="Z483" s="16">
        <f t="shared" si="3"/>
        <v>0.7834853072</v>
      </c>
      <c r="AA483" s="16">
        <f>(nnet!$A483-Z483)^2</f>
        <v>0.04687861221</v>
      </c>
    </row>
    <row r="484" ht="14.25" customHeight="1">
      <c r="A484" s="10">
        <v>1.0</v>
      </c>
      <c r="B484" s="10" t="s">
        <v>30</v>
      </c>
      <c r="C484" s="10">
        <v>1.0</v>
      </c>
      <c r="D484" s="10" t="s">
        <v>33</v>
      </c>
      <c r="E484" s="10">
        <v>40.0</v>
      </c>
      <c r="F484" s="11">
        <v>153.4625</v>
      </c>
      <c r="G484" s="10">
        <v>0.0</v>
      </c>
      <c r="H484" s="10">
        <v>0.0</v>
      </c>
      <c r="I484" s="12">
        <f>mmult!$E484/$E$1</f>
        <v>0.5</v>
      </c>
      <c r="J484" s="12">
        <f>LOG10(mmult!$F484+1)</f>
        <v>2.18882306</v>
      </c>
      <c r="K484" s="10">
        <f>IF(mmult!$C484=1,1,0)</f>
        <v>1</v>
      </c>
      <c r="L484" s="10">
        <f>IF(mmult!$C484=2,1,0)</f>
        <v>0</v>
      </c>
      <c r="M484" s="10">
        <f>IF(mmult!$B484="S",1,0)</f>
        <v>1</v>
      </c>
      <c r="N484" s="10">
        <f>IF(mmult!$B484="C",1,0)</f>
        <v>0</v>
      </c>
      <c r="O484" s="13">
        <f>IF(mmult!$D484="male",1,0)</f>
        <v>0</v>
      </c>
      <c r="P484" s="13">
        <v>1.0</v>
      </c>
      <c r="V484" s="15">
        <v>-0.7913273636372851</v>
      </c>
      <c r="W484" s="15">
        <v>0.9668682604529457</v>
      </c>
      <c r="X484" s="16">
        <f t="shared" ref="X484:Y484" si="482">IF(V484&lt;0,0,V484)</f>
        <v>0</v>
      </c>
      <c r="Y484" s="16">
        <f t="shared" si="482"/>
        <v>0.9668682605</v>
      </c>
      <c r="Z484" s="16">
        <f t="shared" si="3"/>
        <v>0.9668682605</v>
      </c>
      <c r="AA484" s="16">
        <f>(nnet!$A484-Z484)^2</f>
        <v>0.001097712165</v>
      </c>
    </row>
    <row r="485" ht="14.25" customHeight="1">
      <c r="A485" s="10">
        <v>0.0</v>
      </c>
      <c r="B485" s="10" t="s">
        <v>30</v>
      </c>
      <c r="C485" s="10">
        <v>3.0</v>
      </c>
      <c r="D485" s="10" t="s">
        <v>33</v>
      </c>
      <c r="E485" s="10">
        <v>39.0</v>
      </c>
      <c r="F485" s="11">
        <v>31.275</v>
      </c>
      <c r="G485" s="10">
        <v>1.0</v>
      </c>
      <c r="H485" s="10">
        <v>5.0</v>
      </c>
      <c r="I485" s="12">
        <f>mmult!$E485/$E$1</f>
        <v>0.4875</v>
      </c>
      <c r="J485" s="12">
        <f>LOG10(mmult!$F485+1)</f>
        <v>1.508866251</v>
      </c>
      <c r="K485" s="10">
        <f>IF(mmult!$C485=1,1,0)</f>
        <v>0</v>
      </c>
      <c r="L485" s="10">
        <f>IF(mmult!$C485=2,1,0)</f>
        <v>0</v>
      </c>
      <c r="M485" s="10">
        <f>IF(mmult!$B485="S",1,0)</f>
        <v>1</v>
      </c>
      <c r="N485" s="10">
        <f>IF(mmult!$B485="C",1,0)</f>
        <v>0</v>
      </c>
      <c r="O485" s="13">
        <f>IF(mmult!$D485="male",1,0)</f>
        <v>0</v>
      </c>
      <c r="P485" s="13">
        <v>1.0</v>
      </c>
      <c r="V485" s="15">
        <v>-1.3543165278326954</v>
      </c>
      <c r="W485" s="15">
        <v>0.4212406034871172</v>
      </c>
      <c r="X485" s="16">
        <f t="shared" ref="X485:Y485" si="483">IF(V485&lt;0,0,V485)</f>
        <v>0</v>
      </c>
      <c r="Y485" s="16">
        <f t="shared" si="483"/>
        <v>0.4212406035</v>
      </c>
      <c r="Z485" s="16">
        <f t="shared" si="3"/>
        <v>0.4212406035</v>
      </c>
      <c r="AA485" s="16">
        <f>(nnet!$A485-Z485)^2</f>
        <v>0.177443646</v>
      </c>
    </row>
    <row r="486" ht="14.25" customHeight="1">
      <c r="A486" s="10">
        <v>0.0</v>
      </c>
      <c r="B486" s="10" t="s">
        <v>30</v>
      </c>
      <c r="C486" s="10">
        <v>3.0</v>
      </c>
      <c r="D486" s="10" t="s">
        <v>31</v>
      </c>
      <c r="E486" s="10">
        <v>35.0</v>
      </c>
      <c r="F486" s="11">
        <v>8.05</v>
      </c>
      <c r="G486" s="10">
        <v>0.0</v>
      </c>
      <c r="H486" s="10">
        <v>0.0</v>
      </c>
      <c r="I486" s="12">
        <f>mmult!$E486/$E$1</f>
        <v>0.4375</v>
      </c>
      <c r="J486" s="12">
        <f>LOG10(mmult!$F486+1)</f>
        <v>0.9566485792</v>
      </c>
      <c r="K486" s="10">
        <f>IF(mmult!$C486=1,1,0)</f>
        <v>0</v>
      </c>
      <c r="L486" s="10">
        <f>IF(mmult!$C486=2,1,0)</f>
        <v>0</v>
      </c>
      <c r="M486" s="10">
        <f>IF(mmult!$B486="S",1,0)</f>
        <v>1</v>
      </c>
      <c r="N486" s="10">
        <f>IF(mmult!$B486="C",1,0)</f>
        <v>0</v>
      </c>
      <c r="O486" s="13">
        <f>IF(mmult!$D486="male",1,0)</f>
        <v>1</v>
      </c>
      <c r="P486" s="13">
        <v>1.0</v>
      </c>
      <c r="V486" s="15">
        <v>-1.6333319328984965</v>
      </c>
      <c r="W486" s="15">
        <v>0.04187233370735344</v>
      </c>
      <c r="X486" s="16">
        <f t="shared" ref="X486:Y486" si="484">IF(V486&lt;0,0,V486)</f>
        <v>0</v>
      </c>
      <c r="Y486" s="16">
        <f t="shared" si="484"/>
        <v>0.04187233371</v>
      </c>
      <c r="Z486" s="16">
        <f t="shared" si="3"/>
        <v>0.04187233371</v>
      </c>
      <c r="AA486" s="16">
        <f>(nnet!$A486-Z486)^2</f>
        <v>0.00175329233</v>
      </c>
    </row>
    <row r="487" ht="14.25" customHeight="1">
      <c r="A487" s="10">
        <v>1.0</v>
      </c>
      <c r="B487" s="10" t="s">
        <v>30</v>
      </c>
      <c r="C487" s="10">
        <v>2.0</v>
      </c>
      <c r="D487" s="10" t="s">
        <v>33</v>
      </c>
      <c r="E487" s="10">
        <v>24.0</v>
      </c>
      <c r="F487" s="11">
        <v>65.0</v>
      </c>
      <c r="G487" s="10">
        <v>1.0</v>
      </c>
      <c r="H487" s="10">
        <v>2.0</v>
      </c>
      <c r="I487" s="12">
        <f>mmult!$E487/$E$1</f>
        <v>0.3</v>
      </c>
      <c r="J487" s="12">
        <f>LOG10(mmult!$F487+1)</f>
        <v>1.819543936</v>
      </c>
      <c r="K487" s="10">
        <f>IF(mmult!$C487=1,1,0)</f>
        <v>0</v>
      </c>
      <c r="L487" s="10">
        <f>IF(mmult!$C487=2,1,0)</f>
        <v>1</v>
      </c>
      <c r="M487" s="10">
        <f>IF(mmult!$B487="S",1,0)</f>
        <v>1</v>
      </c>
      <c r="N487" s="10">
        <f>IF(mmult!$B487="C",1,0)</f>
        <v>0</v>
      </c>
      <c r="O487" s="13">
        <f>IF(mmult!$D487="male",1,0)</f>
        <v>0</v>
      </c>
      <c r="P487" s="13">
        <v>1.0</v>
      </c>
      <c r="V487" s="15">
        <v>-0.9887294604463155</v>
      </c>
      <c r="W487" s="15">
        <v>0.7773512166349521</v>
      </c>
      <c r="X487" s="16">
        <f t="shared" ref="X487:Y487" si="485">IF(V487&lt;0,0,V487)</f>
        <v>0</v>
      </c>
      <c r="Y487" s="16">
        <f t="shared" si="485"/>
        <v>0.7773512166</v>
      </c>
      <c r="Z487" s="16">
        <f t="shared" si="3"/>
        <v>0.7773512166</v>
      </c>
      <c r="AA487" s="16">
        <f>(nnet!$A487-Z487)^2</f>
        <v>0.04957248073</v>
      </c>
    </row>
    <row r="488" ht="14.25" customHeight="1">
      <c r="A488" s="10">
        <v>0.0</v>
      </c>
      <c r="B488" s="10" t="s">
        <v>30</v>
      </c>
      <c r="C488" s="10">
        <v>3.0</v>
      </c>
      <c r="D488" s="10" t="s">
        <v>31</v>
      </c>
      <c r="E488" s="10">
        <v>34.0</v>
      </c>
      <c r="F488" s="11">
        <v>14.4</v>
      </c>
      <c r="G488" s="10">
        <v>1.0</v>
      </c>
      <c r="H488" s="10">
        <v>1.0</v>
      </c>
      <c r="I488" s="12">
        <f>mmult!$E488/$E$1</f>
        <v>0.425</v>
      </c>
      <c r="J488" s="12">
        <f>LOG10(mmult!$F488+1)</f>
        <v>1.187520721</v>
      </c>
      <c r="K488" s="10">
        <f>IF(mmult!$C488=1,1,0)</f>
        <v>0</v>
      </c>
      <c r="L488" s="10">
        <f>IF(mmult!$C488=2,1,0)</f>
        <v>0</v>
      </c>
      <c r="M488" s="10">
        <f>IF(mmult!$B488="S",1,0)</f>
        <v>1</v>
      </c>
      <c r="N488" s="10">
        <f>IF(mmult!$B488="C",1,0)</f>
        <v>0</v>
      </c>
      <c r="O488" s="13">
        <f>IF(mmult!$D488="male",1,0)</f>
        <v>1</v>
      </c>
      <c r="P488" s="13">
        <v>1.0</v>
      </c>
      <c r="V488" s="15">
        <v>-1.6738885156028263</v>
      </c>
      <c r="W488" s="15">
        <v>-0.023013266214230832</v>
      </c>
      <c r="X488" s="16">
        <f t="shared" ref="X488:Y488" si="486">IF(V488&lt;0,0,V488)</f>
        <v>0</v>
      </c>
      <c r="Y488" s="16">
        <f t="shared" si="486"/>
        <v>0</v>
      </c>
      <c r="Z488" s="16">
        <f t="shared" si="3"/>
        <v>0</v>
      </c>
      <c r="AA488" s="16">
        <f>(nnet!$A488-Z488)^2</f>
        <v>0</v>
      </c>
    </row>
    <row r="489" ht="14.25" customHeight="1">
      <c r="A489" s="10">
        <v>0.0</v>
      </c>
      <c r="B489" s="10" t="s">
        <v>30</v>
      </c>
      <c r="C489" s="10">
        <v>3.0</v>
      </c>
      <c r="D489" s="10" t="s">
        <v>33</v>
      </c>
      <c r="E489" s="10">
        <v>26.0</v>
      </c>
      <c r="F489" s="11">
        <v>16.1</v>
      </c>
      <c r="G489" s="10">
        <v>1.0</v>
      </c>
      <c r="H489" s="10">
        <v>0.0</v>
      </c>
      <c r="I489" s="12">
        <f>mmult!$E489/$E$1</f>
        <v>0.325</v>
      </c>
      <c r="J489" s="12">
        <f>LOG10(mmult!$F489+1)</f>
        <v>1.23299611</v>
      </c>
      <c r="K489" s="10">
        <f>IF(mmult!$C489=1,1,0)</f>
        <v>0</v>
      </c>
      <c r="L489" s="10">
        <f>IF(mmult!$C489=2,1,0)</f>
        <v>0</v>
      </c>
      <c r="M489" s="10">
        <f>IF(mmult!$B489="S",1,0)</f>
        <v>1</v>
      </c>
      <c r="N489" s="10">
        <f>IF(mmult!$B489="C",1,0)</f>
        <v>0</v>
      </c>
      <c r="O489" s="13">
        <f>IF(mmult!$D489="male",1,0)</f>
        <v>0</v>
      </c>
      <c r="P489" s="13">
        <v>1.0</v>
      </c>
      <c r="V489" s="15">
        <v>-1.064686373947468</v>
      </c>
      <c r="W489" s="15">
        <v>0.5376430643579457</v>
      </c>
      <c r="X489" s="16">
        <f t="shared" ref="X489:Y489" si="487">IF(V489&lt;0,0,V489)</f>
        <v>0</v>
      </c>
      <c r="Y489" s="16">
        <f t="shared" si="487"/>
        <v>0.5376430644</v>
      </c>
      <c r="Z489" s="16">
        <f t="shared" si="3"/>
        <v>0.5376430644</v>
      </c>
      <c r="AA489" s="16">
        <f>(nnet!$A489-Z489)^2</f>
        <v>0.2890600647</v>
      </c>
    </row>
    <row r="490" ht="14.25" customHeight="1">
      <c r="A490" s="10">
        <v>1.0</v>
      </c>
      <c r="B490" s="10" t="s">
        <v>30</v>
      </c>
      <c r="C490" s="10">
        <v>2.0</v>
      </c>
      <c r="D490" s="10" t="s">
        <v>33</v>
      </c>
      <c r="E490" s="10">
        <v>4.0</v>
      </c>
      <c r="F490" s="11">
        <v>39.0</v>
      </c>
      <c r="G490" s="10">
        <v>2.0</v>
      </c>
      <c r="H490" s="10">
        <v>1.0</v>
      </c>
      <c r="I490" s="12">
        <f>mmult!$E490/$E$1</f>
        <v>0.05</v>
      </c>
      <c r="J490" s="12">
        <f>LOG10(mmult!$F490+1)</f>
        <v>1.602059991</v>
      </c>
      <c r="K490" s="10">
        <f>IF(mmult!$C490=1,1,0)</f>
        <v>0</v>
      </c>
      <c r="L490" s="10">
        <f>IF(mmult!$C490=2,1,0)</f>
        <v>1</v>
      </c>
      <c r="M490" s="10">
        <f>IF(mmult!$B490="S",1,0)</f>
        <v>1</v>
      </c>
      <c r="N490" s="10">
        <f>IF(mmult!$B490="C",1,0)</f>
        <v>0</v>
      </c>
      <c r="O490" s="13">
        <f>IF(mmult!$D490="male",1,0)</f>
        <v>0</v>
      </c>
      <c r="P490" s="13">
        <v>1.0</v>
      </c>
      <c r="V490" s="15">
        <v>-0.790550842959489</v>
      </c>
      <c r="W490" s="15">
        <v>0.8254211915775147</v>
      </c>
      <c r="X490" s="16">
        <f t="shared" ref="X490:Y490" si="488">IF(V490&lt;0,0,V490)</f>
        <v>0</v>
      </c>
      <c r="Y490" s="16">
        <f t="shared" si="488"/>
        <v>0.8254211916</v>
      </c>
      <c r="Z490" s="16">
        <f t="shared" si="3"/>
        <v>0.8254211916</v>
      </c>
      <c r="AA490" s="16">
        <f>(nnet!$A490-Z490)^2</f>
        <v>0.03047776035</v>
      </c>
    </row>
    <row r="491" ht="14.25" customHeight="1">
      <c r="A491" s="10">
        <v>0.0</v>
      </c>
      <c r="B491" s="10" t="s">
        <v>30</v>
      </c>
      <c r="C491" s="10">
        <v>2.0</v>
      </c>
      <c r="D491" s="10" t="s">
        <v>31</v>
      </c>
      <c r="E491" s="10">
        <v>26.0</v>
      </c>
      <c r="F491" s="11">
        <v>10.5</v>
      </c>
      <c r="G491" s="10">
        <v>0.0</v>
      </c>
      <c r="H491" s="10">
        <v>0.0</v>
      </c>
      <c r="I491" s="12">
        <f>mmult!$E491/$E$1</f>
        <v>0.325</v>
      </c>
      <c r="J491" s="12">
        <f>LOG10(mmult!$F491+1)</f>
        <v>1.06069784</v>
      </c>
      <c r="K491" s="10">
        <f>IF(mmult!$C491=1,1,0)</f>
        <v>0</v>
      </c>
      <c r="L491" s="10">
        <f>IF(mmult!$C491=2,1,0)</f>
        <v>1</v>
      </c>
      <c r="M491" s="10">
        <f>IF(mmult!$B491="S",1,0)</f>
        <v>1</v>
      </c>
      <c r="N491" s="10">
        <f>IF(mmult!$B491="C",1,0)</f>
        <v>0</v>
      </c>
      <c r="O491" s="13">
        <f>IF(mmult!$D491="male",1,0)</f>
        <v>1</v>
      </c>
      <c r="P491" s="13">
        <v>1.0</v>
      </c>
      <c r="V491" s="15">
        <v>-1.4293111056676848</v>
      </c>
      <c r="W491" s="15">
        <v>0.3133600590184744</v>
      </c>
      <c r="X491" s="16">
        <f t="shared" ref="X491:Y491" si="489">IF(V491&lt;0,0,V491)</f>
        <v>0</v>
      </c>
      <c r="Y491" s="16">
        <f t="shared" si="489"/>
        <v>0.313360059</v>
      </c>
      <c r="Z491" s="16">
        <f t="shared" si="3"/>
        <v>0.313360059</v>
      </c>
      <c r="AA491" s="16">
        <f>(nnet!$A491-Z491)^2</f>
        <v>0.09819452659</v>
      </c>
    </row>
    <row r="492" ht="14.25" customHeight="1">
      <c r="A492" s="10">
        <v>0.0</v>
      </c>
      <c r="B492" s="10" t="s">
        <v>32</v>
      </c>
      <c r="C492" s="10">
        <v>3.0</v>
      </c>
      <c r="D492" s="10" t="s">
        <v>31</v>
      </c>
      <c r="E492" s="10">
        <v>27.0</v>
      </c>
      <c r="F492" s="11">
        <v>14.4542</v>
      </c>
      <c r="G492" s="10">
        <v>1.0</v>
      </c>
      <c r="H492" s="10">
        <v>0.0</v>
      </c>
      <c r="I492" s="12">
        <f>mmult!$E492/$E$1</f>
        <v>0.3375</v>
      </c>
      <c r="J492" s="12">
        <f>LOG10(mmult!$F492+1)</f>
        <v>1.189046528</v>
      </c>
      <c r="K492" s="10">
        <f>IF(mmult!$C492=1,1,0)</f>
        <v>0</v>
      </c>
      <c r="L492" s="10">
        <f>IF(mmult!$C492=2,1,0)</f>
        <v>0</v>
      </c>
      <c r="M492" s="10">
        <f>IF(mmult!$B492="S",1,0)</f>
        <v>0</v>
      </c>
      <c r="N492" s="10">
        <f>IF(mmult!$B492="C",1,0)</f>
        <v>1</v>
      </c>
      <c r="O492" s="13">
        <f>IF(mmult!$D492="male",1,0)</f>
        <v>1</v>
      </c>
      <c r="P492" s="13">
        <v>1.0</v>
      </c>
      <c r="V492" s="15">
        <v>0.18118101707194634</v>
      </c>
      <c r="W492" s="15">
        <v>-3.3388925946433106</v>
      </c>
      <c r="X492" s="16">
        <f t="shared" ref="X492:Y492" si="490">IF(V492&lt;0,0,V492)</f>
        <v>0.1811810171</v>
      </c>
      <c r="Y492" s="16">
        <f t="shared" si="490"/>
        <v>0</v>
      </c>
      <c r="Z492" s="16">
        <f t="shared" si="3"/>
        <v>0.1811810171</v>
      </c>
      <c r="AA492" s="16">
        <f>(nnet!$A492-Z492)^2</f>
        <v>0.03282656095</v>
      </c>
    </row>
    <row r="493" ht="14.25" customHeight="1">
      <c r="A493" s="10">
        <v>1.0</v>
      </c>
      <c r="B493" s="10" t="s">
        <v>30</v>
      </c>
      <c r="C493" s="10">
        <v>1.0</v>
      </c>
      <c r="D493" s="10" t="s">
        <v>31</v>
      </c>
      <c r="E493" s="10">
        <v>42.0</v>
      </c>
      <c r="F493" s="11">
        <v>52.5542</v>
      </c>
      <c r="G493" s="10">
        <v>1.0</v>
      </c>
      <c r="H493" s="10">
        <v>0.0</v>
      </c>
      <c r="I493" s="12">
        <f>mmult!$E493/$E$1</f>
        <v>0.525</v>
      </c>
      <c r="J493" s="12">
        <f>LOG10(mmult!$F493+1)</f>
        <v>1.728793536</v>
      </c>
      <c r="K493" s="10">
        <f>IF(mmult!$C493=1,1,0)</f>
        <v>1</v>
      </c>
      <c r="L493" s="10">
        <f>IF(mmult!$C493=2,1,0)</f>
        <v>0</v>
      </c>
      <c r="M493" s="10">
        <f>IF(mmult!$B493="S",1,0)</f>
        <v>1</v>
      </c>
      <c r="N493" s="10">
        <f>IF(mmult!$B493="C",1,0)</f>
        <v>0</v>
      </c>
      <c r="O493" s="13">
        <f>IF(mmult!$D493="male",1,0)</f>
        <v>1</v>
      </c>
      <c r="P493" s="13">
        <v>1.0</v>
      </c>
      <c r="V493" s="15">
        <v>-1.3332965456007624</v>
      </c>
      <c r="W493" s="15">
        <v>0.348341240934511</v>
      </c>
      <c r="X493" s="16">
        <f t="shared" ref="X493:Y493" si="491">IF(V493&lt;0,0,V493)</f>
        <v>0</v>
      </c>
      <c r="Y493" s="16">
        <f t="shared" si="491"/>
        <v>0.3483412409</v>
      </c>
      <c r="Z493" s="16">
        <f t="shared" si="3"/>
        <v>0.3483412409</v>
      </c>
      <c r="AA493" s="16">
        <f>(nnet!$A493-Z493)^2</f>
        <v>0.4246591383</v>
      </c>
    </row>
    <row r="494" ht="14.25" customHeight="1">
      <c r="A494" s="10">
        <v>1.0</v>
      </c>
      <c r="B494" s="10" t="s">
        <v>32</v>
      </c>
      <c r="C494" s="10">
        <v>3.0</v>
      </c>
      <c r="D494" s="10" t="s">
        <v>31</v>
      </c>
      <c r="E494" s="10">
        <v>20.0</v>
      </c>
      <c r="F494" s="11">
        <v>15.7417</v>
      </c>
      <c r="G494" s="10">
        <v>1.0</v>
      </c>
      <c r="H494" s="10">
        <v>1.0</v>
      </c>
      <c r="I494" s="12">
        <f>mmult!$E494/$E$1</f>
        <v>0.25</v>
      </c>
      <c r="J494" s="12">
        <f>LOG10(mmult!$F494+1)</f>
        <v>1.223799555</v>
      </c>
      <c r="K494" s="10">
        <f>IF(mmult!$C494=1,1,0)</f>
        <v>0</v>
      </c>
      <c r="L494" s="10">
        <f>IF(mmult!$C494=2,1,0)</f>
        <v>0</v>
      </c>
      <c r="M494" s="10">
        <f>IF(mmult!$B494="S",1,0)</f>
        <v>0</v>
      </c>
      <c r="N494" s="10">
        <f>IF(mmult!$B494="C",1,0)</f>
        <v>1</v>
      </c>
      <c r="O494" s="13">
        <f>IF(mmult!$D494="male",1,0)</f>
        <v>1</v>
      </c>
      <c r="P494" s="13">
        <v>1.0</v>
      </c>
      <c r="V494" s="15">
        <v>0.211236709716067</v>
      </c>
      <c r="W494" s="15">
        <v>-3.3006431695557676</v>
      </c>
      <c r="X494" s="16">
        <f t="shared" ref="X494:Y494" si="492">IF(V494&lt;0,0,V494)</f>
        <v>0.2112367097</v>
      </c>
      <c r="Y494" s="16">
        <f t="shared" si="492"/>
        <v>0</v>
      </c>
      <c r="Z494" s="16">
        <f t="shared" si="3"/>
        <v>0.2112367097</v>
      </c>
      <c r="AA494" s="16">
        <f>(nnet!$A494-Z494)^2</f>
        <v>0.6221475281</v>
      </c>
    </row>
    <row r="495" ht="14.25" customHeight="1">
      <c r="A495" s="10">
        <v>0.0</v>
      </c>
      <c r="B495" s="10" t="s">
        <v>30</v>
      </c>
      <c r="C495" s="10">
        <v>3.0</v>
      </c>
      <c r="D495" s="10" t="s">
        <v>31</v>
      </c>
      <c r="E495" s="10">
        <v>21.0</v>
      </c>
      <c r="F495" s="11">
        <v>7.8542</v>
      </c>
      <c r="G495" s="10">
        <v>0.0</v>
      </c>
      <c r="H495" s="10">
        <v>0.0</v>
      </c>
      <c r="I495" s="12">
        <f>mmult!$E495/$E$1</f>
        <v>0.2625</v>
      </c>
      <c r="J495" s="12">
        <f>LOG10(mmult!$F495+1)</f>
        <v>0.9471493277</v>
      </c>
      <c r="K495" s="10">
        <f>IF(mmult!$C495=1,1,0)</f>
        <v>0</v>
      </c>
      <c r="L495" s="10">
        <f>IF(mmult!$C495=2,1,0)</f>
        <v>0</v>
      </c>
      <c r="M495" s="10">
        <f>IF(mmult!$B495="S",1,0)</f>
        <v>1</v>
      </c>
      <c r="N495" s="10">
        <f>IF(mmult!$B495="C",1,0)</f>
        <v>0</v>
      </c>
      <c r="O495" s="13">
        <f>IF(mmult!$D495="male",1,0)</f>
        <v>1</v>
      </c>
      <c r="P495" s="13">
        <v>1.0</v>
      </c>
      <c r="V495" s="15">
        <v>-1.504789317683725</v>
      </c>
      <c r="W495" s="15">
        <v>0.13305266060476617</v>
      </c>
      <c r="X495" s="16">
        <f t="shared" ref="X495:Y495" si="493">IF(V495&lt;0,0,V495)</f>
        <v>0</v>
      </c>
      <c r="Y495" s="16">
        <f t="shared" si="493"/>
        <v>0.1330526606</v>
      </c>
      <c r="Z495" s="16">
        <f t="shared" si="3"/>
        <v>0.1330526606</v>
      </c>
      <c r="AA495" s="16">
        <f>(nnet!$A495-Z495)^2</f>
        <v>0.01770301049</v>
      </c>
    </row>
    <row r="496" ht="14.25" customHeight="1">
      <c r="A496" s="10">
        <v>0.0</v>
      </c>
      <c r="B496" s="10" t="s">
        <v>30</v>
      </c>
      <c r="C496" s="10">
        <v>3.0</v>
      </c>
      <c r="D496" s="10" t="s">
        <v>31</v>
      </c>
      <c r="E496" s="10">
        <v>21.0</v>
      </c>
      <c r="F496" s="11">
        <v>16.1</v>
      </c>
      <c r="G496" s="10">
        <v>0.0</v>
      </c>
      <c r="H496" s="10">
        <v>0.0</v>
      </c>
      <c r="I496" s="12">
        <f>mmult!$E496/$E$1</f>
        <v>0.2625</v>
      </c>
      <c r="J496" s="12">
        <f>LOG10(mmult!$F496+1)</f>
        <v>1.23299611</v>
      </c>
      <c r="K496" s="10">
        <f>IF(mmult!$C496=1,1,0)</f>
        <v>0</v>
      </c>
      <c r="L496" s="10">
        <f>IF(mmult!$C496=2,1,0)</f>
        <v>0</v>
      </c>
      <c r="M496" s="10">
        <f>IF(mmult!$B496="S",1,0)</f>
        <v>1</v>
      </c>
      <c r="N496" s="10">
        <f>IF(mmult!$B496="C",1,0)</f>
        <v>0</v>
      </c>
      <c r="O496" s="13">
        <f>IF(mmult!$D496="male",1,0)</f>
        <v>1</v>
      </c>
      <c r="P496" s="13">
        <v>1.0</v>
      </c>
      <c r="V496" s="15">
        <v>-1.5014640340118526</v>
      </c>
      <c r="W496" s="15">
        <v>0.15347772838917262</v>
      </c>
      <c r="X496" s="16">
        <f t="shared" ref="X496:Y496" si="494">IF(V496&lt;0,0,V496)</f>
        <v>0</v>
      </c>
      <c r="Y496" s="16">
        <f t="shared" si="494"/>
        <v>0.1534777284</v>
      </c>
      <c r="Z496" s="16">
        <f t="shared" si="3"/>
        <v>0.1534777284</v>
      </c>
      <c r="AA496" s="16">
        <f>(nnet!$A496-Z496)^2</f>
        <v>0.02355541311</v>
      </c>
    </row>
    <row r="497" ht="14.25" customHeight="1">
      <c r="A497" s="10">
        <v>0.0</v>
      </c>
      <c r="B497" s="10" t="s">
        <v>30</v>
      </c>
      <c r="C497" s="10">
        <v>1.0</v>
      </c>
      <c r="D497" s="10" t="s">
        <v>31</v>
      </c>
      <c r="E497" s="10">
        <v>61.0</v>
      </c>
      <c r="F497" s="11">
        <v>32.3208</v>
      </c>
      <c r="G497" s="10">
        <v>0.0</v>
      </c>
      <c r="H497" s="10">
        <v>0.0</v>
      </c>
      <c r="I497" s="12">
        <f>mmult!$E497/$E$1</f>
        <v>0.7625</v>
      </c>
      <c r="J497" s="12">
        <f>LOG10(mmult!$F497+1)</f>
        <v>1.52271542</v>
      </c>
      <c r="K497" s="10">
        <f>IF(mmult!$C497=1,1,0)</f>
        <v>1</v>
      </c>
      <c r="L497" s="10">
        <f>IF(mmult!$C497=2,1,0)</f>
        <v>0</v>
      </c>
      <c r="M497" s="10">
        <f>IF(mmult!$B497="S",1,0)</f>
        <v>1</v>
      </c>
      <c r="N497" s="10">
        <f>IF(mmult!$B497="C",1,0)</f>
        <v>0</v>
      </c>
      <c r="O497" s="13">
        <f>IF(mmult!$D497="male",1,0)</f>
        <v>1</v>
      </c>
      <c r="P497" s="13">
        <v>1.0</v>
      </c>
      <c r="V497" s="15">
        <v>-1.492537840260831</v>
      </c>
      <c r="W497" s="15">
        <v>0.2867305563697369</v>
      </c>
      <c r="X497" s="16">
        <f t="shared" ref="X497:Y497" si="495">IF(V497&lt;0,0,V497)</f>
        <v>0</v>
      </c>
      <c r="Y497" s="16">
        <f t="shared" si="495"/>
        <v>0.2867305564</v>
      </c>
      <c r="Z497" s="16">
        <f t="shared" si="3"/>
        <v>0.2867305564</v>
      </c>
      <c r="AA497" s="16">
        <f>(nnet!$A497-Z497)^2</f>
        <v>0.08221441196</v>
      </c>
    </row>
    <row r="498" ht="14.25" customHeight="1">
      <c r="A498" s="10">
        <v>0.0</v>
      </c>
      <c r="B498" s="10" t="s">
        <v>34</v>
      </c>
      <c r="C498" s="10">
        <v>2.0</v>
      </c>
      <c r="D498" s="10" t="s">
        <v>31</v>
      </c>
      <c r="E498" s="10">
        <v>57.0</v>
      </c>
      <c r="F498" s="11">
        <v>12.35</v>
      </c>
      <c r="G498" s="10">
        <v>0.0</v>
      </c>
      <c r="H498" s="10">
        <v>0.0</v>
      </c>
      <c r="I498" s="12">
        <f>mmult!$E498/$E$1</f>
        <v>0.7125</v>
      </c>
      <c r="J498" s="12">
        <f>LOG10(mmult!$F498+1)</f>
        <v>1.125481266</v>
      </c>
      <c r="K498" s="10">
        <f>IF(mmult!$C498=1,1,0)</f>
        <v>0</v>
      </c>
      <c r="L498" s="10">
        <f>IF(mmult!$C498=2,1,0)</f>
        <v>1</v>
      </c>
      <c r="M498" s="10">
        <f>IF(mmult!$B498="S",1,0)</f>
        <v>0</v>
      </c>
      <c r="N498" s="10">
        <f>IF(mmult!$B498="C",1,0)</f>
        <v>0</v>
      </c>
      <c r="O498" s="13">
        <f>IF(mmult!$D498="male",1,0)</f>
        <v>1</v>
      </c>
      <c r="P498" s="13">
        <v>1.0</v>
      </c>
      <c r="V498" s="15">
        <v>-0.16936380077582647</v>
      </c>
      <c r="W498" s="15">
        <v>-2.5901372309239896</v>
      </c>
      <c r="X498" s="16">
        <f t="shared" ref="X498:Y498" si="496">IF(V498&lt;0,0,V498)</f>
        <v>0</v>
      </c>
      <c r="Y498" s="16">
        <f t="shared" si="496"/>
        <v>0</v>
      </c>
      <c r="Z498" s="16">
        <f t="shared" si="3"/>
        <v>0</v>
      </c>
      <c r="AA498" s="16">
        <f>(nnet!$A498-Z498)^2</f>
        <v>0</v>
      </c>
    </row>
    <row r="499" ht="14.25" customHeight="1">
      <c r="A499" s="10">
        <v>1.0</v>
      </c>
      <c r="B499" s="10" t="s">
        <v>30</v>
      </c>
      <c r="C499" s="10">
        <v>1.0</v>
      </c>
      <c r="D499" s="10" t="s">
        <v>33</v>
      </c>
      <c r="E499" s="10">
        <v>21.0</v>
      </c>
      <c r="F499" s="11">
        <v>77.9583</v>
      </c>
      <c r="G499" s="10">
        <v>0.0</v>
      </c>
      <c r="H499" s="10">
        <v>0.0</v>
      </c>
      <c r="I499" s="12">
        <f>mmult!$E499/$E$1</f>
        <v>0.2625</v>
      </c>
      <c r="J499" s="12">
        <f>LOG10(mmult!$F499+1)</f>
        <v>1.897397789</v>
      </c>
      <c r="K499" s="10">
        <f>IF(mmult!$C499=1,1,0)</f>
        <v>1</v>
      </c>
      <c r="L499" s="10">
        <f>IF(mmult!$C499=2,1,0)</f>
        <v>0</v>
      </c>
      <c r="M499" s="10">
        <f>IF(mmult!$B499="S",1,0)</f>
        <v>1</v>
      </c>
      <c r="N499" s="10">
        <f>IF(mmult!$B499="C",1,0)</f>
        <v>0</v>
      </c>
      <c r="O499" s="13">
        <f>IF(mmult!$D499="male",1,0)</f>
        <v>0</v>
      </c>
      <c r="P499" s="13">
        <v>1.0</v>
      </c>
      <c r="V499" s="15">
        <v>-0.6201168782710678</v>
      </c>
      <c r="W499" s="15">
        <v>1.07071049479746</v>
      </c>
      <c r="X499" s="16">
        <f t="shared" ref="X499:Y499" si="497">IF(V499&lt;0,0,V499)</f>
        <v>0</v>
      </c>
      <c r="Y499" s="16">
        <f t="shared" si="497"/>
        <v>1.070710495</v>
      </c>
      <c r="Z499" s="16">
        <f t="shared" si="3"/>
        <v>1.070710495</v>
      </c>
      <c r="AA499" s="16">
        <f>(nnet!$A499-Z499)^2</f>
        <v>0.004999974075</v>
      </c>
    </row>
    <row r="500" ht="14.25" customHeight="1">
      <c r="A500" s="10">
        <v>0.0</v>
      </c>
      <c r="B500" s="10" t="s">
        <v>30</v>
      </c>
      <c r="C500" s="10">
        <v>3.0</v>
      </c>
      <c r="D500" s="10" t="s">
        <v>31</v>
      </c>
      <c r="E500" s="10">
        <v>26.0</v>
      </c>
      <c r="F500" s="11">
        <v>7.8958</v>
      </c>
      <c r="G500" s="10">
        <v>0.0</v>
      </c>
      <c r="H500" s="10">
        <v>0.0</v>
      </c>
      <c r="I500" s="12">
        <f>mmult!$E500/$E$1</f>
        <v>0.325</v>
      </c>
      <c r="J500" s="12">
        <f>LOG10(mmult!$F500+1)</f>
        <v>0.9491850103</v>
      </c>
      <c r="K500" s="10">
        <f>IF(mmult!$C500=1,1,0)</f>
        <v>0</v>
      </c>
      <c r="L500" s="10">
        <f>IF(mmult!$C500=2,1,0)</f>
        <v>0</v>
      </c>
      <c r="M500" s="10">
        <f>IF(mmult!$B500="S",1,0)</f>
        <v>1</v>
      </c>
      <c r="N500" s="10">
        <f>IF(mmult!$B500="C",1,0)</f>
        <v>0</v>
      </c>
      <c r="O500" s="13">
        <f>IF(mmult!$D500="male",1,0)</f>
        <v>1</v>
      </c>
      <c r="P500" s="13">
        <v>1.0</v>
      </c>
      <c r="V500" s="15">
        <v>-1.5507131795805809</v>
      </c>
      <c r="W500" s="15">
        <v>0.1003913008799544</v>
      </c>
      <c r="X500" s="16">
        <f t="shared" ref="X500:Y500" si="498">IF(V500&lt;0,0,V500)</f>
        <v>0</v>
      </c>
      <c r="Y500" s="16">
        <f t="shared" si="498"/>
        <v>0.1003913009</v>
      </c>
      <c r="Z500" s="16">
        <f t="shared" si="3"/>
        <v>0.1003913009</v>
      </c>
      <c r="AA500" s="16">
        <f>(nnet!$A500-Z500)^2</f>
        <v>0.01007841329</v>
      </c>
    </row>
    <row r="501" ht="14.25" customHeight="1">
      <c r="A501" s="10">
        <v>1.0</v>
      </c>
      <c r="B501" s="10" t="s">
        <v>30</v>
      </c>
      <c r="C501" s="10">
        <v>1.0</v>
      </c>
      <c r="D501" s="10" t="s">
        <v>31</v>
      </c>
      <c r="E501" s="10">
        <v>80.0</v>
      </c>
      <c r="F501" s="11">
        <v>30.0</v>
      </c>
      <c r="G501" s="10">
        <v>0.0</v>
      </c>
      <c r="H501" s="10">
        <v>0.0</v>
      </c>
      <c r="I501" s="12">
        <f>mmult!$E501/$E$1</f>
        <v>1</v>
      </c>
      <c r="J501" s="12">
        <f>LOG10(mmult!$F501+1)</f>
        <v>1.491361694</v>
      </c>
      <c r="K501" s="10">
        <f>IF(mmult!$C501=1,1,0)</f>
        <v>1</v>
      </c>
      <c r="L501" s="10">
        <f>IF(mmult!$C501=2,1,0)</f>
        <v>0</v>
      </c>
      <c r="M501" s="10">
        <f>IF(mmult!$B501="S",1,0)</f>
        <v>1</v>
      </c>
      <c r="N501" s="10">
        <f>IF(mmult!$B501="C",1,0)</f>
        <v>0</v>
      </c>
      <c r="O501" s="13">
        <f>IF(mmult!$D501="male",1,0)</f>
        <v>1</v>
      </c>
      <c r="P501" s="13">
        <v>1.0</v>
      </c>
      <c r="V501" s="15">
        <v>-1.6675032453650471</v>
      </c>
      <c r="W501" s="15">
        <v>0.1598242776483887</v>
      </c>
      <c r="X501" s="16">
        <f t="shared" ref="X501:Y501" si="499">IF(V501&lt;0,0,V501)</f>
        <v>0</v>
      </c>
      <c r="Y501" s="16">
        <f t="shared" si="499"/>
        <v>0.1598242776</v>
      </c>
      <c r="Z501" s="16">
        <f t="shared" si="3"/>
        <v>0.1598242776</v>
      </c>
      <c r="AA501" s="16">
        <f>(nnet!$A501-Z501)^2</f>
        <v>0.7058952444</v>
      </c>
    </row>
    <row r="502" ht="14.25" customHeight="1">
      <c r="A502" s="10">
        <v>0.0</v>
      </c>
      <c r="B502" s="10" t="s">
        <v>30</v>
      </c>
      <c r="C502" s="10">
        <v>3.0</v>
      </c>
      <c r="D502" s="10" t="s">
        <v>31</v>
      </c>
      <c r="E502" s="10">
        <v>51.0</v>
      </c>
      <c r="F502" s="11">
        <v>7.0542</v>
      </c>
      <c r="G502" s="10">
        <v>0.0</v>
      </c>
      <c r="H502" s="10">
        <v>0.0</v>
      </c>
      <c r="I502" s="12">
        <f>mmult!$E502/$E$1</f>
        <v>0.6375</v>
      </c>
      <c r="J502" s="12">
        <f>LOG10(mmult!$F502+1)</f>
        <v>0.9060224097</v>
      </c>
      <c r="K502" s="10">
        <f>IF(mmult!$C502=1,1,0)</f>
        <v>0</v>
      </c>
      <c r="L502" s="10">
        <f>IF(mmult!$C502=2,1,0)</f>
        <v>0</v>
      </c>
      <c r="M502" s="10">
        <f>IF(mmult!$B502="S",1,0)</f>
        <v>1</v>
      </c>
      <c r="N502" s="10">
        <f>IF(mmult!$B502="C",1,0)</f>
        <v>0</v>
      </c>
      <c r="O502" s="13">
        <f>IF(mmult!$D502="male",1,0)</f>
        <v>1</v>
      </c>
      <c r="P502" s="13">
        <v>1.0</v>
      </c>
      <c r="V502" s="15">
        <v>-1.7809530103131619</v>
      </c>
      <c r="W502" s="15">
        <v>-0.06672695860244016</v>
      </c>
      <c r="X502" s="16">
        <f t="shared" ref="X502:Y502" si="500">IF(V502&lt;0,0,V502)</f>
        <v>0</v>
      </c>
      <c r="Y502" s="16">
        <f t="shared" si="500"/>
        <v>0</v>
      </c>
      <c r="Z502" s="16">
        <f t="shared" si="3"/>
        <v>0</v>
      </c>
      <c r="AA502" s="16">
        <f>(nnet!$A502-Z502)^2</f>
        <v>0</v>
      </c>
    </row>
    <row r="503" ht="14.25" customHeight="1">
      <c r="A503" s="10">
        <v>1.0</v>
      </c>
      <c r="B503" s="10" t="s">
        <v>32</v>
      </c>
      <c r="C503" s="10">
        <v>1.0</v>
      </c>
      <c r="D503" s="10" t="s">
        <v>31</v>
      </c>
      <c r="E503" s="10">
        <v>32.0</v>
      </c>
      <c r="F503" s="11">
        <v>30.5</v>
      </c>
      <c r="G503" s="10">
        <v>0.0</v>
      </c>
      <c r="H503" s="10">
        <v>0.0</v>
      </c>
      <c r="I503" s="12">
        <f>mmult!$E503/$E$1</f>
        <v>0.4</v>
      </c>
      <c r="J503" s="12">
        <f>LOG10(mmult!$F503+1)</f>
        <v>1.498310554</v>
      </c>
      <c r="K503" s="10">
        <f>IF(mmult!$C503=1,1,0)</f>
        <v>1</v>
      </c>
      <c r="L503" s="10">
        <f>IF(mmult!$C503=2,1,0)</f>
        <v>0</v>
      </c>
      <c r="M503" s="10">
        <f>IF(mmult!$B503="S",1,0)</f>
        <v>0</v>
      </c>
      <c r="N503" s="10">
        <f>IF(mmult!$B503="C",1,0)</f>
        <v>1</v>
      </c>
      <c r="O503" s="13">
        <f>IF(mmult!$D503="male",1,0)</f>
        <v>1</v>
      </c>
      <c r="P503" s="13">
        <v>1.0</v>
      </c>
      <c r="V503" s="15">
        <v>0.5297240751928833</v>
      </c>
      <c r="W503" s="15">
        <v>-2.8968150207332855</v>
      </c>
      <c r="X503" s="16">
        <f t="shared" ref="X503:Y503" si="501">IF(V503&lt;0,0,V503)</f>
        <v>0.5297240752</v>
      </c>
      <c r="Y503" s="16">
        <f t="shared" si="501"/>
        <v>0</v>
      </c>
      <c r="Z503" s="16">
        <f t="shared" si="3"/>
        <v>0.5297240752</v>
      </c>
      <c r="AA503" s="16">
        <f>(nnet!$A503-Z503)^2</f>
        <v>0.2211594455</v>
      </c>
    </row>
    <row r="504" ht="14.25" customHeight="1">
      <c r="A504" s="10">
        <v>0.0</v>
      </c>
      <c r="B504" s="10" t="s">
        <v>30</v>
      </c>
      <c r="C504" s="10">
        <v>3.0</v>
      </c>
      <c r="D504" s="10" t="s">
        <v>33</v>
      </c>
      <c r="E504" s="10">
        <v>9.0</v>
      </c>
      <c r="F504" s="11">
        <v>27.9</v>
      </c>
      <c r="G504" s="10">
        <v>3.0</v>
      </c>
      <c r="H504" s="10">
        <v>2.0</v>
      </c>
      <c r="I504" s="12">
        <f>mmult!$E504/$E$1</f>
        <v>0.1125</v>
      </c>
      <c r="J504" s="12">
        <f>LOG10(mmult!$F504+1)</f>
        <v>1.460897843</v>
      </c>
      <c r="K504" s="10">
        <f>IF(mmult!$C504=1,1,0)</f>
        <v>0</v>
      </c>
      <c r="L504" s="10">
        <f>IF(mmult!$C504=2,1,0)</f>
        <v>0</v>
      </c>
      <c r="M504" s="10">
        <f>IF(mmult!$B504="S",1,0)</f>
        <v>1</v>
      </c>
      <c r="N504" s="10">
        <f>IF(mmult!$B504="C",1,0)</f>
        <v>0</v>
      </c>
      <c r="O504" s="13">
        <f>IF(mmult!$D504="male",1,0)</f>
        <v>0</v>
      </c>
      <c r="P504" s="13">
        <v>1.0</v>
      </c>
      <c r="V504" s="15">
        <v>-1.0106772231176067</v>
      </c>
      <c r="W504" s="15">
        <v>0.4895831942107476</v>
      </c>
      <c r="X504" s="16">
        <f t="shared" ref="X504:Y504" si="502">IF(V504&lt;0,0,V504)</f>
        <v>0</v>
      </c>
      <c r="Y504" s="16">
        <f t="shared" si="502"/>
        <v>0.4895831942</v>
      </c>
      <c r="Z504" s="16">
        <f t="shared" si="3"/>
        <v>0.4895831942</v>
      </c>
      <c r="AA504" s="16">
        <f>(nnet!$A504-Z504)^2</f>
        <v>0.2396917041</v>
      </c>
    </row>
    <row r="505" ht="14.25" customHeight="1">
      <c r="A505" s="10">
        <v>1.0</v>
      </c>
      <c r="B505" s="10" t="s">
        <v>30</v>
      </c>
      <c r="C505" s="10">
        <v>2.0</v>
      </c>
      <c r="D505" s="10" t="s">
        <v>33</v>
      </c>
      <c r="E505" s="10">
        <v>28.0</v>
      </c>
      <c r="F505" s="11">
        <v>13.0</v>
      </c>
      <c r="G505" s="10">
        <v>0.0</v>
      </c>
      <c r="H505" s="10">
        <v>0.0</v>
      </c>
      <c r="I505" s="12">
        <f>mmult!$E505/$E$1</f>
        <v>0.35</v>
      </c>
      <c r="J505" s="12">
        <f>LOG10(mmult!$F505+1)</f>
        <v>1.146128036</v>
      </c>
      <c r="K505" s="10">
        <f>IF(mmult!$C505=1,1,0)</f>
        <v>0</v>
      </c>
      <c r="L505" s="10">
        <f>IF(mmult!$C505=2,1,0)</f>
        <v>1</v>
      </c>
      <c r="M505" s="10">
        <f>IF(mmult!$B505="S",1,0)</f>
        <v>1</v>
      </c>
      <c r="N505" s="10">
        <f>IF(mmult!$B505="C",1,0)</f>
        <v>0</v>
      </c>
      <c r="O505" s="13">
        <f>IF(mmult!$D505="male",1,0)</f>
        <v>0</v>
      </c>
      <c r="P505" s="13">
        <v>1.0</v>
      </c>
      <c r="V505" s="15">
        <v>-0.9462144054216899</v>
      </c>
      <c r="W505" s="15">
        <v>0.8010943224058198</v>
      </c>
      <c r="X505" s="16">
        <f t="shared" ref="X505:Y505" si="503">IF(V505&lt;0,0,V505)</f>
        <v>0</v>
      </c>
      <c r="Y505" s="16">
        <f t="shared" si="503"/>
        <v>0.8010943224</v>
      </c>
      <c r="Z505" s="16">
        <f t="shared" si="3"/>
        <v>0.8010943224</v>
      </c>
      <c r="AA505" s="16">
        <f>(nnet!$A505-Z505)^2</f>
        <v>0.03956346858</v>
      </c>
    </row>
    <row r="506" ht="14.25" customHeight="1">
      <c r="A506" s="10">
        <v>0.0</v>
      </c>
      <c r="B506" s="10" t="s">
        <v>30</v>
      </c>
      <c r="C506" s="10">
        <v>3.0</v>
      </c>
      <c r="D506" s="10" t="s">
        <v>31</v>
      </c>
      <c r="E506" s="10">
        <v>32.0</v>
      </c>
      <c r="F506" s="11">
        <v>7.925</v>
      </c>
      <c r="G506" s="10">
        <v>0.0</v>
      </c>
      <c r="H506" s="10">
        <v>0.0</v>
      </c>
      <c r="I506" s="12">
        <f>mmult!$E506/$E$1</f>
        <v>0.4</v>
      </c>
      <c r="J506" s="12">
        <f>LOG10(mmult!$F506+1)</f>
        <v>0.9506082248</v>
      </c>
      <c r="K506" s="10">
        <f>IF(mmult!$C506=1,1,0)</f>
        <v>0</v>
      </c>
      <c r="L506" s="10">
        <f>IF(mmult!$C506=2,1,0)</f>
        <v>0</v>
      </c>
      <c r="M506" s="10">
        <f>IF(mmult!$B506="S",1,0)</f>
        <v>1</v>
      </c>
      <c r="N506" s="10">
        <f>IF(mmult!$B506="C",1,0)</f>
        <v>0</v>
      </c>
      <c r="O506" s="13">
        <f>IF(mmult!$D506="male",1,0)</f>
        <v>1</v>
      </c>
      <c r="P506" s="13">
        <v>1.0</v>
      </c>
      <c r="V506" s="15">
        <v>-1.605833675018449</v>
      </c>
      <c r="W506" s="15">
        <v>0.06112481376251866</v>
      </c>
      <c r="X506" s="16">
        <f t="shared" ref="X506:Y506" si="504">IF(V506&lt;0,0,V506)</f>
        <v>0</v>
      </c>
      <c r="Y506" s="16">
        <f t="shared" si="504"/>
        <v>0.06112481376</v>
      </c>
      <c r="Z506" s="16">
        <f t="shared" si="3"/>
        <v>0.06112481376</v>
      </c>
      <c r="AA506" s="16">
        <f>(nnet!$A506-Z506)^2</f>
        <v>0.003736242858</v>
      </c>
    </row>
    <row r="507" ht="14.25" customHeight="1">
      <c r="A507" s="10">
        <v>0.0</v>
      </c>
      <c r="B507" s="10" t="s">
        <v>30</v>
      </c>
      <c r="C507" s="10">
        <v>2.0</v>
      </c>
      <c r="D507" s="10" t="s">
        <v>31</v>
      </c>
      <c r="E507" s="10">
        <v>31.0</v>
      </c>
      <c r="F507" s="11">
        <v>26.25</v>
      </c>
      <c r="G507" s="10">
        <v>1.0</v>
      </c>
      <c r="H507" s="10">
        <v>1.0</v>
      </c>
      <c r="I507" s="12">
        <f>mmult!$E507/$E$1</f>
        <v>0.3875</v>
      </c>
      <c r="J507" s="12">
        <f>LOG10(mmult!$F507+1)</f>
        <v>1.435366507</v>
      </c>
      <c r="K507" s="10">
        <f>IF(mmult!$C507=1,1,0)</f>
        <v>0</v>
      </c>
      <c r="L507" s="10">
        <f>IF(mmult!$C507=2,1,0)</f>
        <v>1</v>
      </c>
      <c r="M507" s="10">
        <f>IF(mmult!$B507="S",1,0)</f>
        <v>1</v>
      </c>
      <c r="N507" s="10">
        <f>IF(mmult!$B507="C",1,0)</f>
        <v>0</v>
      </c>
      <c r="O507" s="13">
        <f>IF(mmult!$D507="male",1,0)</f>
        <v>1</v>
      </c>
      <c r="P507" s="13">
        <v>1.0</v>
      </c>
      <c r="V507" s="15">
        <v>-1.5233319411226123</v>
      </c>
      <c r="W507" s="15">
        <v>0.21938120003848294</v>
      </c>
      <c r="X507" s="16">
        <f t="shared" ref="X507:Y507" si="505">IF(V507&lt;0,0,V507)</f>
        <v>0</v>
      </c>
      <c r="Y507" s="16">
        <f t="shared" si="505"/>
        <v>0.2193812</v>
      </c>
      <c r="Z507" s="16">
        <f t="shared" si="3"/>
        <v>0.2193812</v>
      </c>
      <c r="AA507" s="16">
        <f>(nnet!$A507-Z507)^2</f>
        <v>0.04812811093</v>
      </c>
    </row>
    <row r="508" ht="14.25" customHeight="1">
      <c r="A508" s="10">
        <v>0.0</v>
      </c>
      <c r="B508" s="10" t="s">
        <v>30</v>
      </c>
      <c r="C508" s="10">
        <v>3.0</v>
      </c>
      <c r="D508" s="10" t="s">
        <v>33</v>
      </c>
      <c r="E508" s="10">
        <v>41.0</v>
      </c>
      <c r="F508" s="11">
        <v>39.6875</v>
      </c>
      <c r="G508" s="10">
        <v>0.0</v>
      </c>
      <c r="H508" s="10">
        <v>5.0</v>
      </c>
      <c r="I508" s="12">
        <f>mmult!$E508/$E$1</f>
        <v>0.5125</v>
      </c>
      <c r="J508" s="12">
        <f>LOG10(mmult!$F508+1)</f>
        <v>1.609461006</v>
      </c>
      <c r="K508" s="10">
        <f>IF(mmult!$C508=1,1,0)</f>
        <v>0</v>
      </c>
      <c r="L508" s="10">
        <f>IF(mmult!$C508=2,1,0)</f>
        <v>0</v>
      </c>
      <c r="M508" s="10">
        <f>IF(mmult!$B508="S",1,0)</f>
        <v>1</v>
      </c>
      <c r="N508" s="10">
        <f>IF(mmult!$B508="C",1,0)</f>
        <v>0</v>
      </c>
      <c r="O508" s="13">
        <f>IF(mmult!$D508="male",1,0)</f>
        <v>0</v>
      </c>
      <c r="P508" s="13">
        <v>1.0</v>
      </c>
      <c r="V508" s="15">
        <v>-1.353768620033563</v>
      </c>
      <c r="W508" s="15">
        <v>0.4930862898473345</v>
      </c>
      <c r="X508" s="16">
        <f t="shared" ref="X508:Y508" si="506">IF(V508&lt;0,0,V508)</f>
        <v>0</v>
      </c>
      <c r="Y508" s="16">
        <f t="shared" si="506"/>
        <v>0.4930862898</v>
      </c>
      <c r="Z508" s="16">
        <f t="shared" si="3"/>
        <v>0.4930862898</v>
      </c>
      <c r="AA508" s="16">
        <f>(nnet!$A508-Z508)^2</f>
        <v>0.2431340892</v>
      </c>
    </row>
    <row r="509" ht="14.25" customHeight="1">
      <c r="A509" s="10">
        <v>0.0</v>
      </c>
      <c r="B509" s="10" t="s">
        <v>30</v>
      </c>
      <c r="C509" s="10">
        <v>3.0</v>
      </c>
      <c r="D509" s="10" t="s">
        <v>31</v>
      </c>
      <c r="E509" s="10">
        <v>20.0</v>
      </c>
      <c r="F509" s="11">
        <v>7.8542</v>
      </c>
      <c r="G509" s="10">
        <v>0.0</v>
      </c>
      <c r="H509" s="10">
        <v>0.0</v>
      </c>
      <c r="I509" s="12">
        <f>mmult!$E509/$E$1</f>
        <v>0.25</v>
      </c>
      <c r="J509" s="12">
        <f>LOG10(mmult!$F509+1)</f>
        <v>0.9471493277</v>
      </c>
      <c r="K509" s="10">
        <f>IF(mmult!$C509=1,1,0)</f>
        <v>0</v>
      </c>
      <c r="L509" s="10">
        <f>IF(mmult!$C509=2,1,0)</f>
        <v>0</v>
      </c>
      <c r="M509" s="10">
        <f>IF(mmult!$B509="S",1,0)</f>
        <v>1</v>
      </c>
      <c r="N509" s="10">
        <f>IF(mmult!$B509="C",1,0)</f>
        <v>0</v>
      </c>
      <c r="O509" s="13">
        <f>IF(mmult!$D509="male",1,0)</f>
        <v>1</v>
      </c>
      <c r="P509" s="13">
        <v>1.0</v>
      </c>
      <c r="V509" s="15">
        <v>-1.4955998090451488</v>
      </c>
      <c r="W509" s="15">
        <v>0.1396140243280115</v>
      </c>
      <c r="X509" s="16">
        <f t="shared" ref="X509:Y509" si="507">IF(V509&lt;0,0,V509)</f>
        <v>0</v>
      </c>
      <c r="Y509" s="16">
        <f t="shared" si="507"/>
        <v>0.1396140243</v>
      </c>
      <c r="Z509" s="16">
        <f t="shared" si="3"/>
        <v>0.1396140243</v>
      </c>
      <c r="AA509" s="16">
        <f>(nnet!$A509-Z509)^2</f>
        <v>0.01949207579</v>
      </c>
    </row>
    <row r="510" ht="14.25" customHeight="1">
      <c r="A510" s="10">
        <v>1.0</v>
      </c>
      <c r="B510" s="10" t="s">
        <v>32</v>
      </c>
      <c r="C510" s="10">
        <v>1.0</v>
      </c>
      <c r="D510" s="10" t="s">
        <v>33</v>
      </c>
      <c r="E510" s="10">
        <v>24.0</v>
      </c>
      <c r="F510" s="11">
        <v>69.3</v>
      </c>
      <c r="G510" s="10">
        <v>0.0</v>
      </c>
      <c r="H510" s="10">
        <v>0.0</v>
      </c>
      <c r="I510" s="12">
        <f>mmult!$E510/$E$1</f>
        <v>0.3</v>
      </c>
      <c r="J510" s="12">
        <f>LOG10(mmult!$F510+1)</f>
        <v>1.846955325</v>
      </c>
      <c r="K510" s="10">
        <f>IF(mmult!$C510=1,1,0)</f>
        <v>1</v>
      </c>
      <c r="L510" s="10">
        <f>IF(mmult!$C510=2,1,0)</f>
        <v>0</v>
      </c>
      <c r="M510" s="10">
        <f>IF(mmult!$B510="S",1,0)</f>
        <v>0</v>
      </c>
      <c r="N510" s="10">
        <f>IF(mmult!$B510="C",1,0)</f>
        <v>1</v>
      </c>
      <c r="O510" s="13">
        <f>IF(mmult!$D510="male",1,0)</f>
        <v>0</v>
      </c>
      <c r="P510" s="13">
        <v>1.0</v>
      </c>
      <c r="V510" s="15">
        <v>1.1077778628137729</v>
      </c>
      <c r="W510" s="15">
        <v>-2.32465922763564</v>
      </c>
      <c r="X510" s="16">
        <f t="shared" ref="X510:Y510" si="508">IF(V510&lt;0,0,V510)</f>
        <v>1.107777863</v>
      </c>
      <c r="Y510" s="16">
        <f t="shared" si="508"/>
        <v>0</v>
      </c>
      <c r="Z510" s="16">
        <f t="shared" si="3"/>
        <v>1.107777863</v>
      </c>
      <c r="AA510" s="16">
        <f>(nnet!$A510-Z510)^2</f>
        <v>0.01161606771</v>
      </c>
    </row>
    <row r="511" ht="14.25" customHeight="1">
      <c r="A511" s="10">
        <v>0.0</v>
      </c>
      <c r="B511" s="10" t="s">
        <v>30</v>
      </c>
      <c r="C511" s="10">
        <v>3.0</v>
      </c>
      <c r="D511" s="10" t="s">
        <v>33</v>
      </c>
      <c r="E511" s="10">
        <v>2.0</v>
      </c>
      <c r="F511" s="11">
        <v>27.9</v>
      </c>
      <c r="G511" s="10">
        <v>3.0</v>
      </c>
      <c r="H511" s="10">
        <v>2.0</v>
      </c>
      <c r="I511" s="12">
        <f>mmult!$E511/$E$1</f>
        <v>0.025</v>
      </c>
      <c r="J511" s="12">
        <f>LOG10(mmult!$F511+1)</f>
        <v>1.460897843</v>
      </c>
      <c r="K511" s="10">
        <f>IF(mmult!$C511=1,1,0)</f>
        <v>0</v>
      </c>
      <c r="L511" s="10">
        <f>IF(mmult!$C511=2,1,0)</f>
        <v>0</v>
      </c>
      <c r="M511" s="10">
        <f>IF(mmult!$B511="S",1,0)</f>
        <v>1</v>
      </c>
      <c r="N511" s="10">
        <f>IF(mmult!$B511="C",1,0)</f>
        <v>0</v>
      </c>
      <c r="O511" s="13">
        <f>IF(mmult!$D511="male",1,0)</f>
        <v>0</v>
      </c>
      <c r="P511" s="13">
        <v>1.0</v>
      </c>
      <c r="V511" s="15">
        <v>-0.9463506626475722</v>
      </c>
      <c r="W511" s="15">
        <v>0.5355127402734636</v>
      </c>
      <c r="X511" s="16">
        <f t="shared" ref="X511:Y511" si="509">IF(V511&lt;0,0,V511)</f>
        <v>0</v>
      </c>
      <c r="Y511" s="16">
        <f t="shared" si="509"/>
        <v>0.5355127403</v>
      </c>
      <c r="Z511" s="16">
        <f t="shared" si="3"/>
        <v>0.5355127403</v>
      </c>
      <c r="AA511" s="16">
        <f>(nnet!$A511-Z511)^2</f>
        <v>0.286773895</v>
      </c>
    </row>
    <row r="512" ht="14.25" customHeight="1">
      <c r="A512" s="10">
        <v>1.0</v>
      </c>
      <c r="B512" s="10" t="s">
        <v>32</v>
      </c>
      <c r="C512" s="10">
        <v>3.0</v>
      </c>
      <c r="D512" s="10" t="s">
        <v>33</v>
      </c>
      <c r="E512" s="10">
        <v>0.75</v>
      </c>
      <c r="F512" s="11">
        <v>19.2583</v>
      </c>
      <c r="G512" s="10">
        <v>2.0</v>
      </c>
      <c r="H512" s="10">
        <v>1.0</v>
      </c>
      <c r="I512" s="12">
        <f>mmult!$E512/$E$1</f>
        <v>0.009375</v>
      </c>
      <c r="J512" s="12">
        <f>LOG10(mmult!$F512+1)</f>
        <v>1.306602998</v>
      </c>
      <c r="K512" s="10">
        <f>IF(mmult!$C512=1,1,0)</f>
        <v>0</v>
      </c>
      <c r="L512" s="10">
        <f>IF(mmult!$C512=2,1,0)</f>
        <v>0</v>
      </c>
      <c r="M512" s="10">
        <f>IF(mmult!$B512="S",1,0)</f>
        <v>0</v>
      </c>
      <c r="N512" s="10">
        <f>IF(mmult!$B512="C",1,0)</f>
        <v>1</v>
      </c>
      <c r="O512" s="13">
        <f>IF(mmult!$D512="male",1,0)</f>
        <v>0</v>
      </c>
      <c r="P512" s="13">
        <v>1.0</v>
      </c>
      <c r="V512" s="15">
        <v>0.8718232148410525</v>
      </c>
      <c r="W512" s="15">
        <v>-2.75144807633791</v>
      </c>
      <c r="X512" s="16">
        <f t="shared" ref="X512:Y512" si="510">IF(V512&lt;0,0,V512)</f>
        <v>0.8718232148</v>
      </c>
      <c r="Y512" s="16">
        <f t="shared" si="510"/>
        <v>0</v>
      </c>
      <c r="Z512" s="16">
        <f t="shared" si="3"/>
        <v>0.8718232148</v>
      </c>
      <c r="AA512" s="16">
        <f>(nnet!$A512-Z512)^2</f>
        <v>0.01642928825</v>
      </c>
    </row>
    <row r="513" ht="14.25" customHeight="1">
      <c r="A513" s="10">
        <v>1.0</v>
      </c>
      <c r="B513" s="10" t="s">
        <v>32</v>
      </c>
      <c r="C513" s="10">
        <v>1.0</v>
      </c>
      <c r="D513" s="10" t="s">
        <v>31</v>
      </c>
      <c r="E513" s="10">
        <v>48.0</v>
      </c>
      <c r="F513" s="11">
        <v>76.7292</v>
      </c>
      <c r="G513" s="10">
        <v>1.0</v>
      </c>
      <c r="H513" s="10">
        <v>0.0</v>
      </c>
      <c r="I513" s="12">
        <f>mmult!$E513/$E$1</f>
        <v>0.6</v>
      </c>
      <c r="J513" s="12">
        <f>LOG10(mmult!$F513+1)</f>
        <v>1.890584198</v>
      </c>
      <c r="K513" s="10">
        <f>IF(mmult!$C513=1,1,0)</f>
        <v>1</v>
      </c>
      <c r="L513" s="10">
        <f>IF(mmult!$C513=2,1,0)</f>
        <v>0</v>
      </c>
      <c r="M513" s="10">
        <f>IF(mmult!$B513="S",1,0)</f>
        <v>0</v>
      </c>
      <c r="N513" s="10">
        <f>IF(mmult!$B513="C",1,0)</f>
        <v>1</v>
      </c>
      <c r="O513" s="13">
        <f>IF(mmult!$D513="male",1,0)</f>
        <v>1</v>
      </c>
      <c r="P513" s="13">
        <v>1.0</v>
      </c>
      <c r="V513" s="15">
        <v>0.3694985983481481</v>
      </c>
      <c r="W513" s="15">
        <v>-3.0515475393483658</v>
      </c>
      <c r="X513" s="16">
        <f t="shared" ref="X513:Y513" si="511">IF(V513&lt;0,0,V513)</f>
        <v>0.3694985983</v>
      </c>
      <c r="Y513" s="16">
        <f t="shared" si="511"/>
        <v>0</v>
      </c>
      <c r="Z513" s="16">
        <f t="shared" si="3"/>
        <v>0.3694985983</v>
      </c>
      <c r="AA513" s="16">
        <f>(nnet!$A513-Z513)^2</f>
        <v>0.3975320175</v>
      </c>
    </row>
    <row r="514" ht="14.25" customHeight="1">
      <c r="A514" s="10">
        <v>0.0</v>
      </c>
      <c r="B514" s="10" t="s">
        <v>30</v>
      </c>
      <c r="C514" s="10">
        <v>3.0</v>
      </c>
      <c r="D514" s="10" t="s">
        <v>31</v>
      </c>
      <c r="E514" s="10">
        <v>19.0</v>
      </c>
      <c r="F514" s="11">
        <v>7.8958</v>
      </c>
      <c r="G514" s="10">
        <v>0.0</v>
      </c>
      <c r="H514" s="10">
        <v>0.0</v>
      </c>
      <c r="I514" s="12">
        <f>mmult!$E514/$E$1</f>
        <v>0.2375</v>
      </c>
      <c r="J514" s="12">
        <f>LOG10(mmult!$F514+1)</f>
        <v>0.9491850103</v>
      </c>
      <c r="K514" s="10">
        <f>IF(mmult!$C514=1,1,0)</f>
        <v>0</v>
      </c>
      <c r="L514" s="10">
        <f>IF(mmult!$C514=2,1,0)</f>
        <v>0</v>
      </c>
      <c r="M514" s="10">
        <f>IF(mmult!$B514="S",1,0)</f>
        <v>1</v>
      </c>
      <c r="N514" s="10">
        <f>IF(mmult!$B514="C",1,0)</f>
        <v>0</v>
      </c>
      <c r="O514" s="13">
        <f>IF(mmult!$D514="male",1,0)</f>
        <v>1</v>
      </c>
      <c r="P514" s="13">
        <v>1.0</v>
      </c>
      <c r="V514" s="15">
        <v>-1.4863866191105466</v>
      </c>
      <c r="W514" s="15">
        <v>0.14632084694267045</v>
      </c>
      <c r="X514" s="16">
        <f t="shared" ref="X514:Y514" si="512">IF(V514&lt;0,0,V514)</f>
        <v>0</v>
      </c>
      <c r="Y514" s="16">
        <f t="shared" si="512"/>
        <v>0.1463208469</v>
      </c>
      <c r="Z514" s="16">
        <f t="shared" si="3"/>
        <v>0.1463208469</v>
      </c>
      <c r="AA514" s="16">
        <f>(nnet!$A514-Z514)^2</f>
        <v>0.02140979025</v>
      </c>
    </row>
    <row r="515" ht="14.25" customHeight="1">
      <c r="A515" s="10">
        <v>1.0</v>
      </c>
      <c r="B515" s="10" t="s">
        <v>32</v>
      </c>
      <c r="C515" s="10">
        <v>1.0</v>
      </c>
      <c r="D515" s="10" t="s">
        <v>31</v>
      </c>
      <c r="E515" s="10">
        <v>56.0</v>
      </c>
      <c r="F515" s="11">
        <v>35.5</v>
      </c>
      <c r="G515" s="10">
        <v>0.0</v>
      </c>
      <c r="H515" s="10">
        <v>0.0</v>
      </c>
      <c r="I515" s="12">
        <f>mmult!$E515/$E$1</f>
        <v>0.7</v>
      </c>
      <c r="J515" s="12">
        <f>LOG10(mmult!$F515+1)</f>
        <v>1.562292864</v>
      </c>
      <c r="K515" s="10">
        <f>IF(mmult!$C515=1,1,0)</f>
        <v>1</v>
      </c>
      <c r="L515" s="10">
        <f>IF(mmult!$C515=2,1,0)</f>
        <v>0</v>
      </c>
      <c r="M515" s="10">
        <f>IF(mmult!$B515="S",1,0)</f>
        <v>0</v>
      </c>
      <c r="N515" s="10">
        <f>IF(mmult!$B515="C",1,0)</f>
        <v>1</v>
      </c>
      <c r="O515" s="13">
        <f>IF(mmult!$D515="male",1,0)</f>
        <v>1</v>
      </c>
      <c r="P515" s="13">
        <v>1.0</v>
      </c>
      <c r="V515" s="15">
        <v>0.30992018036522806</v>
      </c>
      <c r="W515" s="15">
        <v>-3.0497159196164825</v>
      </c>
      <c r="X515" s="16">
        <f t="shared" ref="X515:Y515" si="513">IF(V515&lt;0,0,V515)</f>
        <v>0.3099201804</v>
      </c>
      <c r="Y515" s="16">
        <f t="shared" si="513"/>
        <v>0</v>
      </c>
      <c r="Z515" s="16">
        <f t="shared" si="3"/>
        <v>0.3099201804</v>
      </c>
      <c r="AA515" s="16">
        <f>(nnet!$A515-Z515)^2</f>
        <v>0.4762101575</v>
      </c>
    </row>
    <row r="516" ht="14.25" customHeight="1">
      <c r="A516" s="10">
        <v>1.0</v>
      </c>
      <c r="B516" s="10" t="s">
        <v>30</v>
      </c>
      <c r="C516" s="10">
        <v>3.0</v>
      </c>
      <c r="D516" s="10" t="s">
        <v>33</v>
      </c>
      <c r="E516" s="10">
        <v>23.0</v>
      </c>
      <c r="F516" s="11">
        <v>7.55</v>
      </c>
      <c r="G516" s="10">
        <v>0.0</v>
      </c>
      <c r="H516" s="10">
        <v>0.0</v>
      </c>
      <c r="I516" s="12">
        <f>mmult!$E516/$E$1</f>
        <v>0.2875</v>
      </c>
      <c r="J516" s="12">
        <f>LOG10(mmult!$F516+1)</f>
        <v>0.9319661147</v>
      </c>
      <c r="K516" s="10">
        <f>IF(mmult!$C516=1,1,0)</f>
        <v>0</v>
      </c>
      <c r="L516" s="10">
        <f>IF(mmult!$C516=2,1,0)</f>
        <v>0</v>
      </c>
      <c r="M516" s="10">
        <f>IF(mmult!$B516="S",1,0)</f>
        <v>1</v>
      </c>
      <c r="N516" s="10">
        <f>IF(mmult!$B516="C",1,0)</f>
        <v>0</v>
      </c>
      <c r="O516" s="13">
        <f>IF(mmult!$D516="male",1,0)</f>
        <v>0</v>
      </c>
      <c r="P516" s="13">
        <v>1.0</v>
      </c>
      <c r="V516" s="15">
        <v>-1.022863063088581</v>
      </c>
      <c r="W516" s="15">
        <v>0.6135976330576858</v>
      </c>
      <c r="X516" s="16">
        <f t="shared" ref="X516:Y516" si="514">IF(V516&lt;0,0,V516)</f>
        <v>0</v>
      </c>
      <c r="Y516" s="16">
        <f t="shared" si="514"/>
        <v>0.6135976331</v>
      </c>
      <c r="Z516" s="16">
        <f t="shared" si="3"/>
        <v>0.6135976331</v>
      </c>
      <c r="AA516" s="16">
        <f>(nnet!$A516-Z516)^2</f>
        <v>0.1493067892</v>
      </c>
    </row>
    <row r="517" ht="14.25" customHeight="1">
      <c r="A517" s="10">
        <v>1.0</v>
      </c>
      <c r="B517" s="10" t="s">
        <v>30</v>
      </c>
      <c r="C517" s="10">
        <v>2.0</v>
      </c>
      <c r="D517" s="10" t="s">
        <v>33</v>
      </c>
      <c r="E517" s="10">
        <v>18.0</v>
      </c>
      <c r="F517" s="11">
        <v>23.0</v>
      </c>
      <c r="G517" s="10">
        <v>0.0</v>
      </c>
      <c r="H517" s="10">
        <v>1.0</v>
      </c>
      <c r="I517" s="12">
        <f>mmult!$E517/$E$1</f>
        <v>0.225</v>
      </c>
      <c r="J517" s="12">
        <f>LOG10(mmult!$F517+1)</f>
        <v>1.380211242</v>
      </c>
      <c r="K517" s="10">
        <f>IF(mmult!$C517=1,1,0)</f>
        <v>0</v>
      </c>
      <c r="L517" s="10">
        <f>IF(mmult!$C517=2,1,0)</f>
        <v>1</v>
      </c>
      <c r="M517" s="10">
        <f>IF(mmult!$B517="S",1,0)</f>
        <v>1</v>
      </c>
      <c r="N517" s="10">
        <f>IF(mmult!$B517="C",1,0)</f>
        <v>0</v>
      </c>
      <c r="O517" s="13">
        <f>IF(mmult!$D517="male",1,0)</f>
        <v>0</v>
      </c>
      <c r="P517" s="13">
        <v>1.0</v>
      </c>
      <c r="V517" s="15">
        <v>-0.8862713593306291</v>
      </c>
      <c r="W517" s="15">
        <v>0.8732708970541623</v>
      </c>
      <c r="X517" s="16">
        <f t="shared" ref="X517:Y517" si="515">IF(V517&lt;0,0,V517)</f>
        <v>0</v>
      </c>
      <c r="Y517" s="16">
        <f t="shared" si="515"/>
        <v>0.8732708971</v>
      </c>
      <c r="Z517" s="16">
        <f t="shared" si="3"/>
        <v>0.8732708971</v>
      </c>
      <c r="AA517" s="16">
        <f>(nnet!$A517-Z517)^2</f>
        <v>0.01606026553</v>
      </c>
    </row>
    <row r="518" ht="14.25" customHeight="1">
      <c r="A518" s="10">
        <v>0.0</v>
      </c>
      <c r="B518" s="10" t="s">
        <v>30</v>
      </c>
      <c r="C518" s="10">
        <v>3.0</v>
      </c>
      <c r="D518" s="10" t="s">
        <v>31</v>
      </c>
      <c r="E518" s="10">
        <v>21.0</v>
      </c>
      <c r="F518" s="11">
        <v>8.4333</v>
      </c>
      <c r="G518" s="10">
        <v>0.0</v>
      </c>
      <c r="H518" s="10">
        <v>0.0</v>
      </c>
      <c r="I518" s="12">
        <f>mmult!$E518/$E$1</f>
        <v>0.2625</v>
      </c>
      <c r="J518" s="12">
        <f>LOG10(mmult!$F518+1)</f>
        <v>0.9746636462</v>
      </c>
      <c r="K518" s="10">
        <f>IF(mmult!$C518=1,1,0)</f>
        <v>0</v>
      </c>
      <c r="L518" s="10">
        <f>IF(mmult!$C518=2,1,0)</f>
        <v>0</v>
      </c>
      <c r="M518" s="10">
        <f>IF(mmult!$B518="S",1,0)</f>
        <v>1</v>
      </c>
      <c r="N518" s="10">
        <f>IF(mmult!$B518="C",1,0)</f>
        <v>0</v>
      </c>
      <c r="O518" s="13">
        <f>IF(mmult!$D518="male",1,0)</f>
        <v>1</v>
      </c>
      <c r="P518" s="13">
        <v>1.0</v>
      </c>
      <c r="V518" s="15">
        <v>-1.504469240916458</v>
      </c>
      <c r="W518" s="15">
        <v>0.13501868525491867</v>
      </c>
      <c r="X518" s="16">
        <f t="shared" ref="X518:Y518" si="516">IF(V518&lt;0,0,V518)</f>
        <v>0</v>
      </c>
      <c r="Y518" s="16">
        <f t="shared" si="516"/>
        <v>0.1350186853</v>
      </c>
      <c r="Z518" s="16">
        <f t="shared" si="3"/>
        <v>0.1350186853</v>
      </c>
      <c r="AA518" s="16">
        <f>(nnet!$A518-Z518)^2</f>
        <v>0.01823004537</v>
      </c>
    </row>
    <row r="519" ht="14.25" customHeight="1">
      <c r="A519" s="10">
        <v>0.0</v>
      </c>
      <c r="B519" s="10" t="s">
        <v>34</v>
      </c>
      <c r="C519" s="10">
        <v>3.0</v>
      </c>
      <c r="D519" s="10" t="s">
        <v>33</v>
      </c>
      <c r="E519" s="10">
        <v>18.0</v>
      </c>
      <c r="F519" s="11">
        <v>6.75</v>
      </c>
      <c r="G519" s="10">
        <v>0.0</v>
      </c>
      <c r="H519" s="10">
        <v>0.0</v>
      </c>
      <c r="I519" s="12">
        <f>mmult!$E519/$E$1</f>
        <v>0.225</v>
      </c>
      <c r="J519" s="12">
        <f>LOG10(mmult!$F519+1)</f>
        <v>0.8893017025</v>
      </c>
      <c r="K519" s="10">
        <f>IF(mmult!$C519=1,1,0)</f>
        <v>0</v>
      </c>
      <c r="L519" s="10">
        <f>IF(mmult!$C519=2,1,0)</f>
        <v>0</v>
      </c>
      <c r="M519" s="10">
        <f>IF(mmult!$B519="S",1,0)</f>
        <v>0</v>
      </c>
      <c r="N519" s="10">
        <f>IF(mmult!$B519="C",1,0)</f>
        <v>0</v>
      </c>
      <c r="O519" s="13">
        <f>IF(mmult!$D519="male",1,0)</f>
        <v>0</v>
      </c>
      <c r="P519" s="13">
        <v>1.0</v>
      </c>
      <c r="V519" s="15">
        <v>0.5666566015543941</v>
      </c>
      <c r="W519" s="15">
        <v>-2.0613682052012283</v>
      </c>
      <c r="X519" s="16">
        <f t="shared" ref="X519:Y519" si="517">IF(V519&lt;0,0,V519)</f>
        <v>0.5666566016</v>
      </c>
      <c r="Y519" s="16">
        <f t="shared" si="517"/>
        <v>0</v>
      </c>
      <c r="Z519" s="16">
        <f t="shared" si="3"/>
        <v>0.5666566016</v>
      </c>
      <c r="AA519" s="16">
        <f>(nnet!$A519-Z519)^2</f>
        <v>0.3210997041</v>
      </c>
    </row>
    <row r="520" ht="14.25" customHeight="1">
      <c r="A520" s="10">
        <v>0.0</v>
      </c>
      <c r="B520" s="10" t="s">
        <v>30</v>
      </c>
      <c r="C520" s="10">
        <v>2.0</v>
      </c>
      <c r="D520" s="10" t="s">
        <v>31</v>
      </c>
      <c r="E520" s="10">
        <v>24.0</v>
      </c>
      <c r="F520" s="11">
        <v>73.5</v>
      </c>
      <c r="G520" s="10">
        <v>2.0</v>
      </c>
      <c r="H520" s="10">
        <v>0.0</v>
      </c>
      <c r="I520" s="12">
        <f>mmult!$E520/$E$1</f>
        <v>0.3</v>
      </c>
      <c r="J520" s="12">
        <f>LOG10(mmult!$F520+1)</f>
        <v>1.872156273</v>
      </c>
      <c r="K520" s="10">
        <f>IF(mmult!$C520=1,1,0)</f>
        <v>0</v>
      </c>
      <c r="L520" s="10">
        <f>IF(mmult!$C520=2,1,0)</f>
        <v>1</v>
      </c>
      <c r="M520" s="10">
        <f>IF(mmult!$B520="S",1,0)</f>
        <v>1</v>
      </c>
      <c r="N520" s="10">
        <f>IF(mmult!$B520="C",1,0)</f>
        <v>0</v>
      </c>
      <c r="O520" s="13">
        <f>IF(mmult!$D520="male",1,0)</f>
        <v>1</v>
      </c>
      <c r="P520" s="13">
        <v>1.0</v>
      </c>
      <c r="V520" s="15">
        <v>-1.437005705664942</v>
      </c>
      <c r="W520" s="15">
        <v>0.22890431344479678</v>
      </c>
      <c r="X520" s="16">
        <f t="shared" ref="X520:Y520" si="518">IF(V520&lt;0,0,V520)</f>
        <v>0</v>
      </c>
      <c r="Y520" s="16">
        <f t="shared" si="518"/>
        <v>0.2289043134</v>
      </c>
      <c r="Z520" s="16">
        <f t="shared" si="3"/>
        <v>0.2289043134</v>
      </c>
      <c r="AA520" s="16">
        <f>(nnet!$A520-Z520)^2</f>
        <v>0.05239718471</v>
      </c>
    </row>
    <row r="521" ht="14.25" customHeight="1">
      <c r="A521" s="10">
        <v>0.0</v>
      </c>
      <c r="B521" s="10" t="s">
        <v>34</v>
      </c>
      <c r="C521" s="10">
        <v>3.0</v>
      </c>
      <c r="D521" s="10" t="s">
        <v>33</v>
      </c>
      <c r="E521" s="10">
        <v>32.0</v>
      </c>
      <c r="F521" s="11">
        <v>15.5</v>
      </c>
      <c r="G521" s="10">
        <v>1.0</v>
      </c>
      <c r="H521" s="10">
        <v>1.0</v>
      </c>
      <c r="I521" s="12">
        <f>mmult!$E521/$E$1</f>
        <v>0.4</v>
      </c>
      <c r="J521" s="12">
        <f>LOG10(mmult!$F521+1)</f>
        <v>1.217483944</v>
      </c>
      <c r="K521" s="10">
        <f>IF(mmult!$C521=1,1,0)</f>
        <v>0</v>
      </c>
      <c r="L521" s="10">
        <f>IF(mmult!$C521=2,1,0)</f>
        <v>0</v>
      </c>
      <c r="M521" s="10">
        <f>IF(mmult!$B521="S",1,0)</f>
        <v>0</v>
      </c>
      <c r="N521" s="10">
        <f>IF(mmult!$B521="C",1,0)</f>
        <v>0</v>
      </c>
      <c r="O521" s="13">
        <f>IF(mmult!$D521="male",1,0)</f>
        <v>0</v>
      </c>
      <c r="P521" s="13">
        <v>1.0</v>
      </c>
      <c r="V521" s="15">
        <v>0.3893894072140464</v>
      </c>
      <c r="W521" s="15">
        <v>-2.217721006604981</v>
      </c>
      <c r="X521" s="16">
        <f t="shared" ref="X521:Y521" si="519">IF(V521&lt;0,0,V521)</f>
        <v>0.3893894072</v>
      </c>
      <c r="Y521" s="16">
        <f t="shared" si="519"/>
        <v>0</v>
      </c>
      <c r="Z521" s="16">
        <f t="shared" si="3"/>
        <v>0.3893894072</v>
      </c>
      <c r="AA521" s="16">
        <f>(nnet!$A521-Z521)^2</f>
        <v>0.1516241105</v>
      </c>
    </row>
    <row r="522" ht="14.25" customHeight="1">
      <c r="A522" s="10">
        <v>0.0</v>
      </c>
      <c r="B522" s="10" t="s">
        <v>30</v>
      </c>
      <c r="C522" s="10">
        <v>2.0</v>
      </c>
      <c r="D522" s="10" t="s">
        <v>31</v>
      </c>
      <c r="E522" s="10">
        <v>23.0</v>
      </c>
      <c r="F522" s="11">
        <v>13.0</v>
      </c>
      <c r="G522" s="10">
        <v>0.0</v>
      </c>
      <c r="H522" s="10">
        <v>0.0</v>
      </c>
      <c r="I522" s="12">
        <f>mmult!$E522/$E$1</f>
        <v>0.2875</v>
      </c>
      <c r="J522" s="12">
        <f>LOG10(mmult!$F522+1)</f>
        <v>1.146128036</v>
      </c>
      <c r="K522" s="10">
        <f>IF(mmult!$C522=1,1,0)</f>
        <v>0</v>
      </c>
      <c r="L522" s="10">
        <f>IF(mmult!$C522=2,1,0)</f>
        <v>1</v>
      </c>
      <c r="M522" s="10">
        <f>IF(mmult!$B522="S",1,0)</f>
        <v>1</v>
      </c>
      <c r="N522" s="10">
        <f>IF(mmult!$B522="C",1,0)</f>
        <v>0</v>
      </c>
      <c r="O522" s="13">
        <f>IF(mmult!$D522="male",1,0)</f>
        <v>1</v>
      </c>
      <c r="P522" s="13">
        <v>1.0</v>
      </c>
      <c r="V522" s="15">
        <v>-1.4007487619070063</v>
      </c>
      <c r="W522" s="15">
        <v>0.33914853070170947</v>
      </c>
      <c r="X522" s="16">
        <f t="shared" ref="X522:Y522" si="520">IF(V522&lt;0,0,V522)</f>
        <v>0</v>
      </c>
      <c r="Y522" s="16">
        <f t="shared" si="520"/>
        <v>0.3391485307</v>
      </c>
      <c r="Z522" s="16">
        <f t="shared" si="3"/>
        <v>0.3391485307</v>
      </c>
      <c r="AA522" s="16">
        <f>(nnet!$A522-Z522)^2</f>
        <v>0.1150217259</v>
      </c>
    </row>
    <row r="523" ht="14.25" customHeight="1">
      <c r="A523" s="10">
        <v>0.0</v>
      </c>
      <c r="B523" s="10" t="s">
        <v>32</v>
      </c>
      <c r="C523" s="10">
        <v>1.0</v>
      </c>
      <c r="D523" s="10" t="s">
        <v>31</v>
      </c>
      <c r="E523" s="10">
        <v>58.0</v>
      </c>
      <c r="F523" s="11">
        <v>113.275</v>
      </c>
      <c r="G523" s="10">
        <v>0.0</v>
      </c>
      <c r="H523" s="10">
        <v>2.0</v>
      </c>
      <c r="I523" s="12">
        <f>mmult!$E523/$E$1</f>
        <v>0.725</v>
      </c>
      <c r="J523" s="12">
        <f>LOG10(mmult!$F523+1)</f>
        <v>2.05795123</v>
      </c>
      <c r="K523" s="10">
        <f>IF(mmult!$C523=1,1,0)</f>
        <v>1</v>
      </c>
      <c r="L523" s="10">
        <f>IF(mmult!$C523=2,1,0)</f>
        <v>0</v>
      </c>
      <c r="M523" s="10">
        <f>IF(mmult!$B523="S",1,0)</f>
        <v>0</v>
      </c>
      <c r="N523" s="10">
        <f>IF(mmult!$B523="C",1,0)</f>
        <v>1</v>
      </c>
      <c r="O523" s="13">
        <f>IF(mmult!$D523="male",1,0)</f>
        <v>1</v>
      </c>
      <c r="P523" s="13">
        <v>1.0</v>
      </c>
      <c r="V523" s="15">
        <v>0.22795689909063188</v>
      </c>
      <c r="W523" s="15">
        <v>-3.0477483456697363</v>
      </c>
      <c r="X523" s="16">
        <f t="shared" ref="X523:Y523" si="521">IF(V523&lt;0,0,V523)</f>
        <v>0.2279568991</v>
      </c>
      <c r="Y523" s="16">
        <f t="shared" si="521"/>
        <v>0</v>
      </c>
      <c r="Z523" s="16">
        <f t="shared" si="3"/>
        <v>0.2279568991</v>
      </c>
      <c r="AA523" s="16">
        <f>(nnet!$A523-Z523)^2</f>
        <v>0.05196434784</v>
      </c>
    </row>
    <row r="524" ht="14.25" customHeight="1">
      <c r="A524" s="10">
        <v>1.0</v>
      </c>
      <c r="B524" s="10" t="s">
        <v>30</v>
      </c>
      <c r="C524" s="10">
        <v>1.0</v>
      </c>
      <c r="D524" s="10" t="s">
        <v>31</v>
      </c>
      <c r="E524" s="10">
        <v>50.0</v>
      </c>
      <c r="F524" s="11">
        <v>133.65</v>
      </c>
      <c r="G524" s="10">
        <v>2.0</v>
      </c>
      <c r="H524" s="10">
        <v>0.0</v>
      </c>
      <c r="I524" s="12">
        <f>mmult!$E524/$E$1</f>
        <v>0.625</v>
      </c>
      <c r="J524" s="12">
        <f>LOG10(mmult!$F524+1)</f>
        <v>2.129206358</v>
      </c>
      <c r="K524" s="10">
        <f>IF(mmult!$C524=1,1,0)</f>
        <v>1</v>
      </c>
      <c r="L524" s="10">
        <f>IF(mmult!$C524=2,1,0)</f>
        <v>0</v>
      </c>
      <c r="M524" s="10">
        <f>IF(mmult!$B524="S",1,0)</f>
        <v>1</v>
      </c>
      <c r="N524" s="10">
        <f>IF(mmult!$B524="C",1,0)</f>
        <v>0</v>
      </c>
      <c r="O524" s="13">
        <f>IF(mmult!$D524="male",1,0)</f>
        <v>1</v>
      </c>
      <c r="P524" s="13">
        <v>1.0</v>
      </c>
      <c r="V524" s="15">
        <v>-1.4199112694865585</v>
      </c>
      <c r="W524" s="15">
        <v>0.24668121378439434</v>
      </c>
      <c r="X524" s="16">
        <f t="shared" ref="X524:Y524" si="522">IF(V524&lt;0,0,V524)</f>
        <v>0</v>
      </c>
      <c r="Y524" s="16">
        <f t="shared" si="522"/>
        <v>0.2466812138</v>
      </c>
      <c r="Z524" s="16">
        <f t="shared" si="3"/>
        <v>0.2466812138</v>
      </c>
      <c r="AA524" s="16">
        <f>(nnet!$A524-Z524)^2</f>
        <v>0.5674891937</v>
      </c>
    </row>
    <row r="525" ht="14.25" customHeight="1">
      <c r="A525" s="10">
        <v>0.0</v>
      </c>
      <c r="B525" s="10" t="s">
        <v>32</v>
      </c>
      <c r="C525" s="10">
        <v>3.0</v>
      </c>
      <c r="D525" s="10" t="s">
        <v>31</v>
      </c>
      <c r="E525" s="10">
        <v>40.0</v>
      </c>
      <c r="F525" s="11">
        <v>7.225</v>
      </c>
      <c r="G525" s="10">
        <v>0.0</v>
      </c>
      <c r="H525" s="10">
        <v>0.0</v>
      </c>
      <c r="I525" s="12">
        <f>mmult!$E525/$E$1</f>
        <v>0.5</v>
      </c>
      <c r="J525" s="12">
        <f>LOG10(mmult!$F525+1)</f>
        <v>0.9151359066</v>
      </c>
      <c r="K525" s="10">
        <f>IF(mmult!$C525=1,1,0)</f>
        <v>0</v>
      </c>
      <c r="L525" s="10">
        <f>IF(mmult!$C525=2,1,0)</f>
        <v>0</v>
      </c>
      <c r="M525" s="10">
        <f>IF(mmult!$B525="S",1,0)</f>
        <v>0</v>
      </c>
      <c r="N525" s="10">
        <f>IF(mmult!$B525="C",1,0)</f>
        <v>1</v>
      </c>
      <c r="O525" s="13">
        <f>IF(mmult!$D525="male",1,0)</f>
        <v>1</v>
      </c>
      <c r="P525" s="13">
        <v>1.0</v>
      </c>
      <c r="V525" s="15">
        <v>0.07628767205163611</v>
      </c>
      <c r="W525" s="15">
        <v>-3.365982041473859</v>
      </c>
      <c r="X525" s="16">
        <f t="shared" ref="X525:Y525" si="523">IF(V525&lt;0,0,V525)</f>
        <v>0.07628767205</v>
      </c>
      <c r="Y525" s="16">
        <f t="shared" si="523"/>
        <v>0</v>
      </c>
      <c r="Z525" s="16">
        <f t="shared" si="3"/>
        <v>0.07628767205</v>
      </c>
      <c r="AA525" s="16">
        <f>(nnet!$A525-Z525)^2</f>
        <v>0.005819808907</v>
      </c>
    </row>
    <row r="526" ht="14.25" customHeight="1">
      <c r="A526" s="10">
        <v>0.0</v>
      </c>
      <c r="B526" s="10" t="s">
        <v>30</v>
      </c>
      <c r="C526" s="10">
        <v>1.0</v>
      </c>
      <c r="D526" s="10" t="s">
        <v>31</v>
      </c>
      <c r="E526" s="10">
        <v>47.0</v>
      </c>
      <c r="F526" s="11">
        <v>25.5875</v>
      </c>
      <c r="G526" s="10">
        <v>0.0</v>
      </c>
      <c r="H526" s="10">
        <v>0.0</v>
      </c>
      <c r="I526" s="12">
        <f>mmult!$E526/$E$1</f>
        <v>0.5875</v>
      </c>
      <c r="J526" s="12">
        <f>LOG10(mmult!$F526+1)</f>
        <v>1.424677503</v>
      </c>
      <c r="K526" s="10">
        <f>IF(mmult!$C526=1,1,0)</f>
        <v>1</v>
      </c>
      <c r="L526" s="10">
        <f>IF(mmult!$C526=2,1,0)</f>
        <v>0</v>
      </c>
      <c r="M526" s="10">
        <f>IF(mmult!$B526="S",1,0)</f>
        <v>1</v>
      </c>
      <c r="N526" s="10">
        <f>IF(mmult!$B526="C",1,0)</f>
        <v>0</v>
      </c>
      <c r="O526" s="13">
        <f>IF(mmult!$D526="male",1,0)</f>
        <v>1</v>
      </c>
      <c r="P526" s="13">
        <v>1.0</v>
      </c>
      <c r="V526" s="15">
        <v>-1.3650252040283488</v>
      </c>
      <c r="W526" s="15">
        <v>0.3715843882653198</v>
      </c>
      <c r="X526" s="16">
        <f t="shared" ref="X526:Y526" si="524">IF(V526&lt;0,0,V526)</f>
        <v>0</v>
      </c>
      <c r="Y526" s="16">
        <f t="shared" si="524"/>
        <v>0.3715843883</v>
      </c>
      <c r="Z526" s="16">
        <f t="shared" si="3"/>
        <v>0.3715843883</v>
      </c>
      <c r="AA526" s="16">
        <f>(nnet!$A526-Z526)^2</f>
        <v>0.1380749576</v>
      </c>
    </row>
    <row r="527" ht="14.25" customHeight="1">
      <c r="A527" s="10">
        <v>0.0</v>
      </c>
      <c r="B527" s="10" t="s">
        <v>30</v>
      </c>
      <c r="C527" s="10">
        <v>3.0</v>
      </c>
      <c r="D527" s="10" t="s">
        <v>31</v>
      </c>
      <c r="E527" s="10">
        <v>36.0</v>
      </c>
      <c r="F527" s="11">
        <v>7.4958</v>
      </c>
      <c r="G527" s="10">
        <v>0.0</v>
      </c>
      <c r="H527" s="10">
        <v>0.0</v>
      </c>
      <c r="I527" s="12">
        <f>mmult!$E527/$E$1</f>
        <v>0.45</v>
      </c>
      <c r="J527" s="12">
        <f>LOG10(mmult!$F527+1)</f>
        <v>0.9292042801</v>
      </c>
      <c r="K527" s="10">
        <f>IF(mmult!$C527=1,1,0)</f>
        <v>0</v>
      </c>
      <c r="L527" s="10">
        <f>IF(mmult!$C527=2,1,0)</f>
        <v>0</v>
      </c>
      <c r="M527" s="10">
        <f>IF(mmult!$B527="S",1,0)</f>
        <v>1</v>
      </c>
      <c r="N527" s="10">
        <f>IF(mmult!$B527="C",1,0)</f>
        <v>0</v>
      </c>
      <c r="O527" s="13">
        <f>IF(mmult!$D527="male",1,0)</f>
        <v>1</v>
      </c>
      <c r="P527" s="13">
        <v>1.0</v>
      </c>
      <c r="V527" s="15">
        <v>-1.6428407037613602</v>
      </c>
      <c r="W527" s="15">
        <v>0.03334994854487672</v>
      </c>
      <c r="X527" s="16">
        <f t="shared" ref="X527:Y527" si="525">IF(V527&lt;0,0,V527)</f>
        <v>0</v>
      </c>
      <c r="Y527" s="16">
        <f t="shared" si="525"/>
        <v>0.03334994854</v>
      </c>
      <c r="Z527" s="16">
        <f t="shared" si="3"/>
        <v>0.03334994854</v>
      </c>
      <c r="AA527" s="16">
        <f>(nnet!$A527-Z527)^2</f>
        <v>0.001112219068</v>
      </c>
    </row>
    <row r="528" ht="14.25" customHeight="1">
      <c r="A528" s="10">
        <v>1.0</v>
      </c>
      <c r="B528" s="10" t="s">
        <v>30</v>
      </c>
      <c r="C528" s="10">
        <v>3.0</v>
      </c>
      <c r="D528" s="10" t="s">
        <v>31</v>
      </c>
      <c r="E528" s="10">
        <v>20.0</v>
      </c>
      <c r="F528" s="11">
        <v>7.925</v>
      </c>
      <c r="G528" s="10">
        <v>1.0</v>
      </c>
      <c r="H528" s="10">
        <v>0.0</v>
      </c>
      <c r="I528" s="12">
        <f>mmult!$E528/$E$1</f>
        <v>0.25</v>
      </c>
      <c r="J528" s="12">
        <f>LOG10(mmult!$F528+1)</f>
        <v>0.9506082248</v>
      </c>
      <c r="K528" s="10">
        <f>IF(mmult!$C528=1,1,0)</f>
        <v>0</v>
      </c>
      <c r="L528" s="10">
        <f>IF(mmult!$C528=2,1,0)</f>
        <v>0</v>
      </c>
      <c r="M528" s="10">
        <f>IF(mmult!$B528="S",1,0)</f>
        <v>1</v>
      </c>
      <c r="N528" s="10">
        <f>IF(mmult!$B528="C",1,0)</f>
        <v>0</v>
      </c>
      <c r="O528" s="13">
        <f>IF(mmult!$D528="male",1,0)</f>
        <v>1</v>
      </c>
      <c r="P528" s="13">
        <v>1.0</v>
      </c>
      <c r="V528" s="15">
        <v>-1.5133162677764649</v>
      </c>
      <c r="W528" s="15">
        <v>0.062080722706123304</v>
      </c>
      <c r="X528" s="16">
        <f t="shared" ref="X528:Y528" si="526">IF(V528&lt;0,0,V528)</f>
        <v>0</v>
      </c>
      <c r="Y528" s="16">
        <f t="shared" si="526"/>
        <v>0.06208072271</v>
      </c>
      <c r="Z528" s="16">
        <f t="shared" si="3"/>
        <v>0.06208072271</v>
      </c>
      <c r="AA528" s="16">
        <f>(nnet!$A528-Z528)^2</f>
        <v>0.8796925707</v>
      </c>
    </row>
    <row r="529" ht="14.25" customHeight="1">
      <c r="A529" s="10">
        <v>0.0</v>
      </c>
      <c r="B529" s="10" t="s">
        <v>30</v>
      </c>
      <c r="C529" s="10">
        <v>2.0</v>
      </c>
      <c r="D529" s="10" t="s">
        <v>31</v>
      </c>
      <c r="E529" s="10">
        <v>32.0</v>
      </c>
      <c r="F529" s="11">
        <v>73.5</v>
      </c>
      <c r="G529" s="10">
        <v>2.0</v>
      </c>
      <c r="H529" s="10">
        <v>0.0</v>
      </c>
      <c r="I529" s="12">
        <f>mmult!$E529/$E$1</f>
        <v>0.4</v>
      </c>
      <c r="J529" s="12">
        <f>LOG10(mmult!$F529+1)</f>
        <v>1.872156273</v>
      </c>
      <c r="K529" s="10">
        <f>IF(mmult!$C529=1,1,0)</f>
        <v>0</v>
      </c>
      <c r="L529" s="10">
        <f>IF(mmult!$C529=2,1,0)</f>
        <v>1</v>
      </c>
      <c r="M529" s="10">
        <f>IF(mmult!$B529="S",1,0)</f>
        <v>1</v>
      </c>
      <c r="N529" s="10">
        <f>IF(mmult!$B529="C",1,0)</f>
        <v>0</v>
      </c>
      <c r="O529" s="13">
        <f>IF(mmult!$D529="male",1,0)</f>
        <v>1</v>
      </c>
      <c r="P529" s="13">
        <v>1.0</v>
      </c>
      <c r="V529" s="15">
        <v>-1.5105217747735529</v>
      </c>
      <c r="W529" s="15">
        <v>0.17641340365883584</v>
      </c>
      <c r="X529" s="16">
        <f t="shared" ref="X529:Y529" si="527">IF(V529&lt;0,0,V529)</f>
        <v>0</v>
      </c>
      <c r="Y529" s="16">
        <f t="shared" si="527"/>
        <v>0.1764134037</v>
      </c>
      <c r="Z529" s="16">
        <f t="shared" si="3"/>
        <v>0.1764134037</v>
      </c>
      <c r="AA529" s="16">
        <f>(nnet!$A529-Z529)^2</f>
        <v>0.03112168899</v>
      </c>
    </row>
    <row r="530" ht="14.25" customHeight="1">
      <c r="A530" s="10">
        <v>0.0</v>
      </c>
      <c r="B530" s="10" t="s">
        <v>30</v>
      </c>
      <c r="C530" s="10">
        <v>2.0</v>
      </c>
      <c r="D530" s="10" t="s">
        <v>31</v>
      </c>
      <c r="E530" s="10">
        <v>25.0</v>
      </c>
      <c r="F530" s="11">
        <v>13.0</v>
      </c>
      <c r="G530" s="10">
        <v>0.0</v>
      </c>
      <c r="H530" s="10">
        <v>0.0</v>
      </c>
      <c r="I530" s="12">
        <f>mmult!$E530/$E$1</f>
        <v>0.3125</v>
      </c>
      <c r="J530" s="12">
        <f>LOG10(mmult!$F530+1)</f>
        <v>1.146128036</v>
      </c>
      <c r="K530" s="10">
        <f>IF(mmult!$C530=1,1,0)</f>
        <v>0</v>
      </c>
      <c r="L530" s="10">
        <f>IF(mmult!$C530=2,1,0)</f>
        <v>1</v>
      </c>
      <c r="M530" s="10">
        <f>IF(mmult!$B530="S",1,0)</f>
        <v>1</v>
      </c>
      <c r="N530" s="10">
        <f>IF(mmult!$B530="C",1,0)</f>
        <v>0</v>
      </c>
      <c r="O530" s="13">
        <f>IF(mmult!$D530="male",1,0)</f>
        <v>1</v>
      </c>
      <c r="P530" s="13">
        <v>1.0</v>
      </c>
      <c r="V530" s="15">
        <v>-1.4191277791841592</v>
      </c>
      <c r="W530" s="15">
        <v>0.3260258032552188</v>
      </c>
      <c r="X530" s="16">
        <f t="shared" ref="X530:Y530" si="528">IF(V530&lt;0,0,V530)</f>
        <v>0</v>
      </c>
      <c r="Y530" s="16">
        <f t="shared" si="528"/>
        <v>0.3260258033</v>
      </c>
      <c r="Z530" s="16">
        <f t="shared" si="3"/>
        <v>0.3260258033</v>
      </c>
      <c r="AA530" s="16">
        <f>(nnet!$A530-Z530)^2</f>
        <v>0.1062928244</v>
      </c>
    </row>
    <row r="531" ht="14.25" customHeight="1">
      <c r="A531" s="10">
        <v>0.0</v>
      </c>
      <c r="B531" s="10" t="s">
        <v>30</v>
      </c>
      <c r="C531" s="10">
        <v>3.0</v>
      </c>
      <c r="D531" s="10" t="s">
        <v>31</v>
      </c>
      <c r="E531" s="10">
        <v>43.0</v>
      </c>
      <c r="F531" s="11">
        <v>8.05</v>
      </c>
      <c r="G531" s="10">
        <v>0.0</v>
      </c>
      <c r="H531" s="10">
        <v>0.0</v>
      </c>
      <c r="I531" s="12">
        <f>mmult!$E531/$E$1</f>
        <v>0.5375</v>
      </c>
      <c r="J531" s="12">
        <f>LOG10(mmult!$F531+1)</f>
        <v>0.9566485792</v>
      </c>
      <c r="K531" s="10">
        <f>IF(mmult!$C531=1,1,0)</f>
        <v>0</v>
      </c>
      <c r="L531" s="10">
        <f>IF(mmult!$C531=2,1,0)</f>
        <v>0</v>
      </c>
      <c r="M531" s="10">
        <f>IF(mmult!$B531="S",1,0)</f>
        <v>1</v>
      </c>
      <c r="N531" s="10">
        <f>IF(mmult!$B531="C",1,0)</f>
        <v>0</v>
      </c>
      <c r="O531" s="13">
        <f>IF(mmult!$D531="male",1,0)</f>
        <v>1</v>
      </c>
      <c r="P531" s="13">
        <v>1.0</v>
      </c>
      <c r="V531" s="15">
        <v>-1.706848002007107</v>
      </c>
      <c r="W531" s="15">
        <v>-0.0106185760786075</v>
      </c>
      <c r="X531" s="16">
        <f t="shared" ref="X531:Y531" si="529">IF(V531&lt;0,0,V531)</f>
        <v>0</v>
      </c>
      <c r="Y531" s="16">
        <f t="shared" si="529"/>
        <v>0</v>
      </c>
      <c r="Z531" s="16">
        <f t="shared" si="3"/>
        <v>0</v>
      </c>
      <c r="AA531" s="16">
        <f>(nnet!$A531-Z531)^2</f>
        <v>0</v>
      </c>
    </row>
    <row r="532" ht="14.25" customHeight="1">
      <c r="A532" s="10">
        <v>1.0</v>
      </c>
      <c r="B532" s="10" t="s">
        <v>30</v>
      </c>
      <c r="C532" s="10">
        <v>2.0</v>
      </c>
      <c r="D532" s="10" t="s">
        <v>33</v>
      </c>
      <c r="E532" s="10">
        <v>40.0</v>
      </c>
      <c r="F532" s="11">
        <v>39.0</v>
      </c>
      <c r="G532" s="10">
        <v>1.0</v>
      </c>
      <c r="H532" s="10">
        <v>1.0</v>
      </c>
      <c r="I532" s="12">
        <f>mmult!$E532/$E$1</f>
        <v>0.5</v>
      </c>
      <c r="J532" s="12">
        <f>LOG10(mmult!$F532+1)</f>
        <v>1.602059991</v>
      </c>
      <c r="K532" s="10">
        <f>IF(mmult!$C532=1,1,0)</f>
        <v>0</v>
      </c>
      <c r="L532" s="10">
        <f>IF(mmult!$C532=2,1,0)</f>
        <v>1</v>
      </c>
      <c r="M532" s="10">
        <f>IF(mmult!$B532="S",1,0)</f>
        <v>1</v>
      </c>
      <c r="N532" s="10">
        <f>IF(mmult!$B532="C",1,0)</f>
        <v>0</v>
      </c>
      <c r="O532" s="13">
        <f>IF(mmult!$D532="male",1,0)</f>
        <v>0</v>
      </c>
      <c r="P532" s="13">
        <v>1.0</v>
      </c>
      <c r="V532" s="15">
        <v>-1.1036164575273053</v>
      </c>
      <c r="W532" s="15">
        <v>0.6669925532760268</v>
      </c>
      <c r="X532" s="16">
        <f t="shared" ref="X532:Y532" si="530">IF(V532&lt;0,0,V532)</f>
        <v>0</v>
      </c>
      <c r="Y532" s="16">
        <f t="shared" si="530"/>
        <v>0.6669925533</v>
      </c>
      <c r="Z532" s="16">
        <f t="shared" si="3"/>
        <v>0.6669925533</v>
      </c>
      <c r="AA532" s="16">
        <f>(nnet!$A532-Z532)^2</f>
        <v>0.1108939596</v>
      </c>
    </row>
    <row r="533" ht="14.25" customHeight="1">
      <c r="A533" s="10">
        <v>0.0</v>
      </c>
      <c r="B533" s="10" t="s">
        <v>30</v>
      </c>
      <c r="C533" s="10">
        <v>1.0</v>
      </c>
      <c r="D533" s="10" t="s">
        <v>31</v>
      </c>
      <c r="E533" s="10">
        <v>31.0</v>
      </c>
      <c r="F533" s="11">
        <v>52.0</v>
      </c>
      <c r="G533" s="10">
        <v>1.0</v>
      </c>
      <c r="H533" s="10">
        <v>0.0</v>
      </c>
      <c r="I533" s="12">
        <f>mmult!$E533/$E$1</f>
        <v>0.3875</v>
      </c>
      <c r="J533" s="12">
        <f>LOG10(mmult!$F533+1)</f>
        <v>1.72427587</v>
      </c>
      <c r="K533" s="10">
        <f>IF(mmult!$C533=1,1,0)</f>
        <v>1</v>
      </c>
      <c r="L533" s="10">
        <f>IF(mmult!$C533=2,1,0)</f>
        <v>0</v>
      </c>
      <c r="M533" s="10">
        <f>IF(mmult!$B533="S",1,0)</f>
        <v>1</v>
      </c>
      <c r="N533" s="10">
        <f>IF(mmult!$B533="C",1,0)</f>
        <v>0</v>
      </c>
      <c r="O533" s="13">
        <f>IF(mmult!$D533="male",1,0)</f>
        <v>1</v>
      </c>
      <c r="P533" s="13">
        <v>1.0</v>
      </c>
      <c r="V533" s="15">
        <v>-1.2322645050346162</v>
      </c>
      <c r="W533" s="15">
        <v>0.42019343383023555</v>
      </c>
      <c r="X533" s="16">
        <f t="shared" ref="X533:Y533" si="531">IF(V533&lt;0,0,V533)</f>
        <v>0</v>
      </c>
      <c r="Y533" s="16">
        <f t="shared" si="531"/>
        <v>0.4201934338</v>
      </c>
      <c r="Z533" s="16">
        <f t="shared" si="3"/>
        <v>0.4201934338</v>
      </c>
      <c r="AA533" s="16">
        <f>(nnet!$A533-Z533)^2</f>
        <v>0.1765625218</v>
      </c>
    </row>
    <row r="534" ht="14.25" customHeight="1">
      <c r="A534" s="10">
        <v>0.0</v>
      </c>
      <c r="B534" s="10" t="s">
        <v>30</v>
      </c>
      <c r="C534" s="10">
        <v>2.0</v>
      </c>
      <c r="D534" s="10" t="s">
        <v>31</v>
      </c>
      <c r="E534" s="10">
        <v>70.0</v>
      </c>
      <c r="F534" s="11">
        <v>10.5</v>
      </c>
      <c r="G534" s="10">
        <v>0.0</v>
      </c>
      <c r="H534" s="10">
        <v>0.0</v>
      </c>
      <c r="I534" s="12">
        <f>mmult!$E534/$E$1</f>
        <v>0.875</v>
      </c>
      <c r="J534" s="12">
        <f>LOG10(mmult!$F534+1)</f>
        <v>1.06069784</v>
      </c>
      <c r="K534" s="10">
        <f>IF(mmult!$C534=1,1,0)</f>
        <v>0</v>
      </c>
      <c r="L534" s="10">
        <f>IF(mmult!$C534=2,1,0)</f>
        <v>1</v>
      </c>
      <c r="M534" s="10">
        <f>IF(mmult!$B534="S",1,0)</f>
        <v>1</v>
      </c>
      <c r="N534" s="10">
        <f>IF(mmult!$B534="C",1,0)</f>
        <v>0</v>
      </c>
      <c r="O534" s="13">
        <f>IF(mmult!$D534="male",1,0)</f>
        <v>1</v>
      </c>
      <c r="P534" s="13">
        <v>1.0</v>
      </c>
      <c r="V534" s="15">
        <v>-1.8336494857650438</v>
      </c>
      <c r="W534" s="15">
        <v>0.024660055195687924</v>
      </c>
      <c r="X534" s="16">
        <f t="shared" ref="X534:Y534" si="532">IF(V534&lt;0,0,V534)</f>
        <v>0</v>
      </c>
      <c r="Y534" s="16">
        <f t="shared" si="532"/>
        <v>0.0246600552</v>
      </c>
      <c r="Z534" s="16">
        <f t="shared" si="3"/>
        <v>0.0246600552</v>
      </c>
      <c r="AA534" s="16">
        <f>(nnet!$A534-Z534)^2</f>
        <v>0.0006081183223</v>
      </c>
    </row>
    <row r="535" ht="14.25" customHeight="1">
      <c r="A535" s="10">
        <v>1.0</v>
      </c>
      <c r="B535" s="10" t="s">
        <v>30</v>
      </c>
      <c r="C535" s="10">
        <v>2.0</v>
      </c>
      <c r="D535" s="10" t="s">
        <v>31</v>
      </c>
      <c r="E535" s="10">
        <v>31.0</v>
      </c>
      <c r="F535" s="11">
        <v>13.0</v>
      </c>
      <c r="G535" s="10">
        <v>0.0</v>
      </c>
      <c r="H535" s="10">
        <v>0.0</v>
      </c>
      <c r="I535" s="12">
        <f>mmult!$E535/$E$1</f>
        <v>0.3875</v>
      </c>
      <c r="J535" s="12">
        <f>LOG10(mmult!$F535+1)</f>
        <v>1.146128036</v>
      </c>
      <c r="K535" s="10">
        <f>IF(mmult!$C535=1,1,0)</f>
        <v>0</v>
      </c>
      <c r="L535" s="10">
        <f>IF(mmult!$C535=2,1,0)</f>
        <v>1</v>
      </c>
      <c r="M535" s="10">
        <f>IF(mmult!$B535="S",1,0)</f>
        <v>1</v>
      </c>
      <c r="N535" s="10">
        <f>IF(mmult!$B535="C",1,0)</f>
        <v>0</v>
      </c>
      <c r="O535" s="13">
        <f>IF(mmult!$D535="male",1,0)</f>
        <v>1</v>
      </c>
      <c r="P535" s="13">
        <v>1.0</v>
      </c>
      <c r="V535" s="15">
        <v>-1.4742648310156172</v>
      </c>
      <c r="W535" s="15">
        <v>0.2866576209157481</v>
      </c>
      <c r="X535" s="16">
        <f t="shared" ref="X535:Y535" si="533">IF(V535&lt;0,0,V535)</f>
        <v>0</v>
      </c>
      <c r="Y535" s="16">
        <f t="shared" si="533"/>
        <v>0.2866576209</v>
      </c>
      <c r="Z535" s="16">
        <f t="shared" si="3"/>
        <v>0.2866576209</v>
      </c>
      <c r="AA535" s="16">
        <f>(nnet!$A535-Z535)^2</f>
        <v>0.5088573498</v>
      </c>
    </row>
    <row r="536" ht="14.25" customHeight="1">
      <c r="A536" s="10">
        <v>0.0</v>
      </c>
      <c r="B536" s="10" t="s">
        <v>30</v>
      </c>
      <c r="C536" s="10">
        <v>3.0</v>
      </c>
      <c r="D536" s="10" t="s">
        <v>31</v>
      </c>
      <c r="E536" s="10">
        <v>18.0</v>
      </c>
      <c r="F536" s="11">
        <v>7.775</v>
      </c>
      <c r="G536" s="10">
        <v>0.0</v>
      </c>
      <c r="H536" s="10">
        <v>0.0</v>
      </c>
      <c r="I536" s="12">
        <f>mmult!$E536/$E$1</f>
        <v>0.225</v>
      </c>
      <c r="J536" s="12">
        <f>LOG10(mmult!$F536+1)</f>
        <v>0.9432471251</v>
      </c>
      <c r="K536" s="10">
        <f>IF(mmult!$C536=1,1,0)</f>
        <v>0</v>
      </c>
      <c r="L536" s="10">
        <f>IF(mmult!$C536=2,1,0)</f>
        <v>0</v>
      </c>
      <c r="M536" s="10">
        <f>IF(mmult!$B536="S",1,0)</f>
        <v>1</v>
      </c>
      <c r="N536" s="10">
        <f>IF(mmult!$B536="C",1,0)</f>
        <v>0</v>
      </c>
      <c r="O536" s="13">
        <f>IF(mmult!$D536="male",1,0)</f>
        <v>1</v>
      </c>
      <c r="P536" s="13">
        <v>1.0</v>
      </c>
      <c r="V536" s="15">
        <v>-1.477266186472866</v>
      </c>
      <c r="W536" s="15">
        <v>0.15245792145038184</v>
      </c>
      <c r="X536" s="16">
        <f t="shared" ref="X536:Y536" si="534">IF(V536&lt;0,0,V536)</f>
        <v>0</v>
      </c>
      <c r="Y536" s="16">
        <f t="shared" si="534"/>
        <v>0.1524579215</v>
      </c>
      <c r="Z536" s="16">
        <f t="shared" si="3"/>
        <v>0.1524579215</v>
      </c>
      <c r="AA536" s="16">
        <f>(nnet!$A536-Z536)^2</f>
        <v>0.02324341781</v>
      </c>
    </row>
    <row r="537" ht="14.25" customHeight="1">
      <c r="A537" s="10">
        <v>0.0</v>
      </c>
      <c r="B537" s="10" t="s">
        <v>30</v>
      </c>
      <c r="C537" s="10">
        <v>3.0</v>
      </c>
      <c r="D537" s="10" t="s">
        <v>31</v>
      </c>
      <c r="E537" s="10">
        <v>24.5</v>
      </c>
      <c r="F537" s="11">
        <v>8.05</v>
      </c>
      <c r="G537" s="10">
        <v>0.0</v>
      </c>
      <c r="H537" s="10">
        <v>0.0</v>
      </c>
      <c r="I537" s="12">
        <f>mmult!$E537/$E$1</f>
        <v>0.30625</v>
      </c>
      <c r="J537" s="12">
        <f>LOG10(mmult!$F537+1)</f>
        <v>0.9566485792</v>
      </c>
      <c r="K537" s="10">
        <f>IF(mmult!$C537=1,1,0)</f>
        <v>0</v>
      </c>
      <c r="L537" s="10">
        <f>IF(mmult!$C537=2,1,0)</f>
        <v>0</v>
      </c>
      <c r="M537" s="10">
        <f>IF(mmult!$B537="S",1,0)</f>
        <v>1</v>
      </c>
      <c r="N537" s="10">
        <f>IF(mmult!$B537="C",1,0)</f>
        <v>0</v>
      </c>
      <c r="O537" s="13">
        <f>IF(mmult!$D537="male",1,0)</f>
        <v>1</v>
      </c>
      <c r="P537" s="13">
        <v>1.0</v>
      </c>
      <c r="V537" s="15">
        <v>-1.5368420921934447</v>
      </c>
      <c r="W537" s="15">
        <v>0.1107666528014275</v>
      </c>
      <c r="X537" s="16">
        <f t="shared" ref="X537:Y537" si="535">IF(V537&lt;0,0,V537)</f>
        <v>0</v>
      </c>
      <c r="Y537" s="16">
        <f t="shared" si="535"/>
        <v>0.1107666528</v>
      </c>
      <c r="Z537" s="16">
        <f t="shared" si="3"/>
        <v>0.1107666528</v>
      </c>
      <c r="AA537" s="16">
        <f>(nnet!$A537-Z537)^2</f>
        <v>0.01226925137</v>
      </c>
    </row>
    <row r="538" ht="14.25" customHeight="1">
      <c r="A538" s="10">
        <v>1.0</v>
      </c>
      <c r="B538" s="10" t="s">
        <v>30</v>
      </c>
      <c r="C538" s="10">
        <v>3.0</v>
      </c>
      <c r="D538" s="10" t="s">
        <v>33</v>
      </c>
      <c r="E538" s="10">
        <v>18.0</v>
      </c>
      <c r="F538" s="11">
        <v>9.8417</v>
      </c>
      <c r="G538" s="10">
        <v>0.0</v>
      </c>
      <c r="H538" s="10">
        <v>0.0</v>
      </c>
      <c r="I538" s="12">
        <f>mmult!$E538/$E$1</f>
        <v>0.225</v>
      </c>
      <c r="J538" s="12">
        <f>LOG10(mmult!$F538+1)</f>
        <v>1.035097386</v>
      </c>
      <c r="K538" s="10">
        <f>IF(mmult!$C538=1,1,0)</f>
        <v>0</v>
      </c>
      <c r="L538" s="10">
        <f>IF(mmult!$C538=2,1,0)</f>
        <v>0</v>
      </c>
      <c r="M538" s="10">
        <f>IF(mmult!$B538="S",1,0)</f>
        <v>1</v>
      </c>
      <c r="N538" s="10">
        <f>IF(mmult!$B538="C",1,0)</f>
        <v>0</v>
      </c>
      <c r="O538" s="13">
        <f>IF(mmult!$D538="male",1,0)</f>
        <v>0</v>
      </c>
      <c r="P538" s="13">
        <v>1.0</v>
      </c>
      <c r="V538" s="15">
        <v>-0.9757157836999708</v>
      </c>
      <c r="W538" s="15">
        <v>0.6537736554890436</v>
      </c>
      <c r="X538" s="16">
        <f t="shared" ref="X538:Y538" si="536">IF(V538&lt;0,0,V538)</f>
        <v>0</v>
      </c>
      <c r="Y538" s="16">
        <f t="shared" si="536"/>
        <v>0.6537736555</v>
      </c>
      <c r="Z538" s="16">
        <f t="shared" si="3"/>
        <v>0.6537736555</v>
      </c>
      <c r="AA538" s="16">
        <f>(nnet!$A538-Z538)^2</f>
        <v>0.1198726816</v>
      </c>
    </row>
    <row r="539" ht="14.25" customHeight="1">
      <c r="A539" s="10">
        <v>0.0</v>
      </c>
      <c r="B539" s="10" t="s">
        <v>30</v>
      </c>
      <c r="C539" s="10">
        <v>3.0</v>
      </c>
      <c r="D539" s="10" t="s">
        <v>33</v>
      </c>
      <c r="E539" s="10">
        <v>43.0</v>
      </c>
      <c r="F539" s="11">
        <v>46.9</v>
      </c>
      <c r="G539" s="10">
        <v>1.0</v>
      </c>
      <c r="H539" s="10">
        <v>6.0</v>
      </c>
      <c r="I539" s="12">
        <f>mmult!$E539/$E$1</f>
        <v>0.5375</v>
      </c>
      <c r="J539" s="12">
        <f>LOG10(mmult!$F539+1)</f>
        <v>1.680335513</v>
      </c>
      <c r="K539" s="10">
        <f>IF(mmult!$C539=1,1,0)</f>
        <v>0</v>
      </c>
      <c r="L539" s="10">
        <f>IF(mmult!$C539=2,1,0)</f>
        <v>0</v>
      </c>
      <c r="M539" s="10">
        <f>IF(mmult!$B539="S",1,0)</f>
        <v>1</v>
      </c>
      <c r="N539" s="10">
        <f>IF(mmult!$B539="C",1,0)</f>
        <v>0</v>
      </c>
      <c r="O539" s="13">
        <f>IF(mmult!$D539="male",1,0)</f>
        <v>0</v>
      </c>
      <c r="P539" s="13">
        <v>1.0</v>
      </c>
      <c r="V539" s="15">
        <v>-1.4237549968310248</v>
      </c>
      <c r="W539" s="15">
        <v>0.39708403166107153</v>
      </c>
      <c r="X539" s="16">
        <f t="shared" ref="X539:Y539" si="537">IF(V539&lt;0,0,V539)</f>
        <v>0</v>
      </c>
      <c r="Y539" s="16">
        <f t="shared" si="537"/>
        <v>0.3970840317</v>
      </c>
      <c r="Z539" s="16">
        <f t="shared" si="3"/>
        <v>0.3970840317</v>
      </c>
      <c r="AA539" s="16">
        <f>(nnet!$A539-Z539)^2</f>
        <v>0.1576757282</v>
      </c>
    </row>
    <row r="540" ht="14.25" customHeight="1">
      <c r="A540" s="10">
        <v>1.0</v>
      </c>
      <c r="B540" s="10" t="s">
        <v>32</v>
      </c>
      <c r="C540" s="10">
        <v>1.0</v>
      </c>
      <c r="D540" s="10" t="s">
        <v>31</v>
      </c>
      <c r="E540" s="10">
        <v>36.0</v>
      </c>
      <c r="F540" s="11">
        <v>512.3292</v>
      </c>
      <c r="G540" s="10">
        <v>0.0</v>
      </c>
      <c r="H540" s="10">
        <v>1.0</v>
      </c>
      <c r="I540" s="12">
        <f>mmult!$E540/$E$1</f>
        <v>0.45</v>
      </c>
      <c r="J540" s="12">
        <f>LOG10(mmult!$F540+1)</f>
        <v>2.710395969</v>
      </c>
      <c r="K540" s="10">
        <f>IF(mmult!$C540=1,1,0)</f>
        <v>1</v>
      </c>
      <c r="L540" s="10">
        <f>IF(mmult!$C540=2,1,0)</f>
        <v>0</v>
      </c>
      <c r="M540" s="10">
        <f>IF(mmult!$B540="S",1,0)</f>
        <v>0</v>
      </c>
      <c r="N540" s="10">
        <f>IF(mmult!$B540="C",1,0)</f>
        <v>1</v>
      </c>
      <c r="O540" s="13">
        <f>IF(mmult!$D540="male",1,0)</f>
        <v>1</v>
      </c>
      <c r="P540" s="13">
        <v>1.0</v>
      </c>
      <c r="V540" s="15">
        <v>0.4723911960107165</v>
      </c>
      <c r="W540" s="15">
        <v>-2.8466147806407585</v>
      </c>
      <c r="X540" s="16">
        <f t="shared" ref="X540:Y540" si="538">IF(V540&lt;0,0,V540)</f>
        <v>0.472391196</v>
      </c>
      <c r="Y540" s="16">
        <f t="shared" si="538"/>
        <v>0</v>
      </c>
      <c r="Z540" s="16">
        <f t="shared" si="3"/>
        <v>0.472391196</v>
      </c>
      <c r="AA540" s="16">
        <f>(nnet!$A540-Z540)^2</f>
        <v>0.27837105</v>
      </c>
    </row>
    <row r="541" ht="14.25" customHeight="1">
      <c r="A541" s="10">
        <v>1.0</v>
      </c>
      <c r="B541" s="10" t="s">
        <v>32</v>
      </c>
      <c r="C541" s="10">
        <v>1.0</v>
      </c>
      <c r="D541" s="10" t="s">
        <v>31</v>
      </c>
      <c r="E541" s="10">
        <v>27.0</v>
      </c>
      <c r="F541" s="11">
        <v>76.7292</v>
      </c>
      <c r="G541" s="10">
        <v>0.0</v>
      </c>
      <c r="H541" s="10">
        <v>0.0</v>
      </c>
      <c r="I541" s="12">
        <f>mmult!$E541/$E$1</f>
        <v>0.3375</v>
      </c>
      <c r="J541" s="12">
        <f>LOG10(mmult!$F541+1)</f>
        <v>1.890584198</v>
      </c>
      <c r="K541" s="10">
        <f>IF(mmult!$C541=1,1,0)</f>
        <v>1</v>
      </c>
      <c r="L541" s="10">
        <f>IF(mmult!$C541=2,1,0)</f>
        <v>0</v>
      </c>
      <c r="M541" s="10">
        <f>IF(mmult!$B541="S",1,0)</f>
        <v>0</v>
      </c>
      <c r="N541" s="10">
        <f>IF(mmult!$B541="C",1,0)</f>
        <v>1</v>
      </c>
      <c r="O541" s="13">
        <f>IF(mmult!$D541="male",1,0)</f>
        <v>1</v>
      </c>
      <c r="P541" s="13">
        <v>1.0</v>
      </c>
      <c r="V541" s="15">
        <v>0.5802349761791834</v>
      </c>
      <c r="W541" s="15">
        <v>-2.83597844542488</v>
      </c>
      <c r="X541" s="16">
        <f t="shared" ref="X541:Y541" si="539">IF(V541&lt;0,0,V541)</f>
        <v>0.5802349762</v>
      </c>
      <c r="Y541" s="16">
        <f t="shared" si="539"/>
        <v>0</v>
      </c>
      <c r="Z541" s="16">
        <f t="shared" si="3"/>
        <v>0.5802349762</v>
      </c>
      <c r="AA541" s="16">
        <f>(nnet!$A541-Z541)^2</f>
        <v>0.1762026752</v>
      </c>
    </row>
    <row r="542" ht="14.25" customHeight="1">
      <c r="A542" s="10">
        <v>0.0</v>
      </c>
      <c r="B542" s="10" t="s">
        <v>30</v>
      </c>
      <c r="C542" s="10">
        <v>3.0</v>
      </c>
      <c r="D542" s="10" t="s">
        <v>31</v>
      </c>
      <c r="E542" s="10">
        <v>20.0</v>
      </c>
      <c r="F542" s="11">
        <v>9.225</v>
      </c>
      <c r="G542" s="10">
        <v>0.0</v>
      </c>
      <c r="H542" s="10">
        <v>0.0</v>
      </c>
      <c r="I542" s="12">
        <f>mmult!$E542/$E$1</f>
        <v>0.25</v>
      </c>
      <c r="J542" s="12">
        <f>LOG10(mmult!$F542+1)</f>
        <v>1.009663317</v>
      </c>
      <c r="K542" s="10">
        <f>IF(mmult!$C542=1,1,0)</f>
        <v>0</v>
      </c>
      <c r="L542" s="10">
        <f>IF(mmult!$C542=2,1,0)</f>
        <v>0</v>
      </c>
      <c r="M542" s="10">
        <f>IF(mmult!$B542="S",1,0)</f>
        <v>1</v>
      </c>
      <c r="N542" s="10">
        <f>IF(mmult!$B542="C",1,0)</f>
        <v>0</v>
      </c>
      <c r="O542" s="13">
        <f>IF(mmult!$D542="male",1,0)</f>
        <v>1</v>
      </c>
      <c r="P542" s="13">
        <v>1.0</v>
      </c>
      <c r="V542" s="15">
        <v>-1.4948725776768053</v>
      </c>
      <c r="W542" s="15">
        <v>0.1440809364651643</v>
      </c>
      <c r="X542" s="16">
        <f t="shared" ref="X542:Y542" si="540">IF(V542&lt;0,0,V542)</f>
        <v>0</v>
      </c>
      <c r="Y542" s="16">
        <f t="shared" si="540"/>
        <v>0.1440809365</v>
      </c>
      <c r="Z542" s="16">
        <f t="shared" si="3"/>
        <v>0.1440809365</v>
      </c>
      <c r="AA542" s="16">
        <f>(nnet!$A542-Z542)^2</f>
        <v>0.02075931625</v>
      </c>
    </row>
    <row r="543" ht="14.25" customHeight="1">
      <c r="A543" s="10">
        <v>0.0</v>
      </c>
      <c r="B543" s="10" t="s">
        <v>30</v>
      </c>
      <c r="C543" s="10">
        <v>3.0</v>
      </c>
      <c r="D543" s="10" t="s">
        <v>31</v>
      </c>
      <c r="E543" s="10">
        <v>14.0</v>
      </c>
      <c r="F543" s="11">
        <v>46.9</v>
      </c>
      <c r="G543" s="10">
        <v>5.0</v>
      </c>
      <c r="H543" s="10">
        <v>2.0</v>
      </c>
      <c r="I543" s="12">
        <f>mmult!$E543/$E$1</f>
        <v>0.175</v>
      </c>
      <c r="J543" s="12">
        <f>LOG10(mmult!$F543+1)</f>
        <v>1.680335513</v>
      </c>
      <c r="K543" s="10">
        <f>IF(mmult!$C543=1,1,0)</f>
        <v>0</v>
      </c>
      <c r="L543" s="10">
        <f>IF(mmult!$C543=2,1,0)</f>
        <v>0</v>
      </c>
      <c r="M543" s="10">
        <f>IF(mmult!$B543="S",1,0)</f>
        <v>1</v>
      </c>
      <c r="N543" s="10">
        <f>IF(mmult!$B543="C",1,0)</f>
        <v>0</v>
      </c>
      <c r="O543" s="13">
        <f>IF(mmult!$D543="male",1,0)</f>
        <v>1</v>
      </c>
      <c r="P543" s="13">
        <v>1.0</v>
      </c>
      <c r="V543" s="15">
        <v>-1.590067318875722</v>
      </c>
      <c r="W543" s="15">
        <v>-0.17785731501265056</v>
      </c>
      <c r="X543" s="16">
        <f t="shared" ref="X543:Y543" si="541">IF(V543&lt;0,0,V543)</f>
        <v>0</v>
      </c>
      <c r="Y543" s="16">
        <f t="shared" si="541"/>
        <v>0</v>
      </c>
      <c r="Z543" s="16">
        <f t="shared" si="3"/>
        <v>0</v>
      </c>
      <c r="AA543" s="16">
        <f>(nnet!$A543-Z543)^2</f>
        <v>0</v>
      </c>
    </row>
    <row r="544" ht="14.25" customHeight="1">
      <c r="A544" s="10">
        <v>0.0</v>
      </c>
      <c r="B544" s="10" t="s">
        <v>30</v>
      </c>
      <c r="C544" s="10">
        <v>2.0</v>
      </c>
      <c r="D544" s="10" t="s">
        <v>31</v>
      </c>
      <c r="E544" s="10">
        <v>60.0</v>
      </c>
      <c r="F544" s="11">
        <v>39.0</v>
      </c>
      <c r="G544" s="10">
        <v>1.0</v>
      </c>
      <c r="H544" s="10">
        <v>1.0</v>
      </c>
      <c r="I544" s="12">
        <f>mmult!$E544/$E$1</f>
        <v>0.75</v>
      </c>
      <c r="J544" s="12">
        <f>LOG10(mmult!$F544+1)</f>
        <v>1.602059991</v>
      </c>
      <c r="K544" s="10">
        <f>IF(mmult!$C544=1,1,0)</f>
        <v>0</v>
      </c>
      <c r="L544" s="10">
        <f>IF(mmult!$C544=2,1,0)</f>
        <v>1</v>
      </c>
      <c r="M544" s="10">
        <f>IF(mmult!$B544="S",1,0)</f>
        <v>1</v>
      </c>
      <c r="N544" s="10">
        <f>IF(mmult!$B544="C",1,0)</f>
        <v>0</v>
      </c>
      <c r="O544" s="13">
        <f>IF(mmult!$D544="male",1,0)</f>
        <v>1</v>
      </c>
      <c r="P544" s="13">
        <v>1.0</v>
      </c>
      <c r="V544" s="15">
        <v>-1.7878885299770306</v>
      </c>
      <c r="W544" s="15">
        <v>0.041012668490787885</v>
      </c>
      <c r="X544" s="16">
        <f t="shared" ref="X544:Y544" si="542">IF(V544&lt;0,0,V544)</f>
        <v>0</v>
      </c>
      <c r="Y544" s="16">
        <f t="shared" si="542"/>
        <v>0.04101266849</v>
      </c>
      <c r="Z544" s="16">
        <f t="shared" si="3"/>
        <v>0.04101266849</v>
      </c>
      <c r="AA544" s="16">
        <f>(nnet!$A544-Z544)^2</f>
        <v>0.001682038977</v>
      </c>
    </row>
    <row r="545" ht="14.25" customHeight="1">
      <c r="A545" s="10">
        <v>0.0</v>
      </c>
      <c r="B545" s="10" t="s">
        <v>32</v>
      </c>
      <c r="C545" s="10">
        <v>2.0</v>
      </c>
      <c r="D545" s="10" t="s">
        <v>31</v>
      </c>
      <c r="E545" s="10">
        <v>25.0</v>
      </c>
      <c r="F545" s="11">
        <v>41.5792</v>
      </c>
      <c r="G545" s="10">
        <v>1.0</v>
      </c>
      <c r="H545" s="10">
        <v>2.0</v>
      </c>
      <c r="I545" s="12">
        <f>mmult!$E545/$E$1</f>
        <v>0.3125</v>
      </c>
      <c r="J545" s="12">
        <f>LOG10(mmult!$F545+1)</f>
        <v>1.629197497</v>
      </c>
      <c r="K545" s="10">
        <f>IF(mmult!$C545=1,1,0)</f>
        <v>0</v>
      </c>
      <c r="L545" s="10">
        <f>IF(mmult!$C545=2,1,0)</f>
        <v>1</v>
      </c>
      <c r="M545" s="10">
        <f>IF(mmult!$B545="S",1,0)</f>
        <v>0</v>
      </c>
      <c r="N545" s="10">
        <f>IF(mmult!$B545="C",1,0)</f>
        <v>1</v>
      </c>
      <c r="O545" s="13">
        <f>IF(mmult!$D545="male",1,0)</f>
        <v>1</v>
      </c>
      <c r="P545" s="13">
        <v>1.0</v>
      </c>
      <c r="V545" s="15">
        <v>0.25543488158138966</v>
      </c>
      <c r="W545" s="15">
        <v>-3.1096451712929984</v>
      </c>
      <c r="X545" s="16">
        <f t="shared" ref="X545:Y545" si="543">IF(V545&lt;0,0,V545)</f>
        <v>0.2554348816</v>
      </c>
      <c r="Y545" s="16">
        <f t="shared" si="543"/>
        <v>0</v>
      </c>
      <c r="Z545" s="16">
        <f t="shared" si="3"/>
        <v>0.2554348816</v>
      </c>
      <c r="AA545" s="16">
        <f>(nnet!$A545-Z545)^2</f>
        <v>0.06524697873</v>
      </c>
    </row>
    <row r="546" ht="14.25" customHeight="1">
      <c r="A546" s="10">
        <v>0.0</v>
      </c>
      <c r="B546" s="10" t="s">
        <v>30</v>
      </c>
      <c r="C546" s="10">
        <v>3.0</v>
      </c>
      <c r="D546" s="10" t="s">
        <v>31</v>
      </c>
      <c r="E546" s="10">
        <v>14.0</v>
      </c>
      <c r="F546" s="11">
        <v>39.6875</v>
      </c>
      <c r="G546" s="10">
        <v>4.0</v>
      </c>
      <c r="H546" s="10">
        <v>1.0</v>
      </c>
      <c r="I546" s="12">
        <f>mmult!$E546/$E$1</f>
        <v>0.175</v>
      </c>
      <c r="J546" s="12">
        <f>LOG10(mmult!$F546+1)</f>
        <v>1.609461006</v>
      </c>
      <c r="K546" s="10">
        <f>IF(mmult!$C546=1,1,0)</f>
        <v>0</v>
      </c>
      <c r="L546" s="10">
        <f>IF(mmult!$C546=2,1,0)</f>
        <v>0</v>
      </c>
      <c r="M546" s="10">
        <f>IF(mmult!$B546="S",1,0)</f>
        <v>1</v>
      </c>
      <c r="N546" s="10">
        <f>IF(mmult!$B546="C",1,0)</f>
        <v>0</v>
      </c>
      <c r="O546" s="13">
        <f>IF(mmult!$D546="male",1,0)</f>
        <v>1</v>
      </c>
      <c r="P546" s="13">
        <v>1.0</v>
      </c>
      <c r="V546" s="15">
        <v>-1.5384599593554131</v>
      </c>
      <c r="W546" s="15">
        <v>-0.09497778427287784</v>
      </c>
      <c r="X546" s="16">
        <f t="shared" ref="X546:Y546" si="544">IF(V546&lt;0,0,V546)</f>
        <v>0</v>
      </c>
      <c r="Y546" s="16">
        <f t="shared" si="544"/>
        <v>0</v>
      </c>
      <c r="Z546" s="16">
        <f t="shared" si="3"/>
        <v>0</v>
      </c>
      <c r="AA546" s="16">
        <f>(nnet!$A546-Z546)^2</f>
        <v>0</v>
      </c>
    </row>
    <row r="547" ht="14.25" customHeight="1">
      <c r="A547" s="10">
        <v>0.0</v>
      </c>
      <c r="B547" s="10" t="s">
        <v>30</v>
      </c>
      <c r="C547" s="10">
        <v>3.0</v>
      </c>
      <c r="D547" s="10" t="s">
        <v>31</v>
      </c>
      <c r="E547" s="10">
        <v>19.0</v>
      </c>
      <c r="F547" s="11">
        <v>10.1708</v>
      </c>
      <c r="G547" s="10">
        <v>0.0</v>
      </c>
      <c r="H547" s="10">
        <v>0.0</v>
      </c>
      <c r="I547" s="12">
        <f>mmult!$E547/$E$1</f>
        <v>0.2375</v>
      </c>
      <c r="J547" s="12">
        <f>LOG10(mmult!$F547+1)</f>
        <v>1.048084276</v>
      </c>
      <c r="K547" s="10">
        <f>IF(mmult!$C547=1,1,0)</f>
        <v>0</v>
      </c>
      <c r="L547" s="10">
        <f>IF(mmult!$C547=2,1,0)</f>
        <v>0</v>
      </c>
      <c r="M547" s="10">
        <f>IF(mmult!$B547="S",1,0)</f>
        <v>1</v>
      </c>
      <c r="N547" s="10">
        <f>IF(mmult!$B547="C",1,0)</f>
        <v>0</v>
      </c>
      <c r="O547" s="13">
        <f>IF(mmult!$D547="male",1,0)</f>
        <v>1</v>
      </c>
      <c r="P547" s="13">
        <v>1.0</v>
      </c>
      <c r="V547" s="15">
        <v>-1.485236114244352</v>
      </c>
      <c r="W547" s="15">
        <v>0.153387654528768</v>
      </c>
      <c r="X547" s="16">
        <f t="shared" ref="X547:Y547" si="545">IF(V547&lt;0,0,V547)</f>
        <v>0</v>
      </c>
      <c r="Y547" s="16">
        <f t="shared" si="545"/>
        <v>0.1533876545</v>
      </c>
      <c r="Z547" s="16">
        <f t="shared" si="3"/>
        <v>0.1533876545</v>
      </c>
      <c r="AA547" s="16">
        <f>(nnet!$A547-Z547)^2</f>
        <v>0.02352777256</v>
      </c>
    </row>
    <row r="548" ht="14.25" customHeight="1">
      <c r="A548" s="10">
        <v>0.0</v>
      </c>
      <c r="B548" s="10" t="s">
        <v>30</v>
      </c>
      <c r="C548" s="10">
        <v>3.0</v>
      </c>
      <c r="D548" s="10" t="s">
        <v>31</v>
      </c>
      <c r="E548" s="10">
        <v>18.0</v>
      </c>
      <c r="F548" s="11">
        <v>7.7958</v>
      </c>
      <c r="G548" s="10">
        <v>0.0</v>
      </c>
      <c r="H548" s="10">
        <v>0.0</v>
      </c>
      <c r="I548" s="12">
        <f>mmult!$E548/$E$1</f>
        <v>0.225</v>
      </c>
      <c r="J548" s="12">
        <f>LOG10(mmult!$F548+1)</f>
        <v>0.9442753458</v>
      </c>
      <c r="K548" s="10">
        <f>IF(mmult!$C548=1,1,0)</f>
        <v>0</v>
      </c>
      <c r="L548" s="10">
        <f>IF(mmult!$C548=2,1,0)</f>
        <v>0</v>
      </c>
      <c r="M548" s="10">
        <f>IF(mmult!$B548="S",1,0)</f>
        <v>1</v>
      </c>
      <c r="N548" s="10">
        <f>IF(mmult!$B548="C",1,0)</f>
        <v>0</v>
      </c>
      <c r="O548" s="13">
        <f>IF(mmult!$D548="male",1,0)</f>
        <v>1</v>
      </c>
      <c r="P548" s="13">
        <v>1.0</v>
      </c>
      <c r="V548" s="15">
        <v>-1.4772542250814895</v>
      </c>
      <c r="W548" s="15">
        <v>0.15253139254450954</v>
      </c>
      <c r="X548" s="16">
        <f t="shared" ref="X548:Y548" si="546">IF(V548&lt;0,0,V548)</f>
        <v>0</v>
      </c>
      <c r="Y548" s="16">
        <f t="shared" si="546"/>
        <v>0.1525313925</v>
      </c>
      <c r="Z548" s="16">
        <f t="shared" si="3"/>
        <v>0.1525313925</v>
      </c>
      <c r="AA548" s="16">
        <f>(nnet!$A548-Z548)^2</f>
        <v>0.02326582571</v>
      </c>
    </row>
    <row r="549" ht="14.25" customHeight="1">
      <c r="A549" s="10">
        <v>1.0</v>
      </c>
      <c r="B549" s="10" t="s">
        <v>30</v>
      </c>
      <c r="C549" s="10">
        <v>1.0</v>
      </c>
      <c r="D549" s="10" t="s">
        <v>33</v>
      </c>
      <c r="E549" s="10">
        <v>15.0</v>
      </c>
      <c r="F549" s="11">
        <v>211.3375</v>
      </c>
      <c r="G549" s="10">
        <v>0.0</v>
      </c>
      <c r="H549" s="10">
        <v>1.0</v>
      </c>
      <c r="I549" s="12">
        <f>mmult!$E549/$E$1</f>
        <v>0.1875</v>
      </c>
      <c r="J549" s="12">
        <f>LOG10(mmult!$F549+1)</f>
        <v>2.3270267</v>
      </c>
      <c r="K549" s="10">
        <f>IF(mmult!$C549=1,1,0)</f>
        <v>1</v>
      </c>
      <c r="L549" s="10">
        <f>IF(mmult!$C549=2,1,0)</f>
        <v>0</v>
      </c>
      <c r="M549" s="10">
        <f>IF(mmult!$B549="S",1,0)</f>
        <v>1</v>
      </c>
      <c r="N549" s="10">
        <f>IF(mmult!$B549="C",1,0)</f>
        <v>0</v>
      </c>
      <c r="O549" s="13">
        <f>IF(mmult!$D549="male",1,0)</f>
        <v>0</v>
      </c>
      <c r="P549" s="13">
        <v>1.0</v>
      </c>
      <c r="V549" s="15">
        <v>-0.5946570643660338</v>
      </c>
      <c r="W549" s="15">
        <v>1.13061425483047</v>
      </c>
      <c r="X549" s="16">
        <f t="shared" ref="X549:Y549" si="547">IF(V549&lt;0,0,V549)</f>
        <v>0</v>
      </c>
      <c r="Y549" s="16">
        <f t="shared" si="547"/>
        <v>1.130614255</v>
      </c>
      <c r="Z549" s="16">
        <f t="shared" si="3"/>
        <v>1.130614255</v>
      </c>
      <c r="AA549" s="16">
        <f>(nnet!$A549-Z549)^2</f>
        <v>0.01706008356</v>
      </c>
    </row>
    <row r="550" ht="14.25" customHeight="1">
      <c r="A550" s="10">
        <v>1.0</v>
      </c>
      <c r="B550" s="10" t="s">
        <v>30</v>
      </c>
      <c r="C550" s="10">
        <v>1.0</v>
      </c>
      <c r="D550" s="10" t="s">
        <v>31</v>
      </c>
      <c r="E550" s="10">
        <v>31.0</v>
      </c>
      <c r="F550" s="11">
        <v>57.0</v>
      </c>
      <c r="G550" s="10">
        <v>1.0</v>
      </c>
      <c r="H550" s="10">
        <v>0.0</v>
      </c>
      <c r="I550" s="12">
        <f>mmult!$E550/$E$1</f>
        <v>0.3875</v>
      </c>
      <c r="J550" s="12">
        <f>LOG10(mmult!$F550+1)</f>
        <v>1.763427994</v>
      </c>
      <c r="K550" s="10">
        <f>IF(mmult!$C550=1,1,0)</f>
        <v>1</v>
      </c>
      <c r="L550" s="10">
        <f>IF(mmult!$C550=2,1,0)</f>
        <v>0</v>
      </c>
      <c r="M550" s="10">
        <f>IF(mmult!$B550="S",1,0)</f>
        <v>1</v>
      </c>
      <c r="N550" s="10">
        <f>IF(mmult!$B550="C",1,0)</f>
        <v>0</v>
      </c>
      <c r="O550" s="13">
        <f>IF(mmult!$D550="male",1,0)</f>
        <v>1</v>
      </c>
      <c r="P550" s="13">
        <v>1.0</v>
      </c>
      <c r="V550" s="15">
        <v>-1.2318090445348082</v>
      </c>
      <c r="W550" s="15">
        <v>0.42299103322314924</v>
      </c>
      <c r="X550" s="16">
        <f t="shared" ref="X550:Y550" si="548">IF(V550&lt;0,0,V550)</f>
        <v>0</v>
      </c>
      <c r="Y550" s="16">
        <f t="shared" si="548"/>
        <v>0.4229910332</v>
      </c>
      <c r="Z550" s="16">
        <f t="shared" si="3"/>
        <v>0.4229910332</v>
      </c>
      <c r="AA550" s="16">
        <f>(nnet!$A550-Z550)^2</f>
        <v>0.3329393477</v>
      </c>
    </row>
    <row r="551" ht="14.25" customHeight="1">
      <c r="A551" s="10">
        <v>1.0</v>
      </c>
      <c r="B551" s="10" t="s">
        <v>32</v>
      </c>
      <c r="C551" s="10">
        <v>3.0</v>
      </c>
      <c r="D551" s="10" t="s">
        <v>33</v>
      </c>
      <c r="E551" s="10">
        <v>4.0</v>
      </c>
      <c r="F551" s="11">
        <v>13.4167</v>
      </c>
      <c r="G551" s="10">
        <v>0.0</v>
      </c>
      <c r="H551" s="10">
        <v>1.0</v>
      </c>
      <c r="I551" s="12">
        <f>mmult!$E551/$E$1</f>
        <v>0.05</v>
      </c>
      <c r="J551" s="12">
        <f>LOG10(mmult!$F551+1)</f>
        <v>1.158865861</v>
      </c>
      <c r="K551" s="10">
        <f>IF(mmult!$C551=1,1,0)</f>
        <v>0</v>
      </c>
      <c r="L551" s="10">
        <f>IF(mmult!$C551=2,1,0)</f>
        <v>0</v>
      </c>
      <c r="M551" s="10">
        <f>IF(mmult!$B551="S",1,0)</f>
        <v>0</v>
      </c>
      <c r="N551" s="10">
        <f>IF(mmult!$B551="C",1,0)</f>
        <v>1</v>
      </c>
      <c r="O551" s="13">
        <f>IF(mmult!$D551="male",1,0)</f>
        <v>0</v>
      </c>
      <c r="P551" s="13">
        <v>1.0</v>
      </c>
      <c r="V551" s="15">
        <v>0.8757520639966143</v>
      </c>
      <c r="W551" s="15">
        <v>-2.6277680951312887</v>
      </c>
      <c r="X551" s="16">
        <f t="shared" ref="X551:Y551" si="549">IF(V551&lt;0,0,V551)</f>
        <v>0.875752064</v>
      </c>
      <c r="Y551" s="16">
        <f t="shared" si="549"/>
        <v>0</v>
      </c>
      <c r="Z551" s="16">
        <f t="shared" si="3"/>
        <v>0.875752064</v>
      </c>
      <c r="AA551" s="16">
        <f>(nnet!$A551-Z551)^2</f>
        <v>0.0154375496</v>
      </c>
    </row>
    <row r="552" ht="14.25" customHeight="1">
      <c r="A552" s="10">
        <v>0.0</v>
      </c>
      <c r="B552" s="10" t="s">
        <v>32</v>
      </c>
      <c r="C552" s="10">
        <v>3.0</v>
      </c>
      <c r="D552" s="10" t="s">
        <v>31</v>
      </c>
      <c r="E552" s="10">
        <v>25.0</v>
      </c>
      <c r="F552" s="11">
        <v>7.225</v>
      </c>
      <c r="G552" s="10">
        <v>0.0</v>
      </c>
      <c r="H552" s="10">
        <v>0.0</v>
      </c>
      <c r="I552" s="12">
        <f>mmult!$E552/$E$1</f>
        <v>0.3125</v>
      </c>
      <c r="J552" s="12">
        <f>LOG10(mmult!$F552+1)</f>
        <v>0.9151359066</v>
      </c>
      <c r="K552" s="10">
        <f>IF(mmult!$C552=1,1,0)</f>
        <v>0</v>
      </c>
      <c r="L552" s="10">
        <f>IF(mmult!$C552=2,1,0)</f>
        <v>0</v>
      </c>
      <c r="M552" s="10">
        <f>IF(mmult!$B552="S",1,0)</f>
        <v>0</v>
      </c>
      <c r="N552" s="10">
        <f>IF(mmult!$B552="C",1,0)</f>
        <v>1</v>
      </c>
      <c r="O552" s="13">
        <f>IF(mmult!$D552="male",1,0)</f>
        <v>1</v>
      </c>
      <c r="P552" s="13">
        <v>1.0</v>
      </c>
      <c r="V552" s="15">
        <v>0.21413030163028135</v>
      </c>
      <c r="W552" s="15">
        <v>-3.2675615856251814</v>
      </c>
      <c r="X552" s="16">
        <f t="shared" ref="X552:Y552" si="550">IF(V552&lt;0,0,V552)</f>
        <v>0.2141303016</v>
      </c>
      <c r="Y552" s="16">
        <f t="shared" si="550"/>
        <v>0</v>
      </c>
      <c r="Z552" s="16">
        <f t="shared" si="3"/>
        <v>0.2141303016</v>
      </c>
      <c r="AA552" s="16">
        <f>(nnet!$A552-Z552)^2</f>
        <v>0.04585178608</v>
      </c>
    </row>
    <row r="553" ht="14.25" customHeight="1">
      <c r="A553" s="10">
        <v>0.0</v>
      </c>
      <c r="B553" s="10" t="s">
        <v>30</v>
      </c>
      <c r="C553" s="10">
        <v>1.0</v>
      </c>
      <c r="D553" s="10" t="s">
        <v>31</v>
      </c>
      <c r="E553" s="10">
        <v>60.0</v>
      </c>
      <c r="F553" s="11">
        <v>26.55</v>
      </c>
      <c r="G553" s="10">
        <v>0.0</v>
      </c>
      <c r="H553" s="10">
        <v>0.0</v>
      </c>
      <c r="I553" s="12">
        <f>mmult!$E553/$E$1</f>
        <v>0.75</v>
      </c>
      <c r="J553" s="12">
        <f>LOG10(mmult!$F553+1)</f>
        <v>1.440121603</v>
      </c>
      <c r="K553" s="10">
        <f>IF(mmult!$C553=1,1,0)</f>
        <v>1</v>
      </c>
      <c r="L553" s="10">
        <f>IF(mmult!$C553=2,1,0)</f>
        <v>0</v>
      </c>
      <c r="M553" s="10">
        <f>IF(mmult!$B553="S",1,0)</f>
        <v>1</v>
      </c>
      <c r="N553" s="10">
        <f>IF(mmult!$B553="C",1,0)</f>
        <v>0</v>
      </c>
      <c r="O553" s="13">
        <f>IF(mmult!$D553="male",1,0)</f>
        <v>1</v>
      </c>
      <c r="P553" s="13">
        <v>1.0</v>
      </c>
      <c r="V553" s="15">
        <v>-1.4843091535958843</v>
      </c>
      <c r="W553" s="15">
        <v>0.28739021188500713</v>
      </c>
      <c r="X553" s="16">
        <f t="shared" ref="X553:Y553" si="551">IF(V553&lt;0,0,V553)</f>
        <v>0</v>
      </c>
      <c r="Y553" s="16">
        <f t="shared" si="551"/>
        <v>0.2873902119</v>
      </c>
      <c r="Z553" s="16">
        <f t="shared" si="3"/>
        <v>0.2873902119</v>
      </c>
      <c r="AA553" s="16">
        <f>(nnet!$A553-Z553)^2</f>
        <v>0.08259313389</v>
      </c>
    </row>
    <row r="554" ht="14.25" customHeight="1">
      <c r="A554" s="10">
        <v>0.0</v>
      </c>
      <c r="B554" s="10" t="s">
        <v>30</v>
      </c>
      <c r="C554" s="10">
        <v>2.0</v>
      </c>
      <c r="D554" s="10" t="s">
        <v>31</v>
      </c>
      <c r="E554" s="10">
        <v>52.0</v>
      </c>
      <c r="F554" s="11">
        <v>13.5</v>
      </c>
      <c r="G554" s="10">
        <v>0.0</v>
      </c>
      <c r="H554" s="10">
        <v>0.0</v>
      </c>
      <c r="I554" s="12">
        <f>mmult!$E554/$E$1</f>
        <v>0.65</v>
      </c>
      <c r="J554" s="12">
        <f>LOG10(mmult!$F554+1)</f>
        <v>1.161368002</v>
      </c>
      <c r="K554" s="10">
        <f>IF(mmult!$C554=1,1,0)</f>
        <v>0</v>
      </c>
      <c r="L554" s="10">
        <f>IF(mmult!$C554=2,1,0)</f>
        <v>1</v>
      </c>
      <c r="M554" s="10">
        <f>IF(mmult!$B554="S",1,0)</f>
        <v>1</v>
      </c>
      <c r="N554" s="10">
        <f>IF(mmult!$B554="C",1,0)</f>
        <v>0</v>
      </c>
      <c r="O554" s="13">
        <f>IF(mmult!$D554="male",1,0)</f>
        <v>1</v>
      </c>
      <c r="P554" s="13">
        <v>1.0</v>
      </c>
      <c r="V554" s="15">
        <v>-1.6670672243993623</v>
      </c>
      <c r="W554" s="15">
        <v>0.14995794845595656</v>
      </c>
      <c r="X554" s="16">
        <f t="shared" ref="X554:Y554" si="552">IF(V554&lt;0,0,V554)</f>
        <v>0</v>
      </c>
      <c r="Y554" s="16">
        <f t="shared" si="552"/>
        <v>0.1499579485</v>
      </c>
      <c r="Z554" s="16">
        <f t="shared" si="3"/>
        <v>0.1499579485</v>
      </c>
      <c r="AA554" s="16">
        <f>(nnet!$A554-Z554)^2</f>
        <v>0.02248738631</v>
      </c>
    </row>
    <row r="555" ht="14.25" customHeight="1">
      <c r="A555" s="10">
        <v>0.0</v>
      </c>
      <c r="B555" s="10" t="s">
        <v>30</v>
      </c>
      <c r="C555" s="10">
        <v>3.0</v>
      </c>
      <c r="D555" s="10" t="s">
        <v>31</v>
      </c>
      <c r="E555" s="10">
        <v>44.0</v>
      </c>
      <c r="F555" s="11">
        <v>8.05</v>
      </c>
      <c r="G555" s="10">
        <v>0.0</v>
      </c>
      <c r="H555" s="10">
        <v>0.0</v>
      </c>
      <c r="I555" s="12">
        <f>mmult!$E555/$E$1</f>
        <v>0.55</v>
      </c>
      <c r="J555" s="12">
        <f>LOG10(mmult!$F555+1)</f>
        <v>0.9566485792</v>
      </c>
      <c r="K555" s="10">
        <f>IF(mmult!$C555=1,1,0)</f>
        <v>0</v>
      </c>
      <c r="L555" s="10">
        <f>IF(mmult!$C555=2,1,0)</f>
        <v>0</v>
      </c>
      <c r="M555" s="10">
        <f>IF(mmult!$B555="S",1,0)</f>
        <v>1</v>
      </c>
      <c r="N555" s="10">
        <f>IF(mmult!$B555="C",1,0)</f>
        <v>0</v>
      </c>
      <c r="O555" s="13">
        <f>IF(mmult!$D555="male",1,0)</f>
        <v>1</v>
      </c>
      <c r="P555" s="13">
        <v>1.0</v>
      </c>
      <c r="V555" s="15">
        <v>-1.7160375106456833</v>
      </c>
      <c r="W555" s="15">
        <v>-0.01717993980185284</v>
      </c>
      <c r="X555" s="16">
        <f t="shared" ref="X555:Y555" si="553">IF(V555&lt;0,0,V555)</f>
        <v>0</v>
      </c>
      <c r="Y555" s="16">
        <f t="shared" si="553"/>
        <v>0</v>
      </c>
      <c r="Z555" s="16">
        <f t="shared" si="3"/>
        <v>0</v>
      </c>
      <c r="AA555" s="16">
        <f>(nnet!$A555-Z555)^2</f>
        <v>0</v>
      </c>
    </row>
    <row r="556" ht="14.25" customHeight="1">
      <c r="A556" s="10">
        <v>0.0</v>
      </c>
      <c r="B556" s="10" t="s">
        <v>32</v>
      </c>
      <c r="C556" s="10">
        <v>1.0</v>
      </c>
      <c r="D556" s="10" t="s">
        <v>31</v>
      </c>
      <c r="E556" s="10">
        <v>49.0</v>
      </c>
      <c r="F556" s="11">
        <v>110.8833</v>
      </c>
      <c r="G556" s="10">
        <v>1.0</v>
      </c>
      <c r="H556" s="10">
        <v>1.0</v>
      </c>
      <c r="I556" s="12">
        <f>mmult!$E556/$E$1</f>
        <v>0.6125</v>
      </c>
      <c r="J556" s="12">
        <f>LOG10(mmult!$F556+1)</f>
        <v>2.048765267</v>
      </c>
      <c r="K556" s="10">
        <f>IF(mmult!$C556=1,1,0)</f>
        <v>1</v>
      </c>
      <c r="L556" s="10">
        <f>IF(mmult!$C556=2,1,0)</f>
        <v>0</v>
      </c>
      <c r="M556" s="10">
        <f>IF(mmult!$B556="S",1,0)</f>
        <v>0</v>
      </c>
      <c r="N556" s="10">
        <f>IF(mmult!$B556="C",1,0)</f>
        <v>1</v>
      </c>
      <c r="O556" s="13">
        <f>IF(mmult!$D556="male",1,0)</f>
        <v>1</v>
      </c>
      <c r="P556" s="13">
        <v>1.0</v>
      </c>
      <c r="V556" s="15">
        <v>0.32747407241281906</v>
      </c>
      <c r="W556" s="15">
        <v>-3.056969522530429</v>
      </c>
      <c r="X556" s="16">
        <f t="shared" ref="X556:Y556" si="554">IF(V556&lt;0,0,V556)</f>
        <v>0.3274740724</v>
      </c>
      <c r="Y556" s="16">
        <f t="shared" si="554"/>
        <v>0</v>
      </c>
      <c r="Z556" s="16">
        <f t="shared" si="3"/>
        <v>0.3274740724</v>
      </c>
      <c r="AA556" s="16">
        <f>(nnet!$A556-Z556)^2</f>
        <v>0.1072392681</v>
      </c>
    </row>
    <row r="557" ht="14.25" customHeight="1">
      <c r="A557" s="10">
        <v>0.0</v>
      </c>
      <c r="B557" s="10" t="s">
        <v>30</v>
      </c>
      <c r="C557" s="10">
        <v>3.0</v>
      </c>
      <c r="D557" s="10" t="s">
        <v>31</v>
      </c>
      <c r="E557" s="10">
        <v>42.0</v>
      </c>
      <c r="F557" s="11">
        <v>7.65</v>
      </c>
      <c r="G557" s="10">
        <v>0.0</v>
      </c>
      <c r="H557" s="10">
        <v>0.0</v>
      </c>
      <c r="I557" s="12">
        <f>mmult!$E557/$E$1</f>
        <v>0.525</v>
      </c>
      <c r="J557" s="12">
        <f>LOG10(mmult!$F557+1)</f>
        <v>0.9370161075</v>
      </c>
      <c r="K557" s="10">
        <f>IF(mmult!$C557=1,1,0)</f>
        <v>0</v>
      </c>
      <c r="L557" s="10">
        <f>IF(mmult!$C557=2,1,0)</f>
        <v>0</v>
      </c>
      <c r="M557" s="10">
        <f>IF(mmult!$B557="S",1,0)</f>
        <v>1</v>
      </c>
      <c r="N557" s="10">
        <f>IF(mmult!$B557="C",1,0)</f>
        <v>0</v>
      </c>
      <c r="O557" s="13">
        <f>IF(mmult!$D557="male",1,0)</f>
        <v>1</v>
      </c>
      <c r="P557" s="13">
        <v>1.0</v>
      </c>
      <c r="V557" s="15">
        <v>-1.6978868798387</v>
      </c>
      <c r="W557" s="15">
        <v>-0.005460042788659081</v>
      </c>
      <c r="X557" s="16">
        <f t="shared" ref="X557:Y557" si="555">IF(V557&lt;0,0,V557)</f>
        <v>0</v>
      </c>
      <c r="Y557" s="16">
        <f t="shared" si="555"/>
        <v>0</v>
      </c>
      <c r="Z557" s="16">
        <f t="shared" si="3"/>
        <v>0</v>
      </c>
      <c r="AA557" s="16">
        <f>(nnet!$A557-Z557)^2</f>
        <v>0</v>
      </c>
    </row>
    <row r="558" ht="14.25" customHeight="1">
      <c r="A558" s="10">
        <v>1.0</v>
      </c>
      <c r="B558" s="10" t="s">
        <v>32</v>
      </c>
      <c r="C558" s="10">
        <v>1.0</v>
      </c>
      <c r="D558" s="10" t="s">
        <v>33</v>
      </c>
      <c r="E558" s="10">
        <v>18.0</v>
      </c>
      <c r="F558" s="11">
        <v>227.525</v>
      </c>
      <c r="G558" s="10">
        <v>1.0</v>
      </c>
      <c r="H558" s="10">
        <v>0.0</v>
      </c>
      <c r="I558" s="12">
        <f>mmult!$E558/$E$1</f>
        <v>0.225</v>
      </c>
      <c r="J558" s="12">
        <f>LOG10(mmult!$F558+1)</f>
        <v>2.358933718</v>
      </c>
      <c r="K558" s="10">
        <f>IF(mmult!$C558=1,1,0)</f>
        <v>1</v>
      </c>
      <c r="L558" s="10">
        <f>IF(mmult!$C558=2,1,0)</f>
        <v>0</v>
      </c>
      <c r="M558" s="10">
        <f>IF(mmult!$B558="S",1,0)</f>
        <v>0</v>
      </c>
      <c r="N558" s="10">
        <f>IF(mmult!$B558="C",1,0)</f>
        <v>1</v>
      </c>
      <c r="O558" s="13">
        <f>IF(mmult!$D558="male",1,0)</f>
        <v>0</v>
      </c>
      <c r="P558" s="13">
        <v>1.0</v>
      </c>
      <c r="V558" s="15">
        <v>1.1511141131026306</v>
      </c>
      <c r="W558" s="15">
        <v>-2.3264882893086365</v>
      </c>
      <c r="X558" s="16">
        <f t="shared" ref="X558:Y558" si="556">IF(V558&lt;0,0,V558)</f>
        <v>1.151114113</v>
      </c>
      <c r="Y558" s="16">
        <f t="shared" si="556"/>
        <v>0</v>
      </c>
      <c r="Z558" s="16">
        <f t="shared" si="3"/>
        <v>1.151114113</v>
      </c>
      <c r="AA558" s="16">
        <f>(nnet!$A558-Z558)^2</f>
        <v>0.02283547518</v>
      </c>
    </row>
    <row r="559" ht="14.25" customHeight="1">
      <c r="A559" s="10">
        <v>1.0</v>
      </c>
      <c r="B559" s="10" t="s">
        <v>30</v>
      </c>
      <c r="C559" s="10">
        <v>1.0</v>
      </c>
      <c r="D559" s="10" t="s">
        <v>31</v>
      </c>
      <c r="E559" s="10">
        <v>35.0</v>
      </c>
      <c r="F559" s="11">
        <v>26.2875</v>
      </c>
      <c r="G559" s="10">
        <v>0.0</v>
      </c>
      <c r="H559" s="10">
        <v>0.0</v>
      </c>
      <c r="I559" s="12">
        <f>mmult!$E559/$E$1</f>
        <v>0.4375</v>
      </c>
      <c r="J559" s="12">
        <f>LOG10(mmult!$F559+1)</f>
        <v>1.435963749</v>
      </c>
      <c r="K559" s="10">
        <f>IF(mmult!$C559=1,1,0)</f>
        <v>1</v>
      </c>
      <c r="L559" s="10">
        <f>IF(mmult!$C559=2,1,0)</f>
        <v>0</v>
      </c>
      <c r="M559" s="10">
        <f>IF(mmult!$B559="S",1,0)</f>
        <v>1</v>
      </c>
      <c r="N559" s="10">
        <f>IF(mmult!$B559="C",1,0)</f>
        <v>0</v>
      </c>
      <c r="O559" s="13">
        <f>IF(mmult!$D559="male",1,0)</f>
        <v>1</v>
      </c>
      <c r="P559" s="13">
        <v>1.0</v>
      </c>
      <c r="V559" s="15">
        <v>-1.254619806360517</v>
      </c>
      <c r="W559" s="15">
        <v>0.45112720713425203</v>
      </c>
      <c r="X559" s="16">
        <f t="shared" ref="X559:Y559" si="557">IF(V559&lt;0,0,V559)</f>
        <v>0</v>
      </c>
      <c r="Y559" s="16">
        <f t="shared" si="557"/>
        <v>0.4511272071</v>
      </c>
      <c r="Z559" s="16">
        <f t="shared" si="3"/>
        <v>0.4511272071</v>
      </c>
      <c r="AA559" s="16">
        <f>(nnet!$A559-Z559)^2</f>
        <v>0.3012613427</v>
      </c>
    </row>
    <row r="560" ht="14.25" customHeight="1">
      <c r="A560" s="10">
        <v>0.0</v>
      </c>
      <c r="B560" s="10" t="s">
        <v>32</v>
      </c>
      <c r="C560" s="10">
        <v>3.0</v>
      </c>
      <c r="D560" s="10" t="s">
        <v>33</v>
      </c>
      <c r="E560" s="10">
        <v>18.0</v>
      </c>
      <c r="F560" s="11">
        <v>14.4542</v>
      </c>
      <c r="G560" s="10">
        <v>0.0</v>
      </c>
      <c r="H560" s="10">
        <v>1.0</v>
      </c>
      <c r="I560" s="12">
        <f>mmult!$E560/$E$1</f>
        <v>0.225</v>
      </c>
      <c r="J560" s="12">
        <f>LOG10(mmult!$F560+1)</f>
        <v>1.189046528</v>
      </c>
      <c r="K560" s="10">
        <f>IF(mmult!$C560=1,1,0)</f>
        <v>0</v>
      </c>
      <c r="L560" s="10">
        <f>IF(mmult!$C560=2,1,0)</f>
        <v>0</v>
      </c>
      <c r="M560" s="10">
        <f>IF(mmult!$B560="S",1,0)</f>
        <v>0</v>
      </c>
      <c r="N560" s="10">
        <f>IF(mmult!$B560="C",1,0)</f>
        <v>1</v>
      </c>
      <c r="O560" s="13">
        <f>IF(mmult!$D560="male",1,0)</f>
        <v>0</v>
      </c>
      <c r="P560" s="13">
        <v>1.0</v>
      </c>
      <c r="V560" s="15">
        <v>0.747450037718635</v>
      </c>
      <c r="W560" s="15">
        <v>-2.7174706397318946</v>
      </c>
      <c r="X560" s="16">
        <f t="shared" ref="X560:Y560" si="558">IF(V560&lt;0,0,V560)</f>
        <v>0.7474500377</v>
      </c>
      <c r="Y560" s="16">
        <f t="shared" si="558"/>
        <v>0</v>
      </c>
      <c r="Z560" s="16">
        <f t="shared" si="3"/>
        <v>0.7474500377</v>
      </c>
      <c r="AA560" s="16">
        <f>(nnet!$A560-Z560)^2</f>
        <v>0.5586815589</v>
      </c>
    </row>
    <row r="561" ht="14.25" customHeight="1">
      <c r="A561" s="10">
        <v>0.0</v>
      </c>
      <c r="B561" s="10" t="s">
        <v>34</v>
      </c>
      <c r="C561" s="10">
        <v>3.0</v>
      </c>
      <c r="D561" s="10" t="s">
        <v>31</v>
      </c>
      <c r="E561" s="10">
        <v>25.0</v>
      </c>
      <c r="F561" s="11">
        <v>7.7417</v>
      </c>
      <c r="G561" s="10">
        <v>0.0</v>
      </c>
      <c r="H561" s="10">
        <v>0.0</v>
      </c>
      <c r="I561" s="12">
        <f>mmult!$E561/$E$1</f>
        <v>0.3125</v>
      </c>
      <c r="J561" s="12">
        <f>LOG10(mmult!$F561+1)</f>
        <v>0.9415958982</v>
      </c>
      <c r="K561" s="10">
        <f>IF(mmult!$C561=1,1,0)</f>
        <v>0</v>
      </c>
      <c r="L561" s="10">
        <f>IF(mmult!$C561=2,1,0)</f>
        <v>0</v>
      </c>
      <c r="M561" s="10">
        <f>IF(mmult!$B561="S",1,0)</f>
        <v>0</v>
      </c>
      <c r="N561" s="10">
        <f>IF(mmult!$B561="C",1,0)</f>
        <v>0</v>
      </c>
      <c r="O561" s="13">
        <f>IF(mmult!$D561="male",1,0)</f>
        <v>1</v>
      </c>
      <c r="P561" s="13">
        <v>1.0</v>
      </c>
      <c r="V561" s="15">
        <v>0.002456484915683288</v>
      </c>
      <c r="W561" s="15">
        <v>-2.5983137007022963</v>
      </c>
      <c r="X561" s="16">
        <f t="shared" ref="X561:Y561" si="559">IF(V561&lt;0,0,V561)</f>
        <v>0.002456484916</v>
      </c>
      <c r="Y561" s="16">
        <f t="shared" si="559"/>
        <v>0</v>
      </c>
      <c r="Z561" s="16">
        <f t="shared" si="3"/>
        <v>0.002456484916</v>
      </c>
      <c r="AA561" s="16">
        <f>(nnet!$A561-Z561)^2</f>
        <v>0.000006034318141</v>
      </c>
    </row>
    <row r="562" ht="14.25" customHeight="1">
      <c r="A562" s="10">
        <v>0.0</v>
      </c>
      <c r="B562" s="10" t="s">
        <v>30</v>
      </c>
      <c r="C562" s="10">
        <v>3.0</v>
      </c>
      <c r="D562" s="10" t="s">
        <v>31</v>
      </c>
      <c r="E562" s="10">
        <v>26.0</v>
      </c>
      <c r="F562" s="11">
        <v>7.8542</v>
      </c>
      <c r="G562" s="10">
        <v>1.0</v>
      </c>
      <c r="H562" s="10">
        <v>0.0</v>
      </c>
      <c r="I562" s="12">
        <f>mmult!$E562/$E$1</f>
        <v>0.325</v>
      </c>
      <c r="J562" s="12">
        <f>LOG10(mmult!$F562+1)</f>
        <v>0.9471493277</v>
      </c>
      <c r="K562" s="10">
        <f>IF(mmult!$C562=1,1,0)</f>
        <v>0</v>
      </c>
      <c r="L562" s="10">
        <f>IF(mmult!$C562=2,1,0)</f>
        <v>0</v>
      </c>
      <c r="M562" s="10">
        <f>IF(mmult!$B562="S",1,0)</f>
        <v>1</v>
      </c>
      <c r="N562" s="10">
        <f>IF(mmult!$B562="C",1,0)</f>
        <v>0</v>
      </c>
      <c r="O562" s="13">
        <f>IF(mmult!$D562="male",1,0)</f>
        <v>1</v>
      </c>
      <c r="P562" s="13">
        <v>1.0</v>
      </c>
      <c r="V562" s="15">
        <v>-1.5684935572975391</v>
      </c>
      <c r="W562" s="15">
        <v>0.022465386253203157</v>
      </c>
      <c r="X562" s="16">
        <f t="shared" ref="X562:Y562" si="560">IF(V562&lt;0,0,V562)</f>
        <v>0</v>
      </c>
      <c r="Y562" s="16">
        <f t="shared" si="560"/>
        <v>0.02246538625</v>
      </c>
      <c r="Z562" s="16">
        <f t="shared" si="3"/>
        <v>0.02246538625</v>
      </c>
      <c r="AA562" s="16">
        <f>(nnet!$A562-Z562)^2</f>
        <v>0.0005046935795</v>
      </c>
    </row>
    <row r="563" ht="14.25" customHeight="1">
      <c r="A563" s="10">
        <v>0.0</v>
      </c>
      <c r="B563" s="10" t="s">
        <v>30</v>
      </c>
      <c r="C563" s="10">
        <v>2.0</v>
      </c>
      <c r="D563" s="10" t="s">
        <v>31</v>
      </c>
      <c r="E563" s="10">
        <v>39.0</v>
      </c>
      <c r="F563" s="11">
        <v>26.0</v>
      </c>
      <c r="G563" s="10">
        <v>0.0</v>
      </c>
      <c r="H563" s="10">
        <v>0.0</v>
      </c>
      <c r="I563" s="12">
        <f>mmult!$E563/$E$1</f>
        <v>0.4875</v>
      </c>
      <c r="J563" s="12">
        <f>LOG10(mmult!$F563+1)</f>
        <v>1.431363764</v>
      </c>
      <c r="K563" s="10">
        <f>IF(mmult!$C563=1,1,0)</f>
        <v>0</v>
      </c>
      <c r="L563" s="10">
        <f>IF(mmult!$C563=2,1,0)</f>
        <v>1</v>
      </c>
      <c r="M563" s="10">
        <f>IF(mmult!$B563="S",1,0)</f>
        <v>1</v>
      </c>
      <c r="N563" s="10">
        <f>IF(mmult!$B563="C",1,0)</f>
        <v>0</v>
      </c>
      <c r="O563" s="13">
        <f>IF(mmult!$D563="male",1,0)</f>
        <v>1</v>
      </c>
      <c r="P563" s="13">
        <v>1.0</v>
      </c>
      <c r="V563" s="15">
        <v>-1.5444627249063905</v>
      </c>
      <c r="W563" s="15">
        <v>0.25454811627670715</v>
      </c>
      <c r="X563" s="16">
        <f t="shared" ref="X563:Y563" si="561">IF(V563&lt;0,0,V563)</f>
        <v>0</v>
      </c>
      <c r="Y563" s="16">
        <f t="shared" si="561"/>
        <v>0.2545481163</v>
      </c>
      <c r="Z563" s="16">
        <f t="shared" si="3"/>
        <v>0.2545481163</v>
      </c>
      <c r="AA563" s="16">
        <f>(nnet!$A563-Z563)^2</f>
        <v>0.0647947435</v>
      </c>
    </row>
    <row r="564" ht="14.25" customHeight="1">
      <c r="A564" s="10">
        <v>1.0</v>
      </c>
      <c r="B564" s="10" t="s">
        <v>30</v>
      </c>
      <c r="C564" s="10">
        <v>2.0</v>
      </c>
      <c r="D564" s="10" t="s">
        <v>33</v>
      </c>
      <c r="E564" s="10">
        <v>45.0</v>
      </c>
      <c r="F564" s="11">
        <v>13.5</v>
      </c>
      <c r="G564" s="10">
        <v>0.0</v>
      </c>
      <c r="H564" s="10">
        <v>0.0</v>
      </c>
      <c r="I564" s="12">
        <f>mmult!$E564/$E$1</f>
        <v>0.5625</v>
      </c>
      <c r="J564" s="12">
        <f>LOG10(mmult!$F564+1)</f>
        <v>1.161368002</v>
      </c>
      <c r="K564" s="10">
        <f>IF(mmult!$C564=1,1,0)</f>
        <v>0</v>
      </c>
      <c r="L564" s="10">
        <f>IF(mmult!$C564=2,1,0)</f>
        <v>1</v>
      </c>
      <c r="M564" s="10">
        <f>IF(mmult!$B564="S",1,0)</f>
        <v>1</v>
      </c>
      <c r="N564" s="10">
        <f>IF(mmult!$B564="C",1,0)</f>
        <v>0</v>
      </c>
      <c r="O564" s="13">
        <f>IF(mmult!$D564="male",1,0)</f>
        <v>0</v>
      </c>
      <c r="P564" s="13">
        <v>1.0</v>
      </c>
      <c r="V564" s="15">
        <v>-1.1022587642511295</v>
      </c>
      <c r="W564" s="15">
        <v>0.6906401048390087</v>
      </c>
      <c r="X564" s="16">
        <f t="shared" ref="X564:Y564" si="562">IF(V564&lt;0,0,V564)</f>
        <v>0</v>
      </c>
      <c r="Y564" s="16">
        <f t="shared" si="562"/>
        <v>0.6906401048</v>
      </c>
      <c r="Z564" s="16">
        <f t="shared" si="3"/>
        <v>0.6906401048</v>
      </c>
      <c r="AA564" s="16">
        <f>(nnet!$A564-Z564)^2</f>
        <v>0.09570354473</v>
      </c>
    </row>
    <row r="565" ht="14.25" customHeight="1">
      <c r="A565" s="10">
        <v>1.0</v>
      </c>
      <c r="B565" s="10" t="s">
        <v>30</v>
      </c>
      <c r="C565" s="10">
        <v>1.0</v>
      </c>
      <c r="D565" s="10" t="s">
        <v>31</v>
      </c>
      <c r="E565" s="10">
        <v>42.0</v>
      </c>
      <c r="F565" s="11">
        <v>26.2875</v>
      </c>
      <c r="G565" s="10">
        <v>0.0</v>
      </c>
      <c r="H565" s="10">
        <v>0.0</v>
      </c>
      <c r="I565" s="12">
        <f>mmult!$E565/$E$1</f>
        <v>0.525</v>
      </c>
      <c r="J565" s="12">
        <f>LOG10(mmult!$F565+1)</f>
        <v>1.435963749</v>
      </c>
      <c r="K565" s="10">
        <f>IF(mmult!$C565=1,1,0)</f>
        <v>1</v>
      </c>
      <c r="L565" s="10">
        <f>IF(mmult!$C565=2,1,0)</f>
        <v>0</v>
      </c>
      <c r="M565" s="10">
        <f>IF(mmult!$B565="S",1,0)</f>
        <v>1</v>
      </c>
      <c r="N565" s="10">
        <f>IF(mmult!$B565="C",1,0)</f>
        <v>0</v>
      </c>
      <c r="O565" s="13">
        <f>IF(mmult!$D565="male",1,0)</f>
        <v>1</v>
      </c>
      <c r="P565" s="13">
        <v>1.0</v>
      </c>
      <c r="V565" s="15">
        <v>-1.3189463668305514</v>
      </c>
      <c r="W565" s="15">
        <v>0.405197661071536</v>
      </c>
      <c r="X565" s="16">
        <f t="shared" ref="X565:Y565" si="563">IF(V565&lt;0,0,V565)</f>
        <v>0</v>
      </c>
      <c r="Y565" s="16">
        <f t="shared" si="563"/>
        <v>0.4051976611</v>
      </c>
      <c r="Z565" s="16">
        <f t="shared" si="3"/>
        <v>0.4051976611</v>
      </c>
      <c r="AA565" s="16">
        <f>(nnet!$A565-Z565)^2</f>
        <v>0.3537898224</v>
      </c>
    </row>
    <row r="566" ht="14.25" customHeight="1">
      <c r="A566" s="10">
        <v>1.0</v>
      </c>
      <c r="B566" s="10" t="s">
        <v>30</v>
      </c>
      <c r="C566" s="10">
        <v>1.0</v>
      </c>
      <c r="D566" s="10" t="s">
        <v>33</v>
      </c>
      <c r="E566" s="10">
        <v>22.0</v>
      </c>
      <c r="F566" s="11">
        <v>151.55</v>
      </c>
      <c r="G566" s="10">
        <v>0.0</v>
      </c>
      <c r="H566" s="10">
        <v>0.0</v>
      </c>
      <c r="I566" s="12">
        <f>mmult!$E566/$E$1</f>
        <v>0.275</v>
      </c>
      <c r="J566" s="12">
        <f>LOG10(mmult!$F566+1)</f>
        <v>2.183412212</v>
      </c>
      <c r="K566" s="10">
        <f>IF(mmult!$C566=1,1,0)</f>
        <v>1</v>
      </c>
      <c r="L566" s="10">
        <f>IF(mmult!$C566=2,1,0)</f>
        <v>0</v>
      </c>
      <c r="M566" s="10">
        <f>IF(mmult!$B566="S",1,0)</f>
        <v>1</v>
      </c>
      <c r="N566" s="10">
        <f>IF(mmult!$B566="C",1,0)</f>
        <v>0</v>
      </c>
      <c r="O566" s="13">
        <f>IF(mmult!$D566="male",1,0)</f>
        <v>0</v>
      </c>
      <c r="P566" s="13">
        <v>1.0</v>
      </c>
      <c r="V566" s="15">
        <v>-0.6259791530652044</v>
      </c>
      <c r="W566" s="15">
        <v>1.0845861775079042</v>
      </c>
      <c r="X566" s="16">
        <f t="shared" ref="X566:Y566" si="564">IF(V566&lt;0,0,V566)</f>
        <v>0</v>
      </c>
      <c r="Y566" s="16">
        <f t="shared" si="564"/>
        <v>1.084586178</v>
      </c>
      <c r="Z566" s="16">
        <f t="shared" si="3"/>
        <v>1.084586178</v>
      </c>
      <c r="AA566" s="16">
        <f>(nnet!$A566-Z566)^2</f>
        <v>0.007154821425</v>
      </c>
    </row>
    <row r="567" ht="14.25" customHeight="1">
      <c r="A567" s="10">
        <v>1.0</v>
      </c>
      <c r="B567" s="10" t="s">
        <v>32</v>
      </c>
      <c r="C567" s="10">
        <v>1.0</v>
      </c>
      <c r="D567" s="10" t="s">
        <v>33</v>
      </c>
      <c r="E567" s="10">
        <v>24.0</v>
      </c>
      <c r="F567" s="11">
        <v>49.5042</v>
      </c>
      <c r="G567" s="10">
        <v>0.0</v>
      </c>
      <c r="H567" s="10">
        <v>0.0</v>
      </c>
      <c r="I567" s="12">
        <f>mmult!$E567/$E$1</f>
        <v>0.3</v>
      </c>
      <c r="J567" s="12">
        <f>LOG10(mmult!$F567+1)</f>
        <v>1.703327496</v>
      </c>
      <c r="K567" s="10">
        <f>IF(mmult!$C567=1,1,0)</f>
        <v>1</v>
      </c>
      <c r="L567" s="10">
        <f>IF(mmult!$C567=2,1,0)</f>
        <v>0</v>
      </c>
      <c r="M567" s="10">
        <f>IF(mmult!$B567="S",1,0)</f>
        <v>0</v>
      </c>
      <c r="N567" s="10">
        <f>IF(mmult!$B567="C",1,0)</f>
        <v>1</v>
      </c>
      <c r="O567" s="13">
        <f>IF(mmult!$D567="male",1,0)</f>
        <v>0</v>
      </c>
      <c r="P567" s="13">
        <v>1.0</v>
      </c>
      <c r="V567" s="15">
        <v>1.106107026187309</v>
      </c>
      <c r="W567" s="15">
        <v>-2.334922096828083</v>
      </c>
      <c r="X567" s="16">
        <f t="shared" ref="X567:Y567" si="565">IF(V567&lt;0,0,V567)</f>
        <v>1.106107026</v>
      </c>
      <c r="Y567" s="16">
        <f t="shared" si="565"/>
        <v>0</v>
      </c>
      <c r="Z567" s="16">
        <f t="shared" si="3"/>
        <v>1.106107026</v>
      </c>
      <c r="AA567" s="16">
        <f>(nnet!$A567-Z567)^2</f>
        <v>0.01125870101</v>
      </c>
    </row>
    <row r="568" ht="14.25" customHeight="1">
      <c r="A568" s="10">
        <v>1.0</v>
      </c>
      <c r="B568" s="10" t="s">
        <v>30</v>
      </c>
      <c r="C568" s="10">
        <v>1.0</v>
      </c>
      <c r="D568" s="10" t="s">
        <v>31</v>
      </c>
      <c r="E568" s="10">
        <v>48.0</v>
      </c>
      <c r="F568" s="11">
        <v>52.0</v>
      </c>
      <c r="G568" s="10">
        <v>1.0</v>
      </c>
      <c r="H568" s="10">
        <v>0.0</v>
      </c>
      <c r="I568" s="12">
        <f>mmult!$E568/$E$1</f>
        <v>0.6</v>
      </c>
      <c r="J568" s="12">
        <f>LOG10(mmult!$F568+1)</f>
        <v>1.72427587</v>
      </c>
      <c r="K568" s="10">
        <f>IF(mmult!$C568=1,1,0)</f>
        <v>1</v>
      </c>
      <c r="L568" s="10">
        <f>IF(mmult!$C568=2,1,0)</f>
        <v>0</v>
      </c>
      <c r="M568" s="10">
        <f>IF(mmult!$B568="S",1,0)</f>
        <v>1</v>
      </c>
      <c r="N568" s="10">
        <f>IF(mmult!$B568="C",1,0)</f>
        <v>0</v>
      </c>
      <c r="O568" s="13">
        <f>IF(mmult!$D568="male",1,0)</f>
        <v>1</v>
      </c>
      <c r="P568" s="13">
        <v>1.0</v>
      </c>
      <c r="V568" s="15">
        <v>-1.3884861518904137</v>
      </c>
      <c r="W568" s="15">
        <v>0.30865025053506834</v>
      </c>
      <c r="X568" s="16">
        <f t="shared" ref="X568:Y568" si="566">IF(V568&lt;0,0,V568)</f>
        <v>0</v>
      </c>
      <c r="Y568" s="16">
        <f t="shared" si="566"/>
        <v>0.3086502505</v>
      </c>
      <c r="Z568" s="16">
        <f t="shared" si="3"/>
        <v>0.3086502505</v>
      </c>
      <c r="AA568" s="16">
        <f>(nnet!$A568-Z568)^2</f>
        <v>0.4779644761</v>
      </c>
    </row>
    <row r="569" ht="14.25" customHeight="1">
      <c r="A569" s="10">
        <v>0.0</v>
      </c>
      <c r="B569" s="10" t="s">
        <v>30</v>
      </c>
      <c r="C569" s="10">
        <v>3.0</v>
      </c>
      <c r="D569" s="10" t="s">
        <v>31</v>
      </c>
      <c r="E569" s="10">
        <v>29.0</v>
      </c>
      <c r="F569" s="11">
        <v>9.4833</v>
      </c>
      <c r="G569" s="10">
        <v>0.0</v>
      </c>
      <c r="H569" s="10">
        <v>0.0</v>
      </c>
      <c r="I569" s="12">
        <f>mmult!$E569/$E$1</f>
        <v>0.3625</v>
      </c>
      <c r="J569" s="12">
        <f>LOG10(mmult!$F569+1)</f>
        <v>1.020498014</v>
      </c>
      <c r="K569" s="10">
        <f>IF(mmult!$C569=1,1,0)</f>
        <v>0</v>
      </c>
      <c r="L569" s="10">
        <f>IF(mmult!$C569=2,1,0)</f>
        <v>0</v>
      </c>
      <c r="M569" s="10">
        <f>IF(mmult!$B569="S",1,0)</f>
        <v>1</v>
      </c>
      <c r="N569" s="10">
        <f>IF(mmult!$B569="C",1,0)</f>
        <v>0</v>
      </c>
      <c r="O569" s="13">
        <f>IF(mmult!$D569="male",1,0)</f>
        <v>1</v>
      </c>
      <c r="P569" s="13">
        <v>1.0</v>
      </c>
      <c r="V569" s="15">
        <v>-1.5774521143251177</v>
      </c>
      <c r="W569" s="15">
        <v>0.08580285194016612</v>
      </c>
      <c r="X569" s="16">
        <f t="shared" ref="X569:Y569" si="567">IF(V569&lt;0,0,V569)</f>
        <v>0</v>
      </c>
      <c r="Y569" s="16">
        <f t="shared" si="567"/>
        <v>0.08580285194</v>
      </c>
      <c r="Z569" s="16">
        <f t="shared" si="3"/>
        <v>0.08580285194</v>
      </c>
      <c r="AA569" s="16">
        <f>(nnet!$A569-Z569)^2</f>
        <v>0.007362129401</v>
      </c>
    </row>
    <row r="570" ht="14.25" customHeight="1">
      <c r="A570" s="10">
        <v>0.0</v>
      </c>
      <c r="B570" s="10" t="s">
        <v>30</v>
      </c>
      <c r="C570" s="10">
        <v>2.0</v>
      </c>
      <c r="D570" s="10" t="s">
        <v>31</v>
      </c>
      <c r="E570" s="10">
        <v>52.0</v>
      </c>
      <c r="F570" s="11">
        <v>13.0</v>
      </c>
      <c r="G570" s="10">
        <v>0.0</v>
      </c>
      <c r="H570" s="10">
        <v>0.0</v>
      </c>
      <c r="I570" s="12">
        <f>mmult!$E570/$E$1</f>
        <v>0.65</v>
      </c>
      <c r="J570" s="12">
        <f>LOG10(mmult!$F570+1)</f>
        <v>1.146128036</v>
      </c>
      <c r="K570" s="10">
        <f>IF(mmult!$C570=1,1,0)</f>
        <v>0</v>
      </c>
      <c r="L570" s="10">
        <f>IF(mmult!$C570=2,1,0)</f>
        <v>1</v>
      </c>
      <c r="M570" s="10">
        <f>IF(mmult!$B570="S",1,0)</f>
        <v>1</v>
      </c>
      <c r="N570" s="10">
        <f>IF(mmult!$B570="C",1,0)</f>
        <v>0</v>
      </c>
      <c r="O570" s="13">
        <f>IF(mmult!$D570="male",1,0)</f>
        <v>1</v>
      </c>
      <c r="P570" s="13">
        <v>1.0</v>
      </c>
      <c r="V570" s="15">
        <v>-1.667244512425721</v>
      </c>
      <c r="W570" s="15">
        <v>0.14886898272759996</v>
      </c>
      <c r="X570" s="16">
        <f t="shared" ref="X570:Y570" si="568">IF(V570&lt;0,0,V570)</f>
        <v>0</v>
      </c>
      <c r="Y570" s="16">
        <f t="shared" si="568"/>
        <v>0.1488689827</v>
      </c>
      <c r="Z570" s="16">
        <f t="shared" si="3"/>
        <v>0.1488689827</v>
      </c>
      <c r="AA570" s="16">
        <f>(nnet!$A570-Z570)^2</f>
        <v>0.02216197402</v>
      </c>
    </row>
    <row r="571" ht="14.25" customHeight="1">
      <c r="A571" s="10">
        <v>0.0</v>
      </c>
      <c r="B571" s="10" t="s">
        <v>30</v>
      </c>
      <c r="C571" s="10">
        <v>3.0</v>
      </c>
      <c r="D571" s="10" t="s">
        <v>31</v>
      </c>
      <c r="E571" s="10">
        <v>19.0</v>
      </c>
      <c r="F571" s="11">
        <v>7.65</v>
      </c>
      <c r="G571" s="10">
        <v>0.0</v>
      </c>
      <c r="H571" s="10">
        <v>0.0</v>
      </c>
      <c r="I571" s="12">
        <f>mmult!$E571/$E$1</f>
        <v>0.2375</v>
      </c>
      <c r="J571" s="12">
        <f>LOG10(mmult!$F571+1)</f>
        <v>0.9370161075</v>
      </c>
      <c r="K571" s="10">
        <f>IF(mmult!$C571=1,1,0)</f>
        <v>0</v>
      </c>
      <c r="L571" s="10">
        <f>IF(mmult!$C571=2,1,0)</f>
        <v>0</v>
      </c>
      <c r="M571" s="10">
        <f>IF(mmult!$B571="S",1,0)</f>
        <v>1</v>
      </c>
      <c r="N571" s="10">
        <f>IF(mmult!$B571="C",1,0)</f>
        <v>0</v>
      </c>
      <c r="O571" s="13">
        <f>IF(mmult!$D571="male",1,0)</f>
        <v>1</v>
      </c>
      <c r="P571" s="13">
        <v>1.0</v>
      </c>
      <c r="V571" s="15">
        <v>-1.4865281811514441</v>
      </c>
      <c r="W571" s="15">
        <v>0.14545132284597928</v>
      </c>
      <c r="X571" s="16">
        <f t="shared" ref="X571:Y571" si="569">IF(V571&lt;0,0,V571)</f>
        <v>0</v>
      </c>
      <c r="Y571" s="16">
        <f t="shared" si="569"/>
        <v>0.1454513228</v>
      </c>
      <c r="Z571" s="16">
        <f t="shared" si="3"/>
        <v>0.1454513228</v>
      </c>
      <c r="AA571" s="16">
        <f>(nnet!$A571-Z571)^2</f>
        <v>0.02115608732</v>
      </c>
    </row>
    <row r="572" ht="14.25" customHeight="1">
      <c r="A572" s="10">
        <v>1.0</v>
      </c>
      <c r="B572" s="10" t="s">
        <v>32</v>
      </c>
      <c r="C572" s="10">
        <v>1.0</v>
      </c>
      <c r="D572" s="10" t="s">
        <v>33</v>
      </c>
      <c r="E572" s="10">
        <v>38.0</v>
      </c>
      <c r="F572" s="11">
        <v>227.525</v>
      </c>
      <c r="G572" s="10">
        <v>0.0</v>
      </c>
      <c r="H572" s="10">
        <v>0.0</v>
      </c>
      <c r="I572" s="12">
        <f>mmult!$E572/$E$1</f>
        <v>0.475</v>
      </c>
      <c r="J572" s="12">
        <f>LOG10(mmult!$F572+1)</f>
        <v>2.358933718</v>
      </c>
      <c r="K572" s="10">
        <f>IF(mmult!$C572=1,1,0)</f>
        <v>1</v>
      </c>
      <c r="L572" s="10">
        <f>IF(mmult!$C572=2,1,0)</f>
        <v>0</v>
      </c>
      <c r="M572" s="10">
        <f>IF(mmult!$B572="S",1,0)</f>
        <v>0</v>
      </c>
      <c r="N572" s="10">
        <f>IF(mmult!$B572="C",1,0)</f>
        <v>1</v>
      </c>
      <c r="O572" s="13">
        <f>IF(mmult!$D572="male",1,0)</f>
        <v>0</v>
      </c>
      <c r="P572" s="13">
        <v>1.0</v>
      </c>
      <c r="V572" s="15">
        <v>0.9850806367520357</v>
      </c>
      <c r="W572" s="15">
        <v>-2.379935108038202</v>
      </c>
      <c r="X572" s="16">
        <f t="shared" ref="X572:Y572" si="570">IF(V572&lt;0,0,V572)</f>
        <v>0.9850806368</v>
      </c>
      <c r="Y572" s="16">
        <f t="shared" si="570"/>
        <v>0</v>
      </c>
      <c r="Z572" s="16">
        <f t="shared" si="3"/>
        <v>0.9850806368</v>
      </c>
      <c r="AA572" s="16">
        <f>(nnet!$A572-Z572)^2</f>
        <v>0.0002225873997</v>
      </c>
    </row>
    <row r="573" ht="14.25" customHeight="1">
      <c r="A573" s="10">
        <v>1.0</v>
      </c>
      <c r="B573" s="10" t="s">
        <v>30</v>
      </c>
      <c r="C573" s="10">
        <v>2.0</v>
      </c>
      <c r="D573" s="10" t="s">
        <v>33</v>
      </c>
      <c r="E573" s="10">
        <v>27.0</v>
      </c>
      <c r="F573" s="11">
        <v>10.5</v>
      </c>
      <c r="G573" s="10">
        <v>0.0</v>
      </c>
      <c r="H573" s="10">
        <v>0.0</v>
      </c>
      <c r="I573" s="12">
        <f>mmult!$E573/$E$1</f>
        <v>0.3375</v>
      </c>
      <c r="J573" s="12">
        <f>LOG10(mmult!$F573+1)</f>
        <v>1.06069784</v>
      </c>
      <c r="K573" s="10">
        <f>IF(mmult!$C573=1,1,0)</f>
        <v>0</v>
      </c>
      <c r="L573" s="10">
        <f>IF(mmult!$C573=2,1,0)</f>
        <v>1</v>
      </c>
      <c r="M573" s="10">
        <f>IF(mmult!$B573="S",1,0)</f>
        <v>1</v>
      </c>
      <c r="N573" s="10">
        <f>IF(mmult!$B573="C",1,0)</f>
        <v>0</v>
      </c>
      <c r="O573" s="13">
        <f>IF(mmult!$D573="male",1,0)</f>
        <v>0</v>
      </c>
      <c r="P573" s="13">
        <v>1.0</v>
      </c>
      <c r="V573" s="15">
        <v>-0.9380187146280627</v>
      </c>
      <c r="W573" s="15">
        <v>0.8015513056155652</v>
      </c>
      <c r="X573" s="16">
        <f t="shared" ref="X573:Y573" si="571">IF(V573&lt;0,0,V573)</f>
        <v>0</v>
      </c>
      <c r="Y573" s="16">
        <f t="shared" si="571"/>
        <v>0.8015513056</v>
      </c>
      <c r="Z573" s="16">
        <f t="shared" si="3"/>
        <v>0.8015513056</v>
      </c>
      <c r="AA573" s="16">
        <f>(nnet!$A573-Z573)^2</f>
        <v>0.0393818843</v>
      </c>
    </row>
    <row r="574" ht="14.25" customHeight="1">
      <c r="A574" s="10">
        <v>0.0</v>
      </c>
      <c r="B574" s="10" t="s">
        <v>30</v>
      </c>
      <c r="C574" s="10">
        <v>3.0</v>
      </c>
      <c r="D574" s="10" t="s">
        <v>31</v>
      </c>
      <c r="E574" s="10">
        <v>33.0</v>
      </c>
      <c r="F574" s="11">
        <v>7.775</v>
      </c>
      <c r="G574" s="10">
        <v>0.0</v>
      </c>
      <c r="H574" s="10">
        <v>0.0</v>
      </c>
      <c r="I574" s="12">
        <f>mmult!$E574/$E$1</f>
        <v>0.4125</v>
      </c>
      <c r="J574" s="12">
        <f>LOG10(mmult!$F574+1)</f>
        <v>0.9432471251</v>
      </c>
      <c r="K574" s="10">
        <f>IF(mmult!$C574=1,1,0)</f>
        <v>0</v>
      </c>
      <c r="L574" s="10">
        <f>IF(mmult!$C574=2,1,0)</f>
        <v>0</v>
      </c>
      <c r="M574" s="10">
        <f>IF(mmult!$B574="S",1,0)</f>
        <v>1</v>
      </c>
      <c r="N574" s="10">
        <f>IF(mmult!$B574="C",1,0)</f>
        <v>0</v>
      </c>
      <c r="O574" s="13">
        <f>IF(mmult!$D574="male",1,0)</f>
        <v>1</v>
      </c>
      <c r="P574" s="13">
        <v>1.0</v>
      </c>
      <c r="V574" s="15">
        <v>-1.6151088160515112</v>
      </c>
      <c r="W574" s="15">
        <v>0.05403746560170486</v>
      </c>
      <c r="X574" s="16">
        <f t="shared" ref="X574:Y574" si="572">IF(V574&lt;0,0,V574)</f>
        <v>0</v>
      </c>
      <c r="Y574" s="16">
        <f t="shared" si="572"/>
        <v>0.0540374656</v>
      </c>
      <c r="Z574" s="16">
        <f t="shared" si="3"/>
        <v>0.0540374656</v>
      </c>
      <c r="AA574" s="16">
        <f>(nnet!$A574-Z574)^2</f>
        <v>0.002920047689</v>
      </c>
    </row>
    <row r="575" ht="14.25" customHeight="1">
      <c r="A575" s="10">
        <v>1.0</v>
      </c>
      <c r="B575" s="10" t="s">
        <v>30</v>
      </c>
      <c r="C575" s="10">
        <v>2.0</v>
      </c>
      <c r="D575" s="10" t="s">
        <v>33</v>
      </c>
      <c r="E575" s="10">
        <v>6.0</v>
      </c>
      <c r="F575" s="11">
        <v>33.0</v>
      </c>
      <c r="G575" s="10">
        <v>0.0</v>
      </c>
      <c r="H575" s="10">
        <v>1.0</v>
      </c>
      <c r="I575" s="12">
        <f>mmult!$E575/$E$1</f>
        <v>0.075</v>
      </c>
      <c r="J575" s="12">
        <f>LOG10(mmult!$F575+1)</f>
        <v>1.531478917</v>
      </c>
      <c r="K575" s="10">
        <f>IF(mmult!$C575=1,1,0)</f>
        <v>0</v>
      </c>
      <c r="L575" s="10">
        <f>IF(mmult!$C575=2,1,0)</f>
        <v>1</v>
      </c>
      <c r="M575" s="10">
        <f>IF(mmult!$B575="S",1,0)</f>
        <v>1</v>
      </c>
      <c r="N575" s="10">
        <f>IF(mmult!$B575="C",1,0)</f>
        <v>0</v>
      </c>
      <c r="O575" s="13">
        <f>IF(mmult!$D575="male",1,0)</f>
        <v>0</v>
      </c>
      <c r="P575" s="13">
        <v>1.0</v>
      </c>
      <c r="V575" s="15">
        <v>-0.7742375439576283</v>
      </c>
      <c r="W575" s="15">
        <v>0.9628160331060589</v>
      </c>
      <c r="X575" s="16">
        <f t="shared" ref="X575:Y575" si="573">IF(V575&lt;0,0,V575)</f>
        <v>0</v>
      </c>
      <c r="Y575" s="16">
        <f t="shared" si="573"/>
        <v>0.9628160331</v>
      </c>
      <c r="Z575" s="16">
        <f t="shared" si="3"/>
        <v>0.9628160331</v>
      </c>
      <c r="AA575" s="16">
        <f>(nnet!$A575-Z575)^2</f>
        <v>0.001382647394</v>
      </c>
    </row>
    <row r="576" ht="14.25" customHeight="1">
      <c r="A576" s="10">
        <v>0.0</v>
      </c>
      <c r="B576" s="10" t="s">
        <v>30</v>
      </c>
      <c r="C576" s="10">
        <v>3.0</v>
      </c>
      <c r="D576" s="10" t="s">
        <v>31</v>
      </c>
      <c r="E576" s="10">
        <v>17.0</v>
      </c>
      <c r="F576" s="11">
        <v>7.0542</v>
      </c>
      <c r="G576" s="10">
        <v>1.0</v>
      </c>
      <c r="H576" s="10">
        <v>0.0</v>
      </c>
      <c r="I576" s="12">
        <f>mmult!$E576/$E$1</f>
        <v>0.2125</v>
      </c>
      <c r="J576" s="12">
        <f>LOG10(mmult!$F576+1)</f>
        <v>0.9060224097</v>
      </c>
      <c r="K576" s="10">
        <f>IF(mmult!$C576=1,1,0)</f>
        <v>0</v>
      </c>
      <c r="L576" s="10">
        <f>IF(mmult!$C576=2,1,0)</f>
        <v>0</v>
      </c>
      <c r="M576" s="10">
        <f>IF(mmult!$B576="S",1,0)</f>
        <v>1</v>
      </c>
      <c r="N576" s="10">
        <f>IF(mmult!$B576="C",1,0)</f>
        <v>0</v>
      </c>
      <c r="O576" s="13">
        <f>IF(mmult!$D576="male",1,0)</f>
        <v>1</v>
      </c>
      <c r="P576" s="13">
        <v>1.0</v>
      </c>
      <c r="V576" s="15">
        <v>-1.4862664130224983</v>
      </c>
      <c r="W576" s="15">
        <v>0.07857895225255751</v>
      </c>
      <c r="X576" s="16">
        <f t="shared" ref="X576:Y576" si="574">IF(V576&lt;0,0,V576)</f>
        <v>0</v>
      </c>
      <c r="Y576" s="16">
        <f t="shared" si="574"/>
        <v>0.07857895225</v>
      </c>
      <c r="Z576" s="16">
        <f t="shared" si="3"/>
        <v>0.07857895225</v>
      </c>
      <c r="AA576" s="16">
        <f>(nnet!$A576-Z576)^2</f>
        <v>0.006174651737</v>
      </c>
    </row>
    <row r="577" ht="14.25" customHeight="1">
      <c r="A577" s="10">
        <v>0.0</v>
      </c>
      <c r="B577" s="10" t="s">
        <v>30</v>
      </c>
      <c r="C577" s="10">
        <v>2.0</v>
      </c>
      <c r="D577" s="10" t="s">
        <v>31</v>
      </c>
      <c r="E577" s="10">
        <v>34.0</v>
      </c>
      <c r="F577" s="11">
        <v>13.0</v>
      </c>
      <c r="G577" s="10">
        <v>0.0</v>
      </c>
      <c r="H577" s="10">
        <v>0.0</v>
      </c>
      <c r="I577" s="12">
        <f>mmult!$E577/$E$1</f>
        <v>0.425</v>
      </c>
      <c r="J577" s="12">
        <f>LOG10(mmult!$F577+1)</f>
        <v>1.146128036</v>
      </c>
      <c r="K577" s="10">
        <f>IF(mmult!$C577=1,1,0)</f>
        <v>0</v>
      </c>
      <c r="L577" s="10">
        <f>IF(mmult!$C577=2,1,0)</f>
        <v>1</v>
      </c>
      <c r="M577" s="10">
        <f>IF(mmult!$B577="S",1,0)</f>
        <v>1</v>
      </c>
      <c r="N577" s="10">
        <f>IF(mmult!$B577="C",1,0)</f>
        <v>0</v>
      </c>
      <c r="O577" s="13">
        <f>IF(mmult!$D577="male",1,0)</f>
        <v>1</v>
      </c>
      <c r="P577" s="13">
        <v>1.0</v>
      </c>
      <c r="V577" s="15">
        <v>-1.5018333569313465</v>
      </c>
      <c r="W577" s="15">
        <v>0.2669735297460125</v>
      </c>
      <c r="X577" s="16">
        <f t="shared" ref="X577:Y577" si="575">IF(V577&lt;0,0,V577)</f>
        <v>0</v>
      </c>
      <c r="Y577" s="16">
        <f t="shared" si="575"/>
        <v>0.2669735297</v>
      </c>
      <c r="Z577" s="16">
        <f t="shared" si="3"/>
        <v>0.2669735297</v>
      </c>
      <c r="AA577" s="16">
        <f>(nnet!$A577-Z577)^2</f>
        <v>0.07127486559</v>
      </c>
    </row>
    <row r="578" ht="14.25" customHeight="1">
      <c r="A578" s="10">
        <v>0.0</v>
      </c>
      <c r="B578" s="10" t="s">
        <v>30</v>
      </c>
      <c r="C578" s="10">
        <v>2.0</v>
      </c>
      <c r="D578" s="10" t="s">
        <v>31</v>
      </c>
      <c r="E578" s="10">
        <v>50.0</v>
      </c>
      <c r="F578" s="11">
        <v>13.0</v>
      </c>
      <c r="G578" s="10">
        <v>0.0</v>
      </c>
      <c r="H578" s="10">
        <v>0.0</v>
      </c>
      <c r="I578" s="12">
        <f>mmult!$E578/$E$1</f>
        <v>0.625</v>
      </c>
      <c r="J578" s="12">
        <f>LOG10(mmult!$F578+1)</f>
        <v>1.146128036</v>
      </c>
      <c r="K578" s="10">
        <f>IF(mmult!$C578=1,1,0)</f>
        <v>0</v>
      </c>
      <c r="L578" s="10">
        <f>IF(mmult!$C578=2,1,0)</f>
        <v>1</v>
      </c>
      <c r="M578" s="10">
        <f>IF(mmult!$B578="S",1,0)</f>
        <v>1</v>
      </c>
      <c r="N578" s="10">
        <f>IF(mmult!$B578="C",1,0)</f>
        <v>0</v>
      </c>
      <c r="O578" s="13">
        <f>IF(mmult!$D578="male",1,0)</f>
        <v>1</v>
      </c>
      <c r="P578" s="13">
        <v>1.0</v>
      </c>
      <c r="V578" s="15">
        <v>-1.648865495148568</v>
      </c>
      <c r="W578" s="15">
        <v>0.1619917101740902</v>
      </c>
      <c r="X578" s="16">
        <f t="shared" ref="X578:Y578" si="576">IF(V578&lt;0,0,V578)</f>
        <v>0</v>
      </c>
      <c r="Y578" s="16">
        <f t="shared" si="576"/>
        <v>0.1619917102</v>
      </c>
      <c r="Z578" s="16">
        <f t="shared" si="3"/>
        <v>0.1619917102</v>
      </c>
      <c r="AA578" s="16">
        <f>(nnet!$A578-Z578)^2</f>
        <v>0.02624131417</v>
      </c>
    </row>
    <row r="579" ht="14.25" customHeight="1">
      <c r="A579" s="10">
        <v>1.0</v>
      </c>
      <c r="B579" s="10" t="s">
        <v>30</v>
      </c>
      <c r="C579" s="10">
        <v>1.0</v>
      </c>
      <c r="D579" s="10" t="s">
        <v>31</v>
      </c>
      <c r="E579" s="10">
        <v>27.0</v>
      </c>
      <c r="F579" s="11">
        <v>53.1</v>
      </c>
      <c r="G579" s="10">
        <v>1.0</v>
      </c>
      <c r="H579" s="10">
        <v>0.0</v>
      </c>
      <c r="I579" s="12">
        <f>mmult!$E579/$E$1</f>
        <v>0.3375</v>
      </c>
      <c r="J579" s="12">
        <f>LOG10(mmult!$F579+1)</f>
        <v>1.733197265</v>
      </c>
      <c r="K579" s="10">
        <f>IF(mmult!$C579=1,1,0)</f>
        <v>1</v>
      </c>
      <c r="L579" s="10">
        <f>IF(mmult!$C579=2,1,0)</f>
        <v>0</v>
      </c>
      <c r="M579" s="10">
        <f>IF(mmult!$B579="S",1,0)</f>
        <v>1</v>
      </c>
      <c r="N579" s="10">
        <f>IF(mmult!$B579="C",1,0)</f>
        <v>0</v>
      </c>
      <c r="O579" s="13">
        <f>IF(mmult!$D579="male",1,0)</f>
        <v>1</v>
      </c>
      <c r="P579" s="13">
        <v>1.0</v>
      </c>
      <c r="V579" s="15">
        <v>-1.1954026870109904</v>
      </c>
      <c r="W579" s="15">
        <v>0.4470763634787378</v>
      </c>
      <c r="X579" s="16">
        <f t="shared" ref="X579:Y579" si="577">IF(V579&lt;0,0,V579)</f>
        <v>0</v>
      </c>
      <c r="Y579" s="16">
        <f t="shared" si="577"/>
        <v>0.4470763635</v>
      </c>
      <c r="Z579" s="16">
        <f t="shared" si="3"/>
        <v>0.4470763635</v>
      </c>
      <c r="AA579" s="16">
        <f>(nnet!$A579-Z579)^2</f>
        <v>0.3057245478</v>
      </c>
    </row>
    <row r="580" ht="14.25" customHeight="1">
      <c r="A580" s="10">
        <v>0.0</v>
      </c>
      <c r="B580" s="10" t="s">
        <v>30</v>
      </c>
      <c r="C580" s="10">
        <v>3.0</v>
      </c>
      <c r="D580" s="10" t="s">
        <v>31</v>
      </c>
      <c r="E580" s="10">
        <v>20.0</v>
      </c>
      <c r="F580" s="11">
        <v>8.6625</v>
      </c>
      <c r="G580" s="10">
        <v>0.0</v>
      </c>
      <c r="H580" s="10">
        <v>0.0</v>
      </c>
      <c r="I580" s="12">
        <f>mmult!$E580/$E$1</f>
        <v>0.25</v>
      </c>
      <c r="J580" s="12">
        <f>LOG10(mmult!$F580+1)</f>
        <v>0.9850895069</v>
      </c>
      <c r="K580" s="10">
        <f>IF(mmult!$C580=1,1,0)</f>
        <v>0</v>
      </c>
      <c r="L580" s="10">
        <f>IF(mmult!$C580=2,1,0)</f>
        <v>0</v>
      </c>
      <c r="M580" s="10">
        <f>IF(mmult!$B580="S",1,0)</f>
        <v>1</v>
      </c>
      <c r="N580" s="10">
        <f>IF(mmult!$B580="C",1,0)</f>
        <v>0</v>
      </c>
      <c r="O580" s="13">
        <f>IF(mmult!$D580="male",1,0)</f>
        <v>1</v>
      </c>
      <c r="P580" s="13">
        <v>1.0</v>
      </c>
      <c r="V580" s="15">
        <v>-1.4951584472169384</v>
      </c>
      <c r="W580" s="15">
        <v>0.14232502469616248</v>
      </c>
      <c r="X580" s="16">
        <f t="shared" ref="X580:Y580" si="578">IF(V580&lt;0,0,V580)</f>
        <v>0</v>
      </c>
      <c r="Y580" s="16">
        <f t="shared" si="578"/>
        <v>0.1423250247</v>
      </c>
      <c r="Z580" s="16">
        <f t="shared" si="3"/>
        <v>0.1423250247</v>
      </c>
      <c r="AA580" s="16">
        <f>(nnet!$A580-Z580)^2</f>
        <v>0.02025641265</v>
      </c>
    </row>
    <row r="581" ht="14.25" customHeight="1">
      <c r="A581" s="10">
        <v>1.0</v>
      </c>
      <c r="B581" s="10" t="s">
        <v>30</v>
      </c>
      <c r="C581" s="10">
        <v>2.0</v>
      </c>
      <c r="D581" s="10" t="s">
        <v>33</v>
      </c>
      <c r="E581" s="10">
        <v>30.0</v>
      </c>
      <c r="F581" s="11">
        <v>21.0</v>
      </c>
      <c r="G581" s="10">
        <v>3.0</v>
      </c>
      <c r="H581" s="10">
        <v>0.0</v>
      </c>
      <c r="I581" s="12">
        <f>mmult!$E581/$E$1</f>
        <v>0.375</v>
      </c>
      <c r="J581" s="12">
        <f>LOG10(mmult!$F581+1)</f>
        <v>1.342422681</v>
      </c>
      <c r="K581" s="10">
        <f>IF(mmult!$C581=1,1,0)</f>
        <v>0</v>
      </c>
      <c r="L581" s="10">
        <f>IF(mmult!$C581=2,1,0)</f>
        <v>1</v>
      </c>
      <c r="M581" s="10">
        <f>IF(mmult!$B581="S",1,0)</f>
        <v>1</v>
      </c>
      <c r="N581" s="10">
        <f>IF(mmult!$B581="C",1,0)</f>
        <v>0</v>
      </c>
      <c r="O581" s="13">
        <f>IF(mmult!$D581="male",1,0)</f>
        <v>0</v>
      </c>
      <c r="P581" s="13">
        <v>1.0</v>
      </c>
      <c r="V581" s="15">
        <v>-1.0155799970934973</v>
      </c>
      <c r="W581" s="15">
        <v>0.568656383284952</v>
      </c>
      <c r="X581" s="16">
        <f t="shared" ref="X581:Y581" si="579">IF(V581&lt;0,0,V581)</f>
        <v>0</v>
      </c>
      <c r="Y581" s="16">
        <f t="shared" si="579"/>
        <v>0.5686563833</v>
      </c>
      <c r="Z581" s="16">
        <f t="shared" si="3"/>
        <v>0.5686563833</v>
      </c>
      <c r="AA581" s="16">
        <f>(nnet!$A581-Z581)^2</f>
        <v>0.1860573157</v>
      </c>
    </row>
    <row r="582" ht="14.25" customHeight="1">
      <c r="A582" s="10">
        <v>0.0</v>
      </c>
      <c r="B582" s="10" t="s">
        <v>30</v>
      </c>
      <c r="C582" s="10">
        <v>2.0</v>
      </c>
      <c r="D582" s="10" t="s">
        <v>31</v>
      </c>
      <c r="E582" s="10">
        <v>25.0</v>
      </c>
      <c r="F582" s="11">
        <v>26.0</v>
      </c>
      <c r="G582" s="10">
        <v>1.0</v>
      </c>
      <c r="H582" s="10">
        <v>0.0</v>
      </c>
      <c r="I582" s="12">
        <f>mmult!$E582/$E$1</f>
        <v>0.3125</v>
      </c>
      <c r="J582" s="12">
        <f>LOG10(mmult!$F582+1)</f>
        <v>1.431363764</v>
      </c>
      <c r="K582" s="10">
        <f>IF(mmult!$C582=1,1,0)</f>
        <v>0</v>
      </c>
      <c r="L582" s="10">
        <f>IF(mmult!$C582=2,1,0)</f>
        <v>1</v>
      </c>
      <c r="M582" s="10">
        <f>IF(mmult!$B582="S",1,0)</f>
        <v>1</v>
      </c>
      <c r="N582" s="10">
        <f>IF(mmult!$B582="C",1,0)</f>
        <v>0</v>
      </c>
      <c r="O582" s="13">
        <f>IF(mmult!$D582="male",1,0)</f>
        <v>1</v>
      </c>
      <c r="P582" s="13">
        <v>1.0</v>
      </c>
      <c r="V582" s="15">
        <v>-1.4335663003872534</v>
      </c>
      <c r="W582" s="15">
        <v>0.2686267526668016</v>
      </c>
      <c r="X582" s="16">
        <f t="shared" ref="X582:Y582" si="580">IF(V582&lt;0,0,V582)</f>
        <v>0</v>
      </c>
      <c r="Y582" s="16">
        <f t="shared" si="580"/>
        <v>0.2686267527</v>
      </c>
      <c r="Z582" s="16">
        <f t="shared" si="3"/>
        <v>0.2686267527</v>
      </c>
      <c r="AA582" s="16">
        <f>(nnet!$A582-Z582)^2</f>
        <v>0.07216033225</v>
      </c>
    </row>
    <row r="583" ht="14.25" customHeight="1">
      <c r="A583" s="10">
        <v>0.0</v>
      </c>
      <c r="B583" s="10" t="s">
        <v>30</v>
      </c>
      <c r="C583" s="10">
        <v>3.0</v>
      </c>
      <c r="D583" s="10" t="s">
        <v>33</v>
      </c>
      <c r="E583" s="10">
        <v>25.0</v>
      </c>
      <c r="F583" s="11">
        <v>7.925</v>
      </c>
      <c r="G583" s="10">
        <v>1.0</v>
      </c>
      <c r="H583" s="10">
        <v>0.0</v>
      </c>
      <c r="I583" s="12">
        <f>mmult!$E583/$E$1</f>
        <v>0.3125</v>
      </c>
      <c r="J583" s="12">
        <f>LOG10(mmult!$F583+1)</f>
        <v>0.9506082248</v>
      </c>
      <c r="K583" s="10">
        <f>IF(mmult!$C583=1,1,0)</f>
        <v>0</v>
      </c>
      <c r="L583" s="10">
        <f>IF(mmult!$C583=2,1,0)</f>
        <v>0</v>
      </c>
      <c r="M583" s="10">
        <f>IF(mmult!$B583="S",1,0)</f>
        <v>1</v>
      </c>
      <c r="N583" s="10">
        <f>IF(mmult!$B583="C",1,0)</f>
        <v>0</v>
      </c>
      <c r="O583" s="13">
        <f>IF(mmult!$D583="male",1,0)</f>
        <v>0</v>
      </c>
      <c r="P583" s="13">
        <v>1.0</v>
      </c>
      <c r="V583" s="15">
        <v>-1.0587819112911485</v>
      </c>
      <c r="W583" s="15">
        <v>0.5240265144102336</v>
      </c>
      <c r="X583" s="16">
        <f t="shared" ref="X583:Y583" si="581">IF(V583&lt;0,0,V583)</f>
        <v>0</v>
      </c>
      <c r="Y583" s="16">
        <f t="shared" si="581"/>
        <v>0.5240265144</v>
      </c>
      <c r="Z583" s="16">
        <f t="shared" si="3"/>
        <v>0.5240265144</v>
      </c>
      <c r="AA583" s="16">
        <f>(nnet!$A583-Z583)^2</f>
        <v>0.2746037878</v>
      </c>
    </row>
    <row r="584" ht="14.25" customHeight="1">
      <c r="A584" s="10">
        <v>1.0</v>
      </c>
      <c r="B584" s="10" t="s">
        <v>30</v>
      </c>
      <c r="C584" s="10">
        <v>1.0</v>
      </c>
      <c r="D584" s="10" t="s">
        <v>33</v>
      </c>
      <c r="E584" s="10">
        <v>29.0</v>
      </c>
      <c r="F584" s="11">
        <v>211.3375</v>
      </c>
      <c r="G584" s="10">
        <v>0.0</v>
      </c>
      <c r="H584" s="10">
        <v>0.0</v>
      </c>
      <c r="I584" s="12">
        <f>mmult!$E584/$E$1</f>
        <v>0.3625</v>
      </c>
      <c r="J584" s="12">
        <f>LOG10(mmult!$F584+1)</f>
        <v>2.3270267</v>
      </c>
      <c r="K584" s="10">
        <f>IF(mmult!$C584=1,1,0)</f>
        <v>1</v>
      </c>
      <c r="L584" s="10">
        <f>IF(mmult!$C584=2,1,0)</f>
        <v>0</v>
      </c>
      <c r="M584" s="10">
        <f>IF(mmult!$B584="S",1,0)</f>
        <v>1</v>
      </c>
      <c r="N584" s="10">
        <f>IF(mmult!$B584="C",1,0)</f>
        <v>0</v>
      </c>
      <c r="O584" s="13">
        <f>IF(mmult!$D584="male",1,0)</f>
        <v>0</v>
      </c>
      <c r="P584" s="13">
        <v>1.0</v>
      </c>
      <c r="V584" s="15">
        <v>-0.6886350321064738</v>
      </c>
      <c r="W584" s="15">
        <v>1.048918547358502</v>
      </c>
      <c r="X584" s="16">
        <f t="shared" ref="X584:Y584" si="582">IF(V584&lt;0,0,V584)</f>
        <v>0</v>
      </c>
      <c r="Y584" s="16">
        <f t="shared" si="582"/>
        <v>1.048918547</v>
      </c>
      <c r="Z584" s="16">
        <f t="shared" si="3"/>
        <v>1.048918547</v>
      </c>
      <c r="AA584" s="16">
        <f>(nnet!$A584-Z584)^2</f>
        <v>0.002393024276</v>
      </c>
    </row>
    <row r="585" ht="14.25" customHeight="1">
      <c r="A585" s="10">
        <v>0.0</v>
      </c>
      <c r="B585" s="10" t="s">
        <v>32</v>
      </c>
      <c r="C585" s="10">
        <v>3.0</v>
      </c>
      <c r="D585" s="10" t="s">
        <v>31</v>
      </c>
      <c r="E585" s="10">
        <v>11.0</v>
      </c>
      <c r="F585" s="11">
        <v>18.7875</v>
      </c>
      <c r="G585" s="10">
        <v>0.0</v>
      </c>
      <c r="H585" s="10">
        <v>0.0</v>
      </c>
      <c r="I585" s="12">
        <f>mmult!$E585/$E$1</f>
        <v>0.1375</v>
      </c>
      <c r="J585" s="12">
        <f>LOG10(mmult!$F585+1)</f>
        <v>1.296390928</v>
      </c>
      <c r="K585" s="10">
        <f>IF(mmult!$C585=1,1,0)</f>
        <v>0</v>
      </c>
      <c r="L585" s="10">
        <f>IF(mmult!$C585=2,1,0)</f>
        <v>0</v>
      </c>
      <c r="M585" s="10">
        <f>IF(mmult!$B585="S",1,0)</f>
        <v>0</v>
      </c>
      <c r="N585" s="10">
        <f>IF(mmult!$B585="C",1,0)</f>
        <v>1</v>
      </c>
      <c r="O585" s="13">
        <f>IF(mmult!$D585="male",1,0)</f>
        <v>1</v>
      </c>
      <c r="P585" s="13">
        <v>1.0</v>
      </c>
      <c r="V585" s="15">
        <v>0.3472185996427346</v>
      </c>
      <c r="W585" s="15">
        <v>-3.148460068107428</v>
      </c>
      <c r="X585" s="16">
        <f t="shared" ref="X585:Y585" si="583">IF(V585&lt;0,0,V585)</f>
        <v>0.3472185996</v>
      </c>
      <c r="Y585" s="16">
        <f t="shared" si="583"/>
        <v>0</v>
      </c>
      <c r="Z585" s="16">
        <f t="shared" si="3"/>
        <v>0.3472185996</v>
      </c>
      <c r="AA585" s="16">
        <f>(nnet!$A585-Z585)^2</f>
        <v>0.1205607559</v>
      </c>
    </row>
    <row r="586" ht="14.25" customHeight="1">
      <c r="A586" s="10">
        <v>0.0</v>
      </c>
      <c r="B586" s="10" t="s">
        <v>30</v>
      </c>
      <c r="C586" s="10">
        <v>2.0</v>
      </c>
      <c r="D586" s="10" t="s">
        <v>31</v>
      </c>
      <c r="E586" s="10">
        <v>23.0</v>
      </c>
      <c r="F586" s="11">
        <v>13.0</v>
      </c>
      <c r="G586" s="10">
        <v>0.0</v>
      </c>
      <c r="H586" s="10">
        <v>0.0</v>
      </c>
      <c r="I586" s="12">
        <f>mmult!$E586/$E$1</f>
        <v>0.2875</v>
      </c>
      <c r="J586" s="12">
        <f>LOG10(mmult!$F586+1)</f>
        <v>1.146128036</v>
      </c>
      <c r="K586" s="10">
        <f>IF(mmult!$C586=1,1,0)</f>
        <v>0</v>
      </c>
      <c r="L586" s="10">
        <f>IF(mmult!$C586=2,1,0)</f>
        <v>1</v>
      </c>
      <c r="M586" s="10">
        <f>IF(mmult!$B586="S",1,0)</f>
        <v>1</v>
      </c>
      <c r="N586" s="10">
        <f>IF(mmult!$B586="C",1,0)</f>
        <v>0</v>
      </c>
      <c r="O586" s="13">
        <f>IF(mmult!$D586="male",1,0)</f>
        <v>1</v>
      </c>
      <c r="P586" s="13">
        <v>1.0</v>
      </c>
      <c r="V586" s="15">
        <v>-1.4007487619070063</v>
      </c>
      <c r="W586" s="15">
        <v>0.33914853070170947</v>
      </c>
      <c r="X586" s="16">
        <f t="shared" ref="X586:Y586" si="584">IF(V586&lt;0,0,V586)</f>
        <v>0</v>
      </c>
      <c r="Y586" s="16">
        <f t="shared" si="584"/>
        <v>0.3391485307</v>
      </c>
      <c r="Z586" s="16">
        <f t="shared" si="3"/>
        <v>0.3391485307</v>
      </c>
      <c r="AA586" s="16">
        <f>(nnet!$A586-Z586)^2</f>
        <v>0.1150217259</v>
      </c>
    </row>
    <row r="587" ht="14.25" customHeight="1">
      <c r="A587" s="10">
        <v>0.0</v>
      </c>
      <c r="B587" s="10" t="s">
        <v>30</v>
      </c>
      <c r="C587" s="10">
        <v>2.0</v>
      </c>
      <c r="D587" s="10" t="s">
        <v>31</v>
      </c>
      <c r="E587" s="10">
        <v>23.0</v>
      </c>
      <c r="F587" s="11">
        <v>13.0</v>
      </c>
      <c r="G587" s="10">
        <v>0.0</v>
      </c>
      <c r="H587" s="10">
        <v>0.0</v>
      </c>
      <c r="I587" s="12">
        <f>mmult!$E587/$E$1</f>
        <v>0.2875</v>
      </c>
      <c r="J587" s="12">
        <f>LOG10(mmult!$F587+1)</f>
        <v>1.146128036</v>
      </c>
      <c r="K587" s="10">
        <f>IF(mmult!$C587=1,1,0)</f>
        <v>0</v>
      </c>
      <c r="L587" s="10">
        <f>IF(mmult!$C587=2,1,0)</f>
        <v>1</v>
      </c>
      <c r="M587" s="10">
        <f>IF(mmult!$B587="S",1,0)</f>
        <v>1</v>
      </c>
      <c r="N587" s="10">
        <f>IF(mmult!$B587="C",1,0)</f>
        <v>0</v>
      </c>
      <c r="O587" s="13">
        <f>IF(mmult!$D587="male",1,0)</f>
        <v>1</v>
      </c>
      <c r="P587" s="13">
        <v>1.0</v>
      </c>
      <c r="V587" s="15">
        <v>-1.4007487619070063</v>
      </c>
      <c r="W587" s="15">
        <v>0.33914853070170947</v>
      </c>
      <c r="X587" s="16">
        <f t="shared" ref="X587:Y587" si="585">IF(V587&lt;0,0,V587)</f>
        <v>0</v>
      </c>
      <c r="Y587" s="16">
        <f t="shared" si="585"/>
        <v>0.3391485307</v>
      </c>
      <c r="Z587" s="16">
        <f t="shared" si="3"/>
        <v>0.3391485307</v>
      </c>
      <c r="AA587" s="16">
        <f>(nnet!$A587-Z587)^2</f>
        <v>0.1150217259</v>
      </c>
    </row>
    <row r="588" ht="14.25" customHeight="1">
      <c r="A588" s="10">
        <v>0.0</v>
      </c>
      <c r="B588" s="10" t="s">
        <v>30</v>
      </c>
      <c r="C588" s="10">
        <v>3.0</v>
      </c>
      <c r="D588" s="10" t="s">
        <v>31</v>
      </c>
      <c r="E588" s="10">
        <v>28.5</v>
      </c>
      <c r="F588" s="11">
        <v>16.1</v>
      </c>
      <c r="G588" s="10">
        <v>0.0</v>
      </c>
      <c r="H588" s="10">
        <v>0.0</v>
      </c>
      <c r="I588" s="12">
        <f>mmult!$E588/$E$1</f>
        <v>0.35625</v>
      </c>
      <c r="J588" s="12">
        <f>LOG10(mmult!$F588+1)</f>
        <v>1.23299611</v>
      </c>
      <c r="K588" s="10">
        <f>IF(mmult!$C588=1,1,0)</f>
        <v>0</v>
      </c>
      <c r="L588" s="10">
        <f>IF(mmult!$C588=2,1,0)</f>
        <v>0</v>
      </c>
      <c r="M588" s="10">
        <f>IF(mmult!$B588="S",1,0)</f>
        <v>1</v>
      </c>
      <c r="N588" s="10">
        <f>IF(mmult!$B588="C",1,0)</f>
        <v>0</v>
      </c>
      <c r="O588" s="13">
        <f>IF(mmult!$D588="male",1,0)</f>
        <v>1</v>
      </c>
      <c r="P588" s="13">
        <v>1.0</v>
      </c>
      <c r="V588" s="15">
        <v>-1.5703853488011748</v>
      </c>
      <c r="W588" s="15">
        <v>0.10426750046483413</v>
      </c>
      <c r="X588" s="16">
        <f t="shared" ref="X588:Y588" si="586">IF(V588&lt;0,0,V588)</f>
        <v>0</v>
      </c>
      <c r="Y588" s="16">
        <f t="shared" si="586"/>
        <v>0.1042675005</v>
      </c>
      <c r="Z588" s="16">
        <f t="shared" si="3"/>
        <v>0.1042675005</v>
      </c>
      <c r="AA588" s="16">
        <f>(nnet!$A588-Z588)^2</f>
        <v>0.01087171165</v>
      </c>
    </row>
    <row r="589" ht="14.25" customHeight="1">
      <c r="A589" s="10">
        <v>0.0</v>
      </c>
      <c r="B589" s="10" t="s">
        <v>30</v>
      </c>
      <c r="C589" s="10">
        <v>3.0</v>
      </c>
      <c r="D589" s="10" t="s">
        <v>33</v>
      </c>
      <c r="E589" s="10">
        <v>48.0</v>
      </c>
      <c r="F589" s="11">
        <v>34.375</v>
      </c>
      <c r="G589" s="10">
        <v>1.0</v>
      </c>
      <c r="H589" s="10">
        <v>3.0</v>
      </c>
      <c r="I589" s="12">
        <f>mmult!$E589/$E$1</f>
        <v>0.6</v>
      </c>
      <c r="J589" s="12">
        <f>LOG10(mmult!$F589+1)</f>
        <v>1.548696449</v>
      </c>
      <c r="K589" s="10">
        <f>IF(mmult!$C589=1,1,0)</f>
        <v>0</v>
      </c>
      <c r="L589" s="10">
        <f>IF(mmult!$C589=2,1,0)</f>
        <v>0</v>
      </c>
      <c r="M589" s="10">
        <f>IF(mmult!$B589="S",1,0)</f>
        <v>1</v>
      </c>
      <c r="N589" s="10">
        <f>IF(mmult!$B589="C",1,0)</f>
        <v>0</v>
      </c>
      <c r="O589" s="13">
        <f>IF(mmult!$D589="male",1,0)</f>
        <v>0</v>
      </c>
      <c r="P589" s="13">
        <v>1.0</v>
      </c>
      <c r="V589" s="15">
        <v>-1.3672084505837236</v>
      </c>
      <c r="W589" s="15">
        <v>0.3853611501585026</v>
      </c>
      <c r="X589" s="16">
        <f t="shared" ref="X589:Y589" si="587">IF(V589&lt;0,0,V589)</f>
        <v>0</v>
      </c>
      <c r="Y589" s="16">
        <f t="shared" si="587"/>
        <v>0.3853611502</v>
      </c>
      <c r="Z589" s="16">
        <f t="shared" si="3"/>
        <v>0.3853611502</v>
      </c>
      <c r="AA589" s="16">
        <f>(nnet!$A589-Z589)^2</f>
        <v>0.1485032161</v>
      </c>
    </row>
    <row r="590" ht="14.25" customHeight="1">
      <c r="A590" s="10">
        <v>1.0</v>
      </c>
      <c r="B590" s="10" t="s">
        <v>32</v>
      </c>
      <c r="C590" s="10">
        <v>1.0</v>
      </c>
      <c r="D590" s="10" t="s">
        <v>31</v>
      </c>
      <c r="E590" s="10">
        <v>35.0</v>
      </c>
      <c r="F590" s="11">
        <v>512.3292</v>
      </c>
      <c r="G590" s="10">
        <v>0.0</v>
      </c>
      <c r="H590" s="10">
        <v>0.0</v>
      </c>
      <c r="I590" s="12">
        <f>mmult!$E590/$E$1</f>
        <v>0.4375</v>
      </c>
      <c r="J590" s="12">
        <f>LOG10(mmult!$F590+1)</f>
        <v>2.710395969</v>
      </c>
      <c r="K590" s="10">
        <f>IF(mmult!$C590=1,1,0)</f>
        <v>1</v>
      </c>
      <c r="L590" s="10">
        <f>IF(mmult!$C590=2,1,0)</f>
        <v>0</v>
      </c>
      <c r="M590" s="10">
        <f>IF(mmult!$B590="S",1,0)</f>
        <v>0</v>
      </c>
      <c r="N590" s="10">
        <f>IF(mmult!$B590="C",1,0)</f>
        <v>1</v>
      </c>
      <c r="O590" s="13">
        <f>IF(mmult!$D590="male",1,0)</f>
        <v>1</v>
      </c>
      <c r="P590" s="13">
        <v>1.0</v>
      </c>
      <c r="V590" s="15">
        <v>0.5162558578489217</v>
      </c>
      <c r="W590" s="15">
        <v>-2.8298900322640494</v>
      </c>
      <c r="X590" s="16">
        <f t="shared" ref="X590:Y590" si="588">IF(V590&lt;0,0,V590)</f>
        <v>0.5162558578</v>
      </c>
      <c r="Y590" s="16">
        <f t="shared" si="588"/>
        <v>0</v>
      </c>
      <c r="Z590" s="16">
        <f t="shared" si="3"/>
        <v>0.5162558578</v>
      </c>
      <c r="AA590" s="16">
        <f>(nnet!$A590-Z590)^2</f>
        <v>0.2340083951</v>
      </c>
    </row>
    <row r="591" ht="14.25" customHeight="1">
      <c r="A591" s="10">
        <v>0.0</v>
      </c>
      <c r="B591" s="10" t="s">
        <v>30</v>
      </c>
      <c r="C591" s="10">
        <v>1.0</v>
      </c>
      <c r="D591" s="10" t="s">
        <v>31</v>
      </c>
      <c r="E591" s="10">
        <v>36.0</v>
      </c>
      <c r="F591" s="11">
        <v>78.85</v>
      </c>
      <c r="G591" s="10">
        <v>1.0</v>
      </c>
      <c r="H591" s="10">
        <v>0.0</v>
      </c>
      <c r="I591" s="12">
        <f>mmult!$E591/$E$1</f>
        <v>0.45</v>
      </c>
      <c r="J591" s="12">
        <f>LOG10(mmult!$F591+1)</f>
        <v>1.90227492</v>
      </c>
      <c r="K591" s="10">
        <f>IF(mmult!$C591=1,1,0)</f>
        <v>1</v>
      </c>
      <c r="L591" s="10">
        <f>IF(mmult!$C591=2,1,0)</f>
        <v>0</v>
      </c>
      <c r="M591" s="10">
        <f>IF(mmult!$B591="S",1,0)</f>
        <v>1</v>
      </c>
      <c r="N591" s="10">
        <f>IF(mmult!$B591="C",1,0)</f>
        <v>0</v>
      </c>
      <c r="O591" s="13">
        <f>IF(mmult!$D591="male",1,0)</f>
        <v>1</v>
      </c>
      <c r="P591" s="13">
        <v>1.0</v>
      </c>
      <c r="V591" s="15">
        <v>-1.2761413678027358</v>
      </c>
      <c r="W591" s="15">
        <v>0.40010546635845623</v>
      </c>
      <c r="X591" s="16">
        <f t="shared" ref="X591:Y591" si="589">IF(V591&lt;0,0,V591)</f>
        <v>0</v>
      </c>
      <c r="Y591" s="16">
        <f t="shared" si="589"/>
        <v>0.4001054664</v>
      </c>
      <c r="Z591" s="16">
        <f t="shared" si="3"/>
        <v>0.4001054664</v>
      </c>
      <c r="AA591" s="16">
        <f>(nnet!$A591-Z591)^2</f>
        <v>0.1600843842</v>
      </c>
    </row>
    <row r="592" ht="14.25" customHeight="1">
      <c r="A592" s="10">
        <v>1.0</v>
      </c>
      <c r="B592" s="10" t="s">
        <v>32</v>
      </c>
      <c r="C592" s="10">
        <v>1.0</v>
      </c>
      <c r="D592" s="10" t="s">
        <v>33</v>
      </c>
      <c r="E592" s="10">
        <v>21.0</v>
      </c>
      <c r="F592" s="11">
        <v>262.375</v>
      </c>
      <c r="G592" s="10">
        <v>2.0</v>
      </c>
      <c r="H592" s="10">
        <v>2.0</v>
      </c>
      <c r="I592" s="12">
        <f>mmult!$E592/$E$1</f>
        <v>0.2625</v>
      </c>
      <c r="J592" s="12">
        <f>LOG10(mmult!$F592+1)</f>
        <v>2.420574549</v>
      </c>
      <c r="K592" s="10">
        <f>IF(mmult!$C592=1,1,0)</f>
        <v>1</v>
      </c>
      <c r="L592" s="10">
        <f>IF(mmult!$C592=2,1,0)</f>
        <v>0</v>
      </c>
      <c r="M592" s="10">
        <f>IF(mmult!$B592="S",1,0)</f>
        <v>0</v>
      </c>
      <c r="N592" s="10">
        <f>IF(mmult!$B592="C",1,0)</f>
        <v>1</v>
      </c>
      <c r="O592" s="13">
        <f>IF(mmult!$D592="male",1,0)</f>
        <v>0</v>
      </c>
      <c r="P592" s="13">
        <v>1.0</v>
      </c>
      <c r="V592" s="15">
        <v>1.0371556582021897</v>
      </c>
      <c r="W592" s="15">
        <v>-2.439875084540983</v>
      </c>
      <c r="X592" s="16">
        <f t="shared" ref="X592:Y592" si="590">IF(V592&lt;0,0,V592)</f>
        <v>1.037155658</v>
      </c>
      <c r="Y592" s="16">
        <f t="shared" si="590"/>
        <v>0</v>
      </c>
      <c r="Z592" s="16">
        <f t="shared" si="3"/>
        <v>1.037155658</v>
      </c>
      <c r="AA592" s="16">
        <f>(nnet!$A592-Z592)^2</f>
        <v>0.001380542936</v>
      </c>
    </row>
    <row r="593" ht="14.25" customHeight="1">
      <c r="A593" s="10">
        <v>0.0</v>
      </c>
      <c r="B593" s="10" t="s">
        <v>30</v>
      </c>
      <c r="C593" s="10">
        <v>3.0</v>
      </c>
      <c r="D593" s="10" t="s">
        <v>31</v>
      </c>
      <c r="E593" s="10">
        <v>24.0</v>
      </c>
      <c r="F593" s="11">
        <v>16.1</v>
      </c>
      <c r="G593" s="10">
        <v>1.0</v>
      </c>
      <c r="H593" s="10">
        <v>0.0</v>
      </c>
      <c r="I593" s="12">
        <f>mmult!$E593/$E$1</f>
        <v>0.3</v>
      </c>
      <c r="J593" s="12">
        <f>LOG10(mmult!$F593+1)</f>
        <v>1.23299611</v>
      </c>
      <c r="K593" s="10">
        <f>IF(mmult!$C593=1,1,0)</f>
        <v>0</v>
      </c>
      <c r="L593" s="10">
        <f>IF(mmult!$C593=2,1,0)</f>
        <v>0</v>
      </c>
      <c r="M593" s="10">
        <f>IF(mmult!$B593="S",1,0)</f>
        <v>1</v>
      </c>
      <c r="N593" s="10">
        <f>IF(mmult!$B593="C",1,0)</f>
        <v>0</v>
      </c>
      <c r="O593" s="13">
        <f>IF(mmult!$D593="male",1,0)</f>
        <v>1</v>
      </c>
      <c r="P593" s="13">
        <v>1.0</v>
      </c>
      <c r="V593" s="15">
        <v>-1.5467892563485137</v>
      </c>
      <c r="W593" s="15">
        <v>0.05601318148409984</v>
      </c>
      <c r="X593" s="16">
        <f t="shared" ref="X593:Y593" si="591">IF(V593&lt;0,0,V593)</f>
        <v>0</v>
      </c>
      <c r="Y593" s="16">
        <f t="shared" si="591"/>
        <v>0.05601318148</v>
      </c>
      <c r="Z593" s="16">
        <f t="shared" si="3"/>
        <v>0.05601318148</v>
      </c>
      <c r="AA593" s="16">
        <f>(nnet!$A593-Z593)^2</f>
        <v>0.0031374765</v>
      </c>
    </row>
    <row r="594" ht="14.25" customHeight="1">
      <c r="A594" s="10">
        <v>1.0</v>
      </c>
      <c r="B594" s="10" t="s">
        <v>30</v>
      </c>
      <c r="C594" s="10">
        <v>3.0</v>
      </c>
      <c r="D594" s="10" t="s">
        <v>31</v>
      </c>
      <c r="E594" s="10">
        <v>31.0</v>
      </c>
      <c r="F594" s="11">
        <v>7.925</v>
      </c>
      <c r="G594" s="10">
        <v>0.0</v>
      </c>
      <c r="H594" s="10">
        <v>0.0</v>
      </c>
      <c r="I594" s="12">
        <f>mmult!$E594/$E$1</f>
        <v>0.3875</v>
      </c>
      <c r="J594" s="12">
        <f>LOG10(mmult!$F594+1)</f>
        <v>0.9506082248</v>
      </c>
      <c r="K594" s="10">
        <f>IF(mmult!$C594=1,1,0)</f>
        <v>0</v>
      </c>
      <c r="L594" s="10">
        <f>IF(mmult!$C594=2,1,0)</f>
        <v>0</v>
      </c>
      <c r="M594" s="10">
        <f>IF(mmult!$B594="S",1,0)</f>
        <v>1</v>
      </c>
      <c r="N594" s="10">
        <f>IF(mmult!$B594="C",1,0)</f>
        <v>0</v>
      </c>
      <c r="O594" s="13">
        <f>IF(mmult!$D594="male",1,0)</f>
        <v>1</v>
      </c>
      <c r="P594" s="13">
        <v>1.0</v>
      </c>
      <c r="V594" s="15">
        <v>-1.5966441663798727</v>
      </c>
      <c r="W594" s="15">
        <v>0.067686177485764</v>
      </c>
      <c r="X594" s="16">
        <f t="shared" ref="X594:Y594" si="592">IF(V594&lt;0,0,V594)</f>
        <v>0</v>
      </c>
      <c r="Y594" s="16">
        <f t="shared" si="592"/>
        <v>0.06768617749</v>
      </c>
      <c r="Z594" s="16">
        <f t="shared" si="3"/>
        <v>0.06768617749</v>
      </c>
      <c r="AA594" s="16">
        <f>(nnet!$A594-Z594)^2</f>
        <v>0.8692090637</v>
      </c>
    </row>
    <row r="595" ht="14.25" customHeight="1">
      <c r="A595" s="10">
        <v>0.0</v>
      </c>
      <c r="B595" s="10" t="s">
        <v>30</v>
      </c>
      <c r="C595" s="10">
        <v>1.0</v>
      </c>
      <c r="D595" s="10" t="s">
        <v>31</v>
      </c>
      <c r="E595" s="10">
        <v>70.0</v>
      </c>
      <c r="F595" s="11">
        <v>71.0</v>
      </c>
      <c r="G595" s="10">
        <v>1.0</v>
      </c>
      <c r="H595" s="10">
        <v>1.0</v>
      </c>
      <c r="I595" s="12">
        <f>mmult!$E595/$E$1</f>
        <v>0.875</v>
      </c>
      <c r="J595" s="12">
        <f>LOG10(mmult!$F595+1)</f>
        <v>1.857332496</v>
      </c>
      <c r="K595" s="10">
        <f>IF(mmult!$C595=1,1,0)</f>
        <v>1</v>
      </c>
      <c r="L595" s="10">
        <f>IF(mmult!$C595=2,1,0)</f>
        <v>0</v>
      </c>
      <c r="M595" s="10">
        <f>IF(mmult!$B595="S",1,0)</f>
        <v>1</v>
      </c>
      <c r="N595" s="10">
        <f>IF(mmult!$B595="C",1,0)</f>
        <v>0</v>
      </c>
      <c r="O595" s="13">
        <f>IF(mmult!$D595="male",1,0)</f>
        <v>1</v>
      </c>
      <c r="P595" s="13">
        <v>1.0</v>
      </c>
      <c r="V595" s="15">
        <v>-1.623782634342778</v>
      </c>
      <c r="W595" s="15">
        <v>0.1636443721402392</v>
      </c>
      <c r="X595" s="16">
        <f t="shared" ref="X595:Y595" si="593">IF(V595&lt;0,0,V595)</f>
        <v>0</v>
      </c>
      <c r="Y595" s="16">
        <f t="shared" si="593"/>
        <v>0.1636443721</v>
      </c>
      <c r="Z595" s="16">
        <f t="shared" si="3"/>
        <v>0.1636443721</v>
      </c>
      <c r="AA595" s="16">
        <f>(nnet!$A595-Z595)^2</f>
        <v>0.02677948053</v>
      </c>
    </row>
    <row r="596" ht="14.25" customHeight="1">
      <c r="A596" s="10">
        <v>0.0</v>
      </c>
      <c r="B596" s="10" t="s">
        <v>30</v>
      </c>
      <c r="C596" s="10">
        <v>3.0</v>
      </c>
      <c r="D596" s="10" t="s">
        <v>31</v>
      </c>
      <c r="E596" s="10">
        <v>16.0</v>
      </c>
      <c r="F596" s="11">
        <v>20.25</v>
      </c>
      <c r="G596" s="10">
        <v>1.0</v>
      </c>
      <c r="H596" s="10">
        <v>1.0</v>
      </c>
      <c r="I596" s="12">
        <f>mmult!$E596/$E$1</f>
        <v>0.2</v>
      </c>
      <c r="J596" s="12">
        <f>LOG10(mmult!$F596+1)</f>
        <v>1.327358934</v>
      </c>
      <c r="K596" s="10">
        <f>IF(mmult!$C596=1,1,0)</f>
        <v>0</v>
      </c>
      <c r="L596" s="10">
        <f>IF(mmult!$C596=2,1,0)</f>
        <v>0</v>
      </c>
      <c r="M596" s="10">
        <f>IF(mmult!$B596="S",1,0)</f>
        <v>1</v>
      </c>
      <c r="N596" s="10">
        <f>IF(mmult!$B596="C",1,0)</f>
        <v>0</v>
      </c>
      <c r="O596" s="13">
        <f>IF(mmult!$D596="male",1,0)</f>
        <v>1</v>
      </c>
      <c r="P596" s="13">
        <v>1.0</v>
      </c>
      <c r="V596" s="15">
        <v>-1.5068506084487658</v>
      </c>
      <c r="W596" s="15">
        <v>0.10508336454685274</v>
      </c>
      <c r="X596" s="16">
        <f t="shared" ref="X596:Y596" si="594">IF(V596&lt;0,0,V596)</f>
        <v>0</v>
      </c>
      <c r="Y596" s="16">
        <f t="shared" si="594"/>
        <v>0.1050833645</v>
      </c>
      <c r="Z596" s="16">
        <f t="shared" si="3"/>
        <v>0.1050833645</v>
      </c>
      <c r="AA596" s="16">
        <f>(nnet!$A596-Z596)^2</f>
        <v>0.0110425135</v>
      </c>
    </row>
    <row r="597" ht="14.25" customHeight="1">
      <c r="A597" s="10">
        <v>1.0</v>
      </c>
      <c r="B597" s="10" t="s">
        <v>30</v>
      </c>
      <c r="C597" s="10">
        <v>2.0</v>
      </c>
      <c r="D597" s="10" t="s">
        <v>33</v>
      </c>
      <c r="E597" s="10">
        <v>30.0</v>
      </c>
      <c r="F597" s="11">
        <v>13.0</v>
      </c>
      <c r="G597" s="10">
        <v>0.0</v>
      </c>
      <c r="H597" s="10">
        <v>0.0</v>
      </c>
      <c r="I597" s="12">
        <f>mmult!$E597/$E$1</f>
        <v>0.375</v>
      </c>
      <c r="J597" s="12">
        <f>LOG10(mmult!$F597+1)</f>
        <v>1.146128036</v>
      </c>
      <c r="K597" s="10">
        <f>IF(mmult!$C597=1,1,0)</f>
        <v>0</v>
      </c>
      <c r="L597" s="10">
        <f>IF(mmult!$C597=2,1,0)</f>
        <v>1</v>
      </c>
      <c r="M597" s="10">
        <f>IF(mmult!$B597="S",1,0)</f>
        <v>1</v>
      </c>
      <c r="N597" s="10">
        <f>IF(mmult!$B597="C",1,0)</f>
        <v>0</v>
      </c>
      <c r="O597" s="13">
        <f>IF(mmult!$D597="male",1,0)</f>
        <v>0</v>
      </c>
      <c r="P597" s="13">
        <v>1.0</v>
      </c>
      <c r="V597" s="15">
        <v>-0.9645934226988426</v>
      </c>
      <c r="W597" s="15">
        <v>0.7879715949593296</v>
      </c>
      <c r="X597" s="16">
        <f t="shared" ref="X597:Y597" si="595">IF(V597&lt;0,0,V597)</f>
        <v>0</v>
      </c>
      <c r="Y597" s="16">
        <f t="shared" si="595"/>
        <v>0.787971595</v>
      </c>
      <c r="Z597" s="16">
        <f t="shared" si="3"/>
        <v>0.787971595</v>
      </c>
      <c r="AA597" s="16">
        <f>(nnet!$A597-Z597)^2</f>
        <v>0.04495604454</v>
      </c>
    </row>
    <row r="598" ht="14.25" customHeight="1">
      <c r="A598" s="10">
        <v>0.0</v>
      </c>
      <c r="B598" s="10" t="s">
        <v>30</v>
      </c>
      <c r="C598" s="10">
        <v>1.0</v>
      </c>
      <c r="D598" s="10" t="s">
        <v>31</v>
      </c>
      <c r="E598" s="10">
        <v>19.0</v>
      </c>
      <c r="F598" s="11">
        <v>53.1</v>
      </c>
      <c r="G598" s="10">
        <v>1.0</v>
      </c>
      <c r="H598" s="10">
        <v>0.0</v>
      </c>
      <c r="I598" s="12">
        <f>mmult!$E598/$E$1</f>
        <v>0.2375</v>
      </c>
      <c r="J598" s="12">
        <f>LOG10(mmult!$F598+1)</f>
        <v>1.733197265</v>
      </c>
      <c r="K598" s="10">
        <f>IF(mmult!$C598=1,1,0)</f>
        <v>1</v>
      </c>
      <c r="L598" s="10">
        <f>IF(mmult!$C598=2,1,0)</f>
        <v>0</v>
      </c>
      <c r="M598" s="10">
        <f>IF(mmult!$B598="S",1,0)</f>
        <v>1</v>
      </c>
      <c r="N598" s="10">
        <f>IF(mmult!$B598="C",1,0)</f>
        <v>0</v>
      </c>
      <c r="O598" s="13">
        <f>IF(mmult!$D598="male",1,0)</f>
        <v>1</v>
      </c>
      <c r="P598" s="13">
        <v>1.0</v>
      </c>
      <c r="V598" s="15">
        <v>-1.1218866179023796</v>
      </c>
      <c r="W598" s="15">
        <v>0.49956727326469874</v>
      </c>
      <c r="X598" s="16">
        <f t="shared" ref="X598:Y598" si="596">IF(V598&lt;0,0,V598)</f>
        <v>0</v>
      </c>
      <c r="Y598" s="16">
        <f t="shared" si="596"/>
        <v>0.4995672733</v>
      </c>
      <c r="Z598" s="16">
        <f t="shared" si="3"/>
        <v>0.4995672733</v>
      </c>
      <c r="AA598" s="16">
        <f>(nnet!$A598-Z598)^2</f>
        <v>0.2495674605</v>
      </c>
    </row>
    <row r="599" ht="14.25" customHeight="1">
      <c r="A599" s="10">
        <v>0.0</v>
      </c>
      <c r="B599" s="10" t="s">
        <v>34</v>
      </c>
      <c r="C599" s="10">
        <v>3.0</v>
      </c>
      <c r="D599" s="10" t="s">
        <v>31</v>
      </c>
      <c r="E599" s="10">
        <v>31.0</v>
      </c>
      <c r="F599" s="11">
        <v>7.75</v>
      </c>
      <c r="G599" s="10">
        <v>0.0</v>
      </c>
      <c r="H599" s="10">
        <v>0.0</v>
      </c>
      <c r="I599" s="12">
        <f>mmult!$E599/$E$1</f>
        <v>0.3875</v>
      </c>
      <c r="J599" s="12">
        <f>LOG10(mmult!$F599+1)</f>
        <v>0.942008053</v>
      </c>
      <c r="K599" s="10">
        <f>IF(mmult!$C599=1,1,0)</f>
        <v>0</v>
      </c>
      <c r="L599" s="10">
        <f>IF(mmult!$C599=2,1,0)</f>
        <v>0</v>
      </c>
      <c r="M599" s="10">
        <f>IF(mmult!$B599="S",1,0)</f>
        <v>0</v>
      </c>
      <c r="N599" s="10">
        <f>IF(mmult!$B599="C",1,0)</f>
        <v>0</v>
      </c>
      <c r="O599" s="13">
        <f>IF(mmult!$D599="male",1,0)</f>
        <v>1</v>
      </c>
      <c r="P599" s="13">
        <v>1.0</v>
      </c>
      <c r="V599" s="15">
        <v>-0.052675772277995137</v>
      </c>
      <c r="W599" s="15">
        <v>-2.6376524326816435</v>
      </c>
      <c r="X599" s="16">
        <f t="shared" ref="X599:Y599" si="597">IF(V599&lt;0,0,V599)</f>
        <v>0</v>
      </c>
      <c r="Y599" s="16">
        <f t="shared" si="597"/>
        <v>0</v>
      </c>
      <c r="Z599" s="16">
        <f t="shared" si="3"/>
        <v>0</v>
      </c>
      <c r="AA599" s="16">
        <f>(nnet!$A599-Z599)^2</f>
        <v>0</v>
      </c>
    </row>
    <row r="600" ht="14.25" customHeight="1">
      <c r="A600" s="10">
        <v>1.0</v>
      </c>
      <c r="B600" s="10" t="s">
        <v>30</v>
      </c>
      <c r="C600" s="10">
        <v>2.0</v>
      </c>
      <c r="D600" s="10" t="s">
        <v>33</v>
      </c>
      <c r="E600" s="10">
        <v>4.0</v>
      </c>
      <c r="F600" s="11">
        <v>23.0</v>
      </c>
      <c r="G600" s="10">
        <v>1.0</v>
      </c>
      <c r="H600" s="10">
        <v>1.0</v>
      </c>
      <c r="I600" s="12">
        <f>mmult!$E600/$E$1</f>
        <v>0.05</v>
      </c>
      <c r="J600" s="12">
        <f>LOG10(mmult!$F600+1)</f>
        <v>1.380211242</v>
      </c>
      <c r="K600" s="10">
        <f>IF(mmult!$C600=1,1,0)</f>
        <v>0</v>
      </c>
      <c r="L600" s="10">
        <f>IF(mmult!$C600=2,1,0)</f>
        <v>1</v>
      </c>
      <c r="M600" s="10">
        <f>IF(mmult!$B600="S",1,0)</f>
        <v>1</v>
      </c>
      <c r="N600" s="10">
        <f>IF(mmult!$B600="C",1,0)</f>
        <v>0</v>
      </c>
      <c r="O600" s="13">
        <f>IF(mmult!$D600="male",1,0)</f>
        <v>0</v>
      </c>
      <c r="P600" s="13">
        <v>1.0</v>
      </c>
      <c r="V600" s="15">
        <v>-0.7753749348114924</v>
      </c>
      <c r="W600" s="15">
        <v>0.8873495334442567</v>
      </c>
      <c r="X600" s="16">
        <f t="shared" ref="X600:Y600" si="598">IF(V600&lt;0,0,V600)</f>
        <v>0</v>
      </c>
      <c r="Y600" s="16">
        <f t="shared" si="598"/>
        <v>0.8873495334</v>
      </c>
      <c r="Z600" s="16">
        <f t="shared" si="3"/>
        <v>0.8873495334</v>
      </c>
      <c r="AA600" s="16">
        <f>(nnet!$A600-Z600)^2</f>
        <v>0.01269012762</v>
      </c>
    </row>
    <row r="601" ht="14.25" customHeight="1">
      <c r="A601" s="10">
        <v>1.0</v>
      </c>
      <c r="B601" s="10" t="s">
        <v>30</v>
      </c>
      <c r="C601" s="10">
        <v>3.0</v>
      </c>
      <c r="D601" s="10" t="s">
        <v>31</v>
      </c>
      <c r="E601" s="10">
        <v>6.0</v>
      </c>
      <c r="F601" s="11">
        <v>12.475</v>
      </c>
      <c r="G601" s="10">
        <v>0.0</v>
      </c>
      <c r="H601" s="10">
        <v>1.0</v>
      </c>
      <c r="I601" s="12">
        <f>mmult!$E601/$E$1</f>
        <v>0.075</v>
      </c>
      <c r="J601" s="12">
        <f>LOG10(mmult!$F601+1)</f>
        <v>1.129528774</v>
      </c>
      <c r="K601" s="10">
        <f>IF(mmult!$C601=1,1,0)</f>
        <v>0</v>
      </c>
      <c r="L601" s="10">
        <f>IF(mmult!$C601=2,1,0)</f>
        <v>0</v>
      </c>
      <c r="M601" s="10">
        <f>IF(mmult!$B601="S",1,0)</f>
        <v>1</v>
      </c>
      <c r="N601" s="10">
        <f>IF(mmult!$B601="C",1,0)</f>
        <v>0</v>
      </c>
      <c r="O601" s="13">
        <f>IF(mmult!$D601="male",1,0)</f>
        <v>1</v>
      </c>
      <c r="P601" s="13">
        <v>1.0</v>
      </c>
      <c r="V601" s="15">
        <v>-1.3995002033113397</v>
      </c>
      <c r="W601" s="15">
        <v>0.2343415823440651</v>
      </c>
      <c r="X601" s="16">
        <f t="shared" ref="X601:Y601" si="599">IF(V601&lt;0,0,V601)</f>
        <v>0</v>
      </c>
      <c r="Y601" s="16">
        <f t="shared" si="599"/>
        <v>0.2343415823</v>
      </c>
      <c r="Z601" s="16">
        <f t="shared" si="3"/>
        <v>0.2343415823</v>
      </c>
      <c r="AA601" s="16">
        <f>(nnet!$A601-Z601)^2</f>
        <v>0.5862328125</v>
      </c>
    </row>
    <row r="602" ht="14.25" customHeight="1">
      <c r="A602" s="10">
        <v>0.0</v>
      </c>
      <c r="B602" s="10" t="s">
        <v>30</v>
      </c>
      <c r="C602" s="10">
        <v>3.0</v>
      </c>
      <c r="D602" s="10" t="s">
        <v>31</v>
      </c>
      <c r="E602" s="10">
        <v>33.0</v>
      </c>
      <c r="F602" s="11">
        <v>9.5</v>
      </c>
      <c r="G602" s="10">
        <v>0.0</v>
      </c>
      <c r="H602" s="10">
        <v>0.0</v>
      </c>
      <c r="I602" s="12">
        <f>mmult!$E602/$E$1</f>
        <v>0.4125</v>
      </c>
      <c r="J602" s="12">
        <f>LOG10(mmult!$F602+1)</f>
        <v>1.021189299</v>
      </c>
      <c r="K602" s="10">
        <f>IF(mmult!$C602=1,1,0)</f>
        <v>0</v>
      </c>
      <c r="L602" s="10">
        <f>IF(mmult!$C602=2,1,0)</f>
        <v>0</v>
      </c>
      <c r="M602" s="10">
        <f>IF(mmult!$B602="S",1,0)</f>
        <v>1</v>
      </c>
      <c r="N602" s="10">
        <f>IF(mmult!$B602="C",1,0)</f>
        <v>0</v>
      </c>
      <c r="O602" s="13">
        <f>IF(mmult!$D602="male",1,0)</f>
        <v>1</v>
      </c>
      <c r="P602" s="13">
        <v>1.0</v>
      </c>
      <c r="V602" s="15">
        <v>-1.6142021070941748</v>
      </c>
      <c r="W602" s="15">
        <v>0.059606792534913744</v>
      </c>
      <c r="X602" s="16">
        <f t="shared" ref="X602:Y602" si="600">IF(V602&lt;0,0,V602)</f>
        <v>0</v>
      </c>
      <c r="Y602" s="16">
        <f t="shared" si="600"/>
        <v>0.05960679253</v>
      </c>
      <c r="Z602" s="16">
        <f t="shared" si="3"/>
        <v>0.05960679253</v>
      </c>
      <c r="AA602" s="16">
        <f>(nnet!$A602-Z602)^2</f>
        <v>0.003552969716</v>
      </c>
    </row>
    <row r="603" ht="14.25" customHeight="1">
      <c r="A603" s="10">
        <v>0.0</v>
      </c>
      <c r="B603" s="10" t="s">
        <v>30</v>
      </c>
      <c r="C603" s="10">
        <v>3.0</v>
      </c>
      <c r="D603" s="10" t="s">
        <v>31</v>
      </c>
      <c r="E603" s="10">
        <v>23.0</v>
      </c>
      <c r="F603" s="11">
        <v>7.8958</v>
      </c>
      <c r="G603" s="10">
        <v>0.0</v>
      </c>
      <c r="H603" s="10">
        <v>0.0</v>
      </c>
      <c r="I603" s="12">
        <f>mmult!$E603/$E$1</f>
        <v>0.2875</v>
      </c>
      <c r="J603" s="12">
        <f>LOG10(mmult!$F603+1)</f>
        <v>0.9491850103</v>
      </c>
      <c r="K603" s="10">
        <f>IF(mmult!$C603=1,1,0)</f>
        <v>0</v>
      </c>
      <c r="L603" s="10">
        <f>IF(mmult!$C603=2,1,0)</f>
        <v>0</v>
      </c>
      <c r="M603" s="10">
        <f>IF(mmult!$B603="S",1,0)</f>
        <v>1</v>
      </c>
      <c r="N603" s="10">
        <f>IF(mmult!$B603="C",1,0)</f>
        <v>0</v>
      </c>
      <c r="O603" s="13">
        <f>IF(mmult!$D603="male",1,0)</f>
        <v>1</v>
      </c>
      <c r="P603" s="13">
        <v>1.0</v>
      </c>
      <c r="V603" s="15">
        <v>-1.523144653664852</v>
      </c>
      <c r="W603" s="15">
        <v>0.12007539204968998</v>
      </c>
      <c r="X603" s="16">
        <f t="shared" ref="X603:Y603" si="601">IF(V603&lt;0,0,V603)</f>
        <v>0</v>
      </c>
      <c r="Y603" s="16">
        <f t="shared" si="601"/>
        <v>0.120075392</v>
      </c>
      <c r="Z603" s="16">
        <f t="shared" si="3"/>
        <v>0.120075392</v>
      </c>
      <c r="AA603" s="16">
        <f>(nnet!$A603-Z603)^2</f>
        <v>0.01441809978</v>
      </c>
    </row>
    <row r="604" ht="14.25" customHeight="1">
      <c r="A604" s="10">
        <v>1.0</v>
      </c>
      <c r="B604" s="10" t="s">
        <v>30</v>
      </c>
      <c r="C604" s="10">
        <v>2.0</v>
      </c>
      <c r="D604" s="10" t="s">
        <v>33</v>
      </c>
      <c r="E604" s="10">
        <v>48.0</v>
      </c>
      <c r="F604" s="11">
        <v>65.0</v>
      </c>
      <c r="G604" s="10">
        <v>1.0</v>
      </c>
      <c r="H604" s="10">
        <v>2.0</v>
      </c>
      <c r="I604" s="12">
        <f>mmult!$E604/$E$1</f>
        <v>0.6</v>
      </c>
      <c r="J604" s="12">
        <f>LOG10(mmult!$F604+1)</f>
        <v>1.819543936</v>
      </c>
      <c r="K604" s="10">
        <f>IF(mmult!$C604=1,1,0)</f>
        <v>0</v>
      </c>
      <c r="L604" s="10">
        <f>IF(mmult!$C604=2,1,0)</f>
        <v>1</v>
      </c>
      <c r="M604" s="10">
        <f>IF(mmult!$B604="S",1,0)</f>
        <v>1</v>
      </c>
      <c r="N604" s="10">
        <f>IF(mmult!$B604="C",1,0)</f>
        <v>0</v>
      </c>
      <c r="O604" s="13">
        <f>IF(mmult!$D604="male",1,0)</f>
        <v>0</v>
      </c>
      <c r="P604" s="13">
        <v>1.0</v>
      </c>
      <c r="V604" s="15">
        <v>-1.2092776677721477</v>
      </c>
      <c r="W604" s="15">
        <v>0.6198784872770688</v>
      </c>
      <c r="X604" s="16">
        <f t="shared" ref="X604:Y604" si="602">IF(V604&lt;0,0,V604)</f>
        <v>0</v>
      </c>
      <c r="Y604" s="16">
        <f t="shared" si="602"/>
        <v>0.6198784873</v>
      </c>
      <c r="Z604" s="16">
        <f t="shared" si="3"/>
        <v>0.6198784873</v>
      </c>
      <c r="AA604" s="16">
        <f>(nnet!$A604-Z604)^2</f>
        <v>0.1444923644</v>
      </c>
    </row>
    <row r="605" ht="14.25" customHeight="1">
      <c r="A605" s="10">
        <v>1.0</v>
      </c>
      <c r="B605" s="10" t="s">
        <v>30</v>
      </c>
      <c r="C605" s="10">
        <v>2.0</v>
      </c>
      <c r="D605" s="10" t="s">
        <v>31</v>
      </c>
      <c r="E605" s="10">
        <v>0.67</v>
      </c>
      <c r="F605" s="11">
        <v>14.5</v>
      </c>
      <c r="G605" s="10">
        <v>1.0</v>
      </c>
      <c r="H605" s="10">
        <v>1.0</v>
      </c>
      <c r="I605" s="12">
        <f>mmult!$E605/$E$1</f>
        <v>0.008375</v>
      </c>
      <c r="J605" s="12">
        <f>LOG10(mmult!$F605+1)</f>
        <v>1.190331698</v>
      </c>
      <c r="K605" s="10">
        <f>IF(mmult!$C605=1,1,0)</f>
        <v>0</v>
      </c>
      <c r="L605" s="10">
        <f>IF(mmult!$C605=2,1,0)</f>
        <v>1</v>
      </c>
      <c r="M605" s="10">
        <f>IF(mmult!$B605="S",1,0)</f>
        <v>1</v>
      </c>
      <c r="N605" s="10">
        <f>IF(mmult!$B605="C",1,0)</f>
        <v>0</v>
      </c>
      <c r="O605" s="13">
        <f>IF(mmult!$D605="male",1,0)</f>
        <v>1</v>
      </c>
      <c r="P605" s="13">
        <v>1.0</v>
      </c>
      <c r="V605" s="15">
        <v>-1.247464658084955</v>
      </c>
      <c r="W605" s="15">
        <v>0.4008784973155759</v>
      </c>
      <c r="X605" s="16">
        <f t="shared" ref="X605:Y605" si="603">IF(V605&lt;0,0,V605)</f>
        <v>0</v>
      </c>
      <c r="Y605" s="16">
        <f t="shared" si="603"/>
        <v>0.4008784973</v>
      </c>
      <c r="Z605" s="16">
        <f t="shared" si="3"/>
        <v>0.4008784973</v>
      </c>
      <c r="AA605" s="16">
        <f>(nnet!$A605-Z605)^2</f>
        <v>0.358946575</v>
      </c>
    </row>
    <row r="606" ht="14.25" customHeight="1">
      <c r="A606" s="10">
        <v>0.0</v>
      </c>
      <c r="B606" s="10" t="s">
        <v>30</v>
      </c>
      <c r="C606" s="10">
        <v>3.0</v>
      </c>
      <c r="D606" s="10" t="s">
        <v>31</v>
      </c>
      <c r="E606" s="10">
        <v>28.0</v>
      </c>
      <c r="F606" s="11">
        <v>7.7958</v>
      </c>
      <c r="G606" s="10">
        <v>0.0</v>
      </c>
      <c r="H606" s="10">
        <v>0.0</v>
      </c>
      <c r="I606" s="12">
        <f>mmult!$E606/$E$1</f>
        <v>0.35</v>
      </c>
      <c r="J606" s="12">
        <f>LOG10(mmult!$F606+1)</f>
        <v>0.9442753458</v>
      </c>
      <c r="K606" s="10">
        <f>IF(mmult!$C606=1,1,0)</f>
        <v>0</v>
      </c>
      <c r="L606" s="10">
        <f>IF(mmult!$C606=2,1,0)</f>
        <v>0</v>
      </c>
      <c r="M606" s="10">
        <f>IF(mmult!$B606="S",1,0)</f>
        <v>1</v>
      </c>
      <c r="N606" s="10">
        <f>IF(mmult!$B606="C",1,0)</f>
        <v>0</v>
      </c>
      <c r="O606" s="13">
        <f>IF(mmult!$D606="male",1,0)</f>
        <v>1</v>
      </c>
      <c r="P606" s="13">
        <v>1.0</v>
      </c>
      <c r="V606" s="15">
        <v>-1.569149311467253</v>
      </c>
      <c r="W606" s="15">
        <v>0.08691775531205792</v>
      </c>
      <c r="X606" s="16">
        <f t="shared" ref="X606:Y606" si="604">IF(V606&lt;0,0,V606)</f>
        <v>0</v>
      </c>
      <c r="Y606" s="16">
        <f t="shared" si="604"/>
        <v>0.08691775531</v>
      </c>
      <c r="Z606" s="16">
        <f t="shared" si="3"/>
        <v>0.08691775531</v>
      </c>
      <c r="AA606" s="16">
        <f>(nnet!$A606-Z606)^2</f>
        <v>0.007554696188</v>
      </c>
    </row>
    <row r="607" ht="14.25" customHeight="1">
      <c r="A607" s="10">
        <v>0.0</v>
      </c>
      <c r="B607" s="10" t="s">
        <v>30</v>
      </c>
      <c r="C607" s="10">
        <v>2.0</v>
      </c>
      <c r="D607" s="10" t="s">
        <v>31</v>
      </c>
      <c r="E607" s="10">
        <v>18.0</v>
      </c>
      <c r="F607" s="11">
        <v>11.5</v>
      </c>
      <c r="G607" s="10">
        <v>0.0</v>
      </c>
      <c r="H607" s="10">
        <v>0.0</v>
      </c>
      <c r="I607" s="12">
        <f>mmult!$E607/$E$1</f>
        <v>0.225</v>
      </c>
      <c r="J607" s="12">
        <f>LOG10(mmult!$F607+1)</f>
        <v>1.096910013</v>
      </c>
      <c r="K607" s="10">
        <f>IF(mmult!$C607=1,1,0)</f>
        <v>0</v>
      </c>
      <c r="L607" s="10">
        <f>IF(mmult!$C607=2,1,0)</f>
        <v>1</v>
      </c>
      <c r="M607" s="10">
        <f>IF(mmult!$B607="S",1,0)</f>
        <v>1</v>
      </c>
      <c r="N607" s="10">
        <f>IF(mmult!$B607="C",1,0)</f>
        <v>0</v>
      </c>
      <c r="O607" s="13">
        <f>IF(mmult!$D607="male",1,0)</f>
        <v>1</v>
      </c>
      <c r="P607" s="13">
        <v>1.0</v>
      </c>
      <c r="V607" s="15">
        <v>-1.355373776801308</v>
      </c>
      <c r="W607" s="15">
        <v>0.36843849514993066</v>
      </c>
      <c r="X607" s="16">
        <f t="shared" ref="X607:Y607" si="605">IF(V607&lt;0,0,V607)</f>
        <v>0</v>
      </c>
      <c r="Y607" s="16">
        <f t="shared" si="605"/>
        <v>0.3684384951</v>
      </c>
      <c r="Z607" s="16">
        <f t="shared" si="3"/>
        <v>0.3684384951</v>
      </c>
      <c r="AA607" s="16">
        <f>(nnet!$A607-Z607)^2</f>
        <v>0.1357469247</v>
      </c>
    </row>
    <row r="608" ht="14.25" customHeight="1">
      <c r="A608" s="10">
        <v>0.0</v>
      </c>
      <c r="B608" s="10" t="s">
        <v>30</v>
      </c>
      <c r="C608" s="10">
        <v>3.0</v>
      </c>
      <c r="D608" s="10" t="s">
        <v>31</v>
      </c>
      <c r="E608" s="10">
        <v>34.0</v>
      </c>
      <c r="F608" s="11">
        <v>8.05</v>
      </c>
      <c r="G608" s="10">
        <v>0.0</v>
      </c>
      <c r="H608" s="10">
        <v>0.0</v>
      </c>
      <c r="I608" s="12">
        <f>mmult!$E608/$E$1</f>
        <v>0.425</v>
      </c>
      <c r="J608" s="12">
        <f>LOG10(mmult!$F608+1)</f>
        <v>0.9566485792</v>
      </c>
      <c r="K608" s="10">
        <f>IF(mmult!$C608=1,1,0)</f>
        <v>0</v>
      </c>
      <c r="L608" s="10">
        <f>IF(mmult!$C608=2,1,0)</f>
        <v>0</v>
      </c>
      <c r="M608" s="10">
        <f>IF(mmult!$B608="S",1,0)</f>
        <v>1</v>
      </c>
      <c r="N608" s="10">
        <f>IF(mmult!$B608="C",1,0)</f>
        <v>0</v>
      </c>
      <c r="O608" s="13">
        <f>IF(mmult!$D608="male",1,0)</f>
        <v>1</v>
      </c>
      <c r="P608" s="13">
        <v>1.0</v>
      </c>
      <c r="V608" s="15">
        <v>-1.6241424242599198</v>
      </c>
      <c r="W608" s="15">
        <v>0.04843369743059878</v>
      </c>
      <c r="X608" s="16">
        <f t="shared" ref="X608:Y608" si="606">IF(V608&lt;0,0,V608)</f>
        <v>0</v>
      </c>
      <c r="Y608" s="16">
        <f t="shared" si="606"/>
        <v>0.04843369743</v>
      </c>
      <c r="Z608" s="16">
        <f t="shared" si="3"/>
        <v>0.04843369743</v>
      </c>
      <c r="AA608" s="16">
        <f>(nnet!$A608-Z608)^2</f>
        <v>0.002345823047</v>
      </c>
    </row>
    <row r="609" ht="14.25" customHeight="1">
      <c r="A609" s="10">
        <v>1.0</v>
      </c>
      <c r="B609" s="10" t="s">
        <v>30</v>
      </c>
      <c r="C609" s="10">
        <v>1.0</v>
      </c>
      <c r="D609" s="10" t="s">
        <v>33</v>
      </c>
      <c r="E609" s="10">
        <v>33.0</v>
      </c>
      <c r="F609" s="11">
        <v>86.5</v>
      </c>
      <c r="G609" s="10">
        <v>0.0</v>
      </c>
      <c r="H609" s="10">
        <v>0.0</v>
      </c>
      <c r="I609" s="12">
        <f>mmult!$E609/$E$1</f>
        <v>0.4125</v>
      </c>
      <c r="J609" s="12">
        <f>LOG10(mmult!$F609+1)</f>
        <v>1.942008053</v>
      </c>
      <c r="K609" s="10">
        <f>IF(mmult!$C609=1,1,0)</f>
        <v>1</v>
      </c>
      <c r="L609" s="10">
        <f>IF(mmult!$C609=2,1,0)</f>
        <v>0</v>
      </c>
      <c r="M609" s="10">
        <f>IF(mmult!$B609="S",1,0)</f>
        <v>1</v>
      </c>
      <c r="N609" s="10">
        <f>IF(mmult!$B609="C",1,0)</f>
        <v>0</v>
      </c>
      <c r="O609" s="13">
        <f>IF(mmult!$D609="male",1,0)</f>
        <v>0</v>
      </c>
      <c r="P609" s="13">
        <v>1.0</v>
      </c>
      <c r="V609" s="15">
        <v>-0.7298720263581806</v>
      </c>
      <c r="W609" s="15">
        <v>0.9951617387133989</v>
      </c>
      <c r="X609" s="16">
        <f t="shared" ref="X609:Y609" si="607">IF(V609&lt;0,0,V609)</f>
        <v>0</v>
      </c>
      <c r="Y609" s="16">
        <f t="shared" si="607"/>
        <v>0.9951617387</v>
      </c>
      <c r="Z609" s="16">
        <f t="shared" si="3"/>
        <v>0.9951617387</v>
      </c>
      <c r="AA609" s="16">
        <f>(nnet!$A609-Z609)^2</f>
        <v>0.00002340877228</v>
      </c>
    </row>
    <row r="610" ht="14.25" customHeight="1">
      <c r="A610" s="10">
        <v>0.0</v>
      </c>
      <c r="B610" s="10" t="s">
        <v>30</v>
      </c>
      <c r="C610" s="10">
        <v>3.0</v>
      </c>
      <c r="D610" s="10" t="s">
        <v>31</v>
      </c>
      <c r="E610" s="10">
        <v>41.0</v>
      </c>
      <c r="F610" s="11">
        <v>7.125</v>
      </c>
      <c r="G610" s="10">
        <v>0.0</v>
      </c>
      <c r="H610" s="10">
        <v>0.0</v>
      </c>
      <c r="I610" s="12">
        <f>mmult!$E610/$E$1</f>
        <v>0.5125</v>
      </c>
      <c r="J610" s="12">
        <f>LOG10(mmult!$F610+1)</f>
        <v>0.9098233697</v>
      </c>
      <c r="K610" s="10">
        <f>IF(mmult!$C610=1,1,0)</f>
        <v>0</v>
      </c>
      <c r="L610" s="10">
        <f>IF(mmult!$C610=2,1,0)</f>
        <v>0</v>
      </c>
      <c r="M610" s="10">
        <f>IF(mmult!$B610="S",1,0)</f>
        <v>1</v>
      </c>
      <c r="N610" s="10">
        <f>IF(mmult!$B610="C",1,0)</f>
        <v>0</v>
      </c>
      <c r="O610" s="13">
        <f>IF(mmult!$D610="male",1,0)</f>
        <v>1</v>
      </c>
      <c r="P610" s="13">
        <v>1.0</v>
      </c>
      <c r="V610" s="15">
        <v>-1.6890137069873685</v>
      </c>
      <c r="W610" s="15">
        <v>-8.417252938475173E-4</v>
      </c>
      <c r="X610" s="16">
        <f t="shared" ref="X610:Y610" si="608">IF(V610&lt;0,0,V610)</f>
        <v>0</v>
      </c>
      <c r="Y610" s="16">
        <f t="shared" si="608"/>
        <v>0</v>
      </c>
      <c r="Z610" s="16">
        <f t="shared" si="3"/>
        <v>0</v>
      </c>
      <c r="AA610" s="16">
        <f>(nnet!$A610-Z610)^2</f>
        <v>0</v>
      </c>
    </row>
    <row r="611" ht="14.25" customHeight="1">
      <c r="A611" s="10">
        <v>1.0</v>
      </c>
      <c r="B611" s="10" t="s">
        <v>32</v>
      </c>
      <c r="C611" s="10">
        <v>3.0</v>
      </c>
      <c r="D611" s="10" t="s">
        <v>31</v>
      </c>
      <c r="E611" s="10">
        <v>20.0</v>
      </c>
      <c r="F611" s="11">
        <v>7.2292</v>
      </c>
      <c r="G611" s="10">
        <v>0.0</v>
      </c>
      <c r="H611" s="10">
        <v>0.0</v>
      </c>
      <c r="I611" s="12">
        <f>mmult!$E611/$E$1</f>
        <v>0.25</v>
      </c>
      <c r="J611" s="12">
        <f>LOG10(mmult!$F611+1)</f>
        <v>0.9153576174</v>
      </c>
      <c r="K611" s="10">
        <f>IF(mmult!$C611=1,1,0)</f>
        <v>0</v>
      </c>
      <c r="L611" s="10">
        <f>IF(mmult!$C611=2,1,0)</f>
        <v>0</v>
      </c>
      <c r="M611" s="10">
        <f>IF(mmult!$B611="S",1,0)</f>
        <v>0</v>
      </c>
      <c r="N611" s="10">
        <f>IF(mmult!$B611="C",1,0)</f>
        <v>1</v>
      </c>
      <c r="O611" s="13">
        <f>IF(mmult!$D611="male",1,0)</f>
        <v>1</v>
      </c>
      <c r="P611" s="13">
        <v>1.0</v>
      </c>
      <c r="V611" s="15">
        <v>0.26008042400657105</v>
      </c>
      <c r="W611" s="15">
        <v>-3.234738924752735</v>
      </c>
      <c r="X611" s="16">
        <f t="shared" ref="X611:Y611" si="609">IF(V611&lt;0,0,V611)</f>
        <v>0.260080424</v>
      </c>
      <c r="Y611" s="16">
        <f t="shared" si="609"/>
        <v>0</v>
      </c>
      <c r="Z611" s="16">
        <f t="shared" si="3"/>
        <v>0.260080424</v>
      </c>
      <c r="AA611" s="16">
        <f>(nnet!$A611-Z611)^2</f>
        <v>0.5474809789</v>
      </c>
    </row>
    <row r="612" ht="14.25" customHeight="1">
      <c r="A612" s="10">
        <v>1.0</v>
      </c>
      <c r="B612" s="10" t="s">
        <v>30</v>
      </c>
      <c r="C612" s="10">
        <v>1.0</v>
      </c>
      <c r="D612" s="10" t="s">
        <v>33</v>
      </c>
      <c r="E612" s="10">
        <v>36.0</v>
      </c>
      <c r="F612" s="11">
        <v>120.0</v>
      </c>
      <c r="G612" s="10">
        <v>1.0</v>
      </c>
      <c r="H612" s="10">
        <v>2.0</v>
      </c>
      <c r="I612" s="12">
        <f>mmult!$E612/$E$1</f>
        <v>0.45</v>
      </c>
      <c r="J612" s="12">
        <f>LOG10(mmult!$F612+1)</f>
        <v>2.08278537</v>
      </c>
      <c r="K612" s="10">
        <f>IF(mmult!$C612=1,1,0)</f>
        <v>1</v>
      </c>
      <c r="L612" s="10">
        <f>IF(mmult!$C612=2,1,0)</f>
        <v>0</v>
      </c>
      <c r="M612" s="10">
        <f>IF(mmult!$B612="S",1,0)</f>
        <v>1</v>
      </c>
      <c r="N612" s="10">
        <f>IF(mmult!$B612="C",1,0)</f>
        <v>0</v>
      </c>
      <c r="O612" s="13">
        <f>IF(mmult!$D612="male",1,0)</f>
        <v>0</v>
      </c>
      <c r="P612" s="13">
        <v>1.0</v>
      </c>
      <c r="V612" s="15">
        <v>-0.8429098787484077</v>
      </c>
      <c r="W612" s="15">
        <v>0.8874296095273393</v>
      </c>
      <c r="X612" s="16">
        <f t="shared" ref="X612:Y612" si="610">IF(V612&lt;0,0,V612)</f>
        <v>0</v>
      </c>
      <c r="Y612" s="16">
        <f t="shared" si="610"/>
        <v>0.8874296095</v>
      </c>
      <c r="Z612" s="16">
        <f t="shared" si="3"/>
        <v>0.8874296095</v>
      </c>
      <c r="AA612" s="16">
        <f>(nnet!$A612-Z612)^2</f>
        <v>0.01267209281</v>
      </c>
    </row>
    <row r="613" ht="14.25" customHeight="1">
      <c r="A613" s="10">
        <v>0.0</v>
      </c>
      <c r="B613" s="10" t="s">
        <v>30</v>
      </c>
      <c r="C613" s="10">
        <v>3.0</v>
      </c>
      <c r="D613" s="10" t="s">
        <v>31</v>
      </c>
      <c r="E613" s="10">
        <v>16.0</v>
      </c>
      <c r="F613" s="11">
        <v>7.775</v>
      </c>
      <c r="G613" s="10">
        <v>0.0</v>
      </c>
      <c r="H613" s="10">
        <v>0.0</v>
      </c>
      <c r="I613" s="12">
        <f>mmult!$E613/$E$1</f>
        <v>0.2</v>
      </c>
      <c r="J613" s="12">
        <f>LOG10(mmult!$F613+1)</f>
        <v>0.9432471251</v>
      </c>
      <c r="K613" s="10">
        <f>IF(mmult!$C613=1,1,0)</f>
        <v>0</v>
      </c>
      <c r="L613" s="10">
        <f>IF(mmult!$C613=2,1,0)</f>
        <v>0</v>
      </c>
      <c r="M613" s="10">
        <f>IF(mmult!$B613="S",1,0)</f>
        <v>1</v>
      </c>
      <c r="N613" s="10">
        <f>IF(mmult!$B613="C",1,0)</f>
        <v>0</v>
      </c>
      <c r="O613" s="13">
        <f>IF(mmult!$D613="male",1,0)</f>
        <v>1</v>
      </c>
      <c r="P613" s="13">
        <v>1.0</v>
      </c>
      <c r="V613" s="15">
        <v>-1.458887169195713</v>
      </c>
      <c r="W613" s="15">
        <v>0.16558064889687207</v>
      </c>
      <c r="X613" s="16">
        <f t="shared" ref="X613:Y613" si="611">IF(V613&lt;0,0,V613)</f>
        <v>0</v>
      </c>
      <c r="Y613" s="16">
        <f t="shared" si="611"/>
        <v>0.1655806489</v>
      </c>
      <c r="Z613" s="16">
        <f t="shared" si="3"/>
        <v>0.1655806489</v>
      </c>
      <c r="AA613" s="16">
        <f>(nnet!$A613-Z613)^2</f>
        <v>0.02741695129</v>
      </c>
    </row>
    <row r="614" ht="14.25" customHeight="1">
      <c r="A614" s="10">
        <v>1.0</v>
      </c>
      <c r="B614" s="10" t="s">
        <v>30</v>
      </c>
      <c r="C614" s="10">
        <v>1.0</v>
      </c>
      <c r="D614" s="10" t="s">
        <v>33</v>
      </c>
      <c r="E614" s="10">
        <v>51.0</v>
      </c>
      <c r="F614" s="11">
        <v>77.9583</v>
      </c>
      <c r="G614" s="10">
        <v>1.0</v>
      </c>
      <c r="H614" s="10">
        <v>0.0</v>
      </c>
      <c r="I614" s="12">
        <f>mmult!$E614/$E$1</f>
        <v>0.6375</v>
      </c>
      <c r="J614" s="12">
        <f>LOG10(mmult!$F614+1)</f>
        <v>1.897397789</v>
      </c>
      <c r="K614" s="10">
        <f>IF(mmult!$C614=1,1,0)</f>
        <v>1</v>
      </c>
      <c r="L614" s="10">
        <f>IF(mmult!$C614=2,1,0)</f>
        <v>0</v>
      </c>
      <c r="M614" s="10">
        <f>IF(mmult!$B614="S",1,0)</f>
        <v>1</v>
      </c>
      <c r="N614" s="10">
        <f>IF(mmult!$B614="C",1,0)</f>
        <v>0</v>
      </c>
      <c r="O614" s="13">
        <f>IF(mmult!$D614="male",1,0)</f>
        <v>0</v>
      </c>
      <c r="P614" s="13">
        <v>1.0</v>
      </c>
      <c r="V614" s="15">
        <v>-0.9135588338492902</v>
      </c>
      <c r="W614" s="15">
        <v>0.7960891273647683</v>
      </c>
      <c r="X614" s="16">
        <f t="shared" ref="X614:Y614" si="612">IF(V614&lt;0,0,V614)</f>
        <v>0</v>
      </c>
      <c r="Y614" s="16">
        <f t="shared" si="612"/>
        <v>0.7960891274</v>
      </c>
      <c r="Z614" s="16">
        <f t="shared" si="3"/>
        <v>0.7960891274</v>
      </c>
      <c r="AA614" s="16">
        <f>(nnet!$A614-Z614)^2</f>
        <v>0.04157964398</v>
      </c>
    </row>
    <row r="615" ht="14.25" customHeight="1">
      <c r="A615" s="10">
        <v>0.0</v>
      </c>
      <c r="B615" s="10" t="s">
        <v>34</v>
      </c>
      <c r="C615" s="10">
        <v>3.0</v>
      </c>
      <c r="D615" s="10" t="s">
        <v>33</v>
      </c>
      <c r="E615" s="10">
        <v>30.5</v>
      </c>
      <c r="F615" s="11">
        <v>7.75</v>
      </c>
      <c r="G615" s="10">
        <v>0.0</v>
      </c>
      <c r="H615" s="10">
        <v>0.0</v>
      </c>
      <c r="I615" s="12">
        <f>mmult!$E615/$E$1</f>
        <v>0.38125</v>
      </c>
      <c r="J615" s="12">
        <f>LOG10(mmult!$F615+1)</f>
        <v>0.942008053</v>
      </c>
      <c r="K615" s="10">
        <f>IF(mmult!$C615=1,1,0)</f>
        <v>0</v>
      </c>
      <c r="L615" s="10">
        <f>IF(mmult!$C615=2,1,0)</f>
        <v>0</v>
      </c>
      <c r="M615" s="10">
        <f>IF(mmult!$B615="S",1,0)</f>
        <v>0</v>
      </c>
      <c r="N615" s="10">
        <f>IF(mmult!$B615="C",1,0)</f>
        <v>0</v>
      </c>
      <c r="O615" s="13">
        <f>IF(mmult!$D615="male",1,0)</f>
        <v>0</v>
      </c>
      <c r="P615" s="13">
        <v>1.0</v>
      </c>
      <c r="V615" s="15">
        <v>0.4524008817194914</v>
      </c>
      <c r="W615" s="15">
        <v>-2.1396191404996845</v>
      </c>
      <c r="X615" s="16">
        <f t="shared" ref="X615:Y615" si="613">IF(V615&lt;0,0,V615)</f>
        <v>0.4524008817</v>
      </c>
      <c r="Y615" s="16">
        <f t="shared" si="613"/>
        <v>0</v>
      </c>
      <c r="Z615" s="16">
        <f t="shared" si="3"/>
        <v>0.4524008817</v>
      </c>
      <c r="AA615" s="16">
        <f>(nnet!$A615-Z615)^2</f>
        <v>0.2046665578</v>
      </c>
    </row>
    <row r="616" ht="14.25" customHeight="1">
      <c r="A616" s="10">
        <v>0.0</v>
      </c>
      <c r="B616" s="10" t="s">
        <v>30</v>
      </c>
      <c r="C616" s="10">
        <v>3.0</v>
      </c>
      <c r="D616" s="10" t="s">
        <v>31</v>
      </c>
      <c r="E616" s="10">
        <v>32.0</v>
      </c>
      <c r="F616" s="11">
        <v>8.3625</v>
      </c>
      <c r="G616" s="10">
        <v>0.0</v>
      </c>
      <c r="H616" s="10">
        <v>0.0</v>
      </c>
      <c r="I616" s="12">
        <f>mmult!$E616/$E$1</f>
        <v>0.4</v>
      </c>
      <c r="J616" s="12">
        <f>LOG10(mmult!$F616+1)</f>
        <v>0.9713918307</v>
      </c>
      <c r="K616" s="10">
        <f>IF(mmult!$C616=1,1,0)</f>
        <v>0</v>
      </c>
      <c r="L616" s="10">
        <f>IF(mmult!$C616=2,1,0)</f>
        <v>0</v>
      </c>
      <c r="M616" s="10">
        <f>IF(mmult!$B616="S",1,0)</f>
        <v>1</v>
      </c>
      <c r="N616" s="10">
        <f>IF(mmult!$B616="C",1,0)</f>
        <v>0</v>
      </c>
      <c r="O616" s="13">
        <f>IF(mmult!$D616="male",1,0)</f>
        <v>1</v>
      </c>
      <c r="P616" s="13">
        <v>1.0</v>
      </c>
      <c r="V616" s="15">
        <v>-1.6055918972913765</v>
      </c>
      <c r="W616" s="15">
        <v>0.06260989802946115</v>
      </c>
      <c r="X616" s="16">
        <f t="shared" ref="X616:Y616" si="614">IF(V616&lt;0,0,V616)</f>
        <v>0</v>
      </c>
      <c r="Y616" s="16">
        <f t="shared" si="614"/>
        <v>0.06260989803</v>
      </c>
      <c r="Z616" s="16">
        <f t="shared" si="3"/>
        <v>0.06260989803</v>
      </c>
      <c r="AA616" s="16">
        <f>(nnet!$A616-Z616)^2</f>
        <v>0.003919999331</v>
      </c>
    </row>
    <row r="617" ht="14.25" customHeight="1">
      <c r="A617" s="10">
        <v>0.0</v>
      </c>
      <c r="B617" s="10" t="s">
        <v>30</v>
      </c>
      <c r="C617" s="10">
        <v>3.0</v>
      </c>
      <c r="D617" s="10" t="s">
        <v>31</v>
      </c>
      <c r="E617" s="10">
        <v>24.0</v>
      </c>
      <c r="F617" s="11">
        <v>9.5</v>
      </c>
      <c r="G617" s="10">
        <v>0.0</v>
      </c>
      <c r="H617" s="10">
        <v>0.0</v>
      </c>
      <c r="I617" s="12">
        <f>mmult!$E617/$E$1</f>
        <v>0.3</v>
      </c>
      <c r="J617" s="12">
        <f>LOG10(mmult!$F617+1)</f>
        <v>1.021189299</v>
      </c>
      <c r="K617" s="10">
        <f>IF(mmult!$C617=1,1,0)</f>
        <v>0</v>
      </c>
      <c r="L617" s="10">
        <f>IF(mmult!$C617=2,1,0)</f>
        <v>0</v>
      </c>
      <c r="M617" s="10">
        <f>IF(mmult!$B617="S",1,0)</f>
        <v>1</v>
      </c>
      <c r="N617" s="10">
        <f>IF(mmult!$B617="C",1,0)</f>
        <v>0</v>
      </c>
      <c r="O617" s="13">
        <f>IF(mmult!$D617="male",1,0)</f>
        <v>1</v>
      </c>
      <c r="P617" s="13">
        <v>1.0</v>
      </c>
      <c r="V617" s="15">
        <v>-1.5314965293469875</v>
      </c>
      <c r="W617" s="15">
        <v>0.11865906604412002</v>
      </c>
      <c r="X617" s="16">
        <f t="shared" ref="X617:Y617" si="615">IF(V617&lt;0,0,V617)</f>
        <v>0</v>
      </c>
      <c r="Y617" s="16">
        <f t="shared" si="615"/>
        <v>0.118659066</v>
      </c>
      <c r="Z617" s="16">
        <f t="shared" si="3"/>
        <v>0.118659066</v>
      </c>
      <c r="AA617" s="16">
        <f>(nnet!$A617-Z617)^2</f>
        <v>0.01407997395</v>
      </c>
    </row>
    <row r="618" ht="14.25" customHeight="1">
      <c r="A618" s="10">
        <v>0.0</v>
      </c>
      <c r="B618" s="10" t="s">
        <v>30</v>
      </c>
      <c r="C618" s="10">
        <v>3.0</v>
      </c>
      <c r="D618" s="10" t="s">
        <v>31</v>
      </c>
      <c r="E618" s="10">
        <v>48.0</v>
      </c>
      <c r="F618" s="11">
        <v>7.8542</v>
      </c>
      <c r="G618" s="10">
        <v>0.0</v>
      </c>
      <c r="H618" s="10">
        <v>0.0</v>
      </c>
      <c r="I618" s="12">
        <f>mmult!$E618/$E$1</f>
        <v>0.6</v>
      </c>
      <c r="J618" s="12">
        <f>LOG10(mmult!$F618+1)</f>
        <v>0.9471493277</v>
      </c>
      <c r="K618" s="10">
        <f>IF(mmult!$C618=1,1,0)</f>
        <v>0</v>
      </c>
      <c r="L618" s="10">
        <f>IF(mmult!$C618=2,1,0)</f>
        <v>0</v>
      </c>
      <c r="M618" s="10">
        <f>IF(mmult!$B618="S",1,0)</f>
        <v>1</v>
      </c>
      <c r="N618" s="10">
        <f>IF(mmult!$B618="C",1,0)</f>
        <v>0</v>
      </c>
      <c r="O618" s="13">
        <f>IF(mmult!$D618="male",1,0)</f>
        <v>1</v>
      </c>
      <c r="P618" s="13">
        <v>1.0</v>
      </c>
      <c r="V618" s="15">
        <v>-1.7529060509252863</v>
      </c>
      <c r="W618" s="15">
        <v>-0.04410415992285266</v>
      </c>
      <c r="X618" s="16">
        <f t="shared" ref="X618:Y618" si="616">IF(V618&lt;0,0,V618)</f>
        <v>0</v>
      </c>
      <c r="Y618" s="16">
        <f t="shared" si="616"/>
        <v>0</v>
      </c>
      <c r="Z618" s="16">
        <f t="shared" si="3"/>
        <v>0</v>
      </c>
      <c r="AA618" s="16">
        <f>(nnet!$A618-Z618)^2</f>
        <v>0</v>
      </c>
    </row>
    <row r="619" ht="14.25" customHeight="1">
      <c r="A619" s="10">
        <v>0.0</v>
      </c>
      <c r="B619" s="10" t="s">
        <v>30</v>
      </c>
      <c r="C619" s="10">
        <v>2.0</v>
      </c>
      <c r="D619" s="10" t="s">
        <v>33</v>
      </c>
      <c r="E619" s="10">
        <v>57.0</v>
      </c>
      <c r="F619" s="11">
        <v>10.5</v>
      </c>
      <c r="G619" s="10">
        <v>0.0</v>
      </c>
      <c r="H619" s="10">
        <v>0.0</v>
      </c>
      <c r="I619" s="12">
        <f>mmult!$E619/$E$1</f>
        <v>0.7125</v>
      </c>
      <c r="J619" s="12">
        <f>LOG10(mmult!$F619+1)</f>
        <v>1.06069784</v>
      </c>
      <c r="K619" s="10">
        <f>IF(mmult!$C619=1,1,0)</f>
        <v>0</v>
      </c>
      <c r="L619" s="10">
        <f>IF(mmult!$C619=2,1,0)</f>
        <v>1</v>
      </c>
      <c r="M619" s="10">
        <f>IF(mmult!$B619="S",1,0)</f>
        <v>1</v>
      </c>
      <c r="N619" s="10">
        <f>IF(mmult!$B619="C",1,0)</f>
        <v>0</v>
      </c>
      <c r="O619" s="13">
        <f>IF(mmult!$D619="male",1,0)</f>
        <v>0</v>
      </c>
      <c r="P619" s="13">
        <v>1.0</v>
      </c>
      <c r="V619" s="15">
        <v>-1.2137039737853532</v>
      </c>
      <c r="W619" s="15">
        <v>0.6047103939182108</v>
      </c>
      <c r="X619" s="16">
        <f t="shared" ref="X619:Y619" si="617">IF(V619&lt;0,0,V619)</f>
        <v>0</v>
      </c>
      <c r="Y619" s="16">
        <f t="shared" si="617"/>
        <v>0.6047103939</v>
      </c>
      <c r="Z619" s="16">
        <f t="shared" si="3"/>
        <v>0.6047103939</v>
      </c>
      <c r="AA619" s="16">
        <f>(nnet!$A619-Z619)^2</f>
        <v>0.3656746605</v>
      </c>
    </row>
    <row r="620" ht="14.25" customHeight="1">
      <c r="A620" s="10">
        <v>1.0</v>
      </c>
      <c r="B620" s="10" t="s">
        <v>30</v>
      </c>
      <c r="C620" s="10">
        <v>2.0</v>
      </c>
      <c r="D620" s="10" t="s">
        <v>33</v>
      </c>
      <c r="E620" s="10">
        <v>54.0</v>
      </c>
      <c r="F620" s="11">
        <v>23.0</v>
      </c>
      <c r="G620" s="10">
        <v>1.0</v>
      </c>
      <c r="H620" s="10">
        <v>3.0</v>
      </c>
      <c r="I620" s="12">
        <f>mmult!$E620/$E$1</f>
        <v>0.675</v>
      </c>
      <c r="J620" s="12">
        <f>LOG10(mmult!$F620+1)</f>
        <v>1.380211242</v>
      </c>
      <c r="K620" s="10">
        <f>IF(mmult!$C620=1,1,0)</f>
        <v>0</v>
      </c>
      <c r="L620" s="10">
        <f>IF(mmult!$C620=2,1,0)</f>
        <v>1</v>
      </c>
      <c r="M620" s="10">
        <f>IF(mmult!$B620="S",1,0)</f>
        <v>1</v>
      </c>
      <c r="N620" s="10">
        <f>IF(mmult!$B620="C",1,0)</f>
        <v>0</v>
      </c>
      <c r="O620" s="13">
        <f>IF(mmult!$D620="male",1,0)</f>
        <v>0</v>
      </c>
      <c r="P620" s="13">
        <v>1.0</v>
      </c>
      <c r="V620" s="15">
        <v>-1.3042006731395672</v>
      </c>
      <c r="W620" s="15">
        <v>0.5389545779750722</v>
      </c>
      <c r="X620" s="16">
        <f t="shared" ref="X620:Y620" si="618">IF(V620&lt;0,0,V620)</f>
        <v>0</v>
      </c>
      <c r="Y620" s="16">
        <f t="shared" si="618"/>
        <v>0.538954578</v>
      </c>
      <c r="Z620" s="16">
        <f t="shared" si="3"/>
        <v>0.538954578</v>
      </c>
      <c r="AA620" s="16">
        <f>(nnet!$A620-Z620)^2</f>
        <v>0.2125628812</v>
      </c>
    </row>
    <row r="621" ht="14.25" customHeight="1">
      <c r="A621" s="10">
        <v>0.0</v>
      </c>
      <c r="B621" s="10" t="s">
        <v>30</v>
      </c>
      <c r="C621" s="10">
        <v>3.0</v>
      </c>
      <c r="D621" s="10" t="s">
        <v>31</v>
      </c>
      <c r="E621" s="10">
        <v>18.0</v>
      </c>
      <c r="F621" s="11">
        <v>7.75</v>
      </c>
      <c r="G621" s="10">
        <v>0.0</v>
      </c>
      <c r="H621" s="10">
        <v>0.0</v>
      </c>
      <c r="I621" s="12">
        <f>mmult!$E621/$E$1</f>
        <v>0.225</v>
      </c>
      <c r="J621" s="12">
        <f>LOG10(mmult!$F621+1)</f>
        <v>0.942008053</v>
      </c>
      <c r="K621" s="10">
        <f>IF(mmult!$C621=1,1,0)</f>
        <v>0</v>
      </c>
      <c r="L621" s="10">
        <f>IF(mmult!$C621=2,1,0)</f>
        <v>0</v>
      </c>
      <c r="M621" s="10">
        <f>IF(mmult!$B621="S",1,0)</f>
        <v>1</v>
      </c>
      <c r="N621" s="10">
        <f>IF(mmult!$B621="C",1,0)</f>
        <v>0</v>
      </c>
      <c r="O621" s="13">
        <f>IF(mmult!$D621="male",1,0)</f>
        <v>1</v>
      </c>
      <c r="P621" s="13">
        <v>1.0</v>
      </c>
      <c r="V621" s="15">
        <v>-1.4772806007203683</v>
      </c>
      <c r="W621" s="15">
        <v>0.15236938404685363</v>
      </c>
      <c r="X621" s="16">
        <f t="shared" ref="X621:Y621" si="619">IF(V621&lt;0,0,V621)</f>
        <v>0</v>
      </c>
      <c r="Y621" s="16">
        <f t="shared" si="619"/>
        <v>0.152369384</v>
      </c>
      <c r="Z621" s="16">
        <f t="shared" si="3"/>
        <v>0.152369384</v>
      </c>
      <c r="AA621" s="16">
        <f>(nnet!$A621-Z621)^2</f>
        <v>0.02321642919</v>
      </c>
    </row>
    <row r="622" ht="14.25" customHeight="1">
      <c r="A622" s="10">
        <v>1.0</v>
      </c>
      <c r="B622" s="10" t="s">
        <v>30</v>
      </c>
      <c r="C622" s="10">
        <v>3.0</v>
      </c>
      <c r="D622" s="10" t="s">
        <v>33</v>
      </c>
      <c r="E622" s="10">
        <v>5.0</v>
      </c>
      <c r="F622" s="11">
        <v>12.475</v>
      </c>
      <c r="G622" s="10">
        <v>0.0</v>
      </c>
      <c r="H622" s="10">
        <v>0.0</v>
      </c>
      <c r="I622" s="12">
        <f>mmult!$E622/$E$1</f>
        <v>0.0625</v>
      </c>
      <c r="J622" s="12">
        <f>LOG10(mmult!$F622+1)</f>
        <v>1.129528774</v>
      </c>
      <c r="K622" s="10">
        <f>IF(mmult!$C622=1,1,0)</f>
        <v>0</v>
      </c>
      <c r="L622" s="10">
        <f>IF(mmult!$C622=2,1,0)</f>
        <v>0</v>
      </c>
      <c r="M622" s="10">
        <f>IF(mmult!$B622="S",1,0)</f>
        <v>1</v>
      </c>
      <c r="N622" s="10">
        <f>IF(mmult!$B622="C",1,0)</f>
        <v>0</v>
      </c>
      <c r="O622" s="13">
        <f>IF(mmult!$D622="male",1,0)</f>
        <v>0</v>
      </c>
      <c r="P622" s="13">
        <v>1.0</v>
      </c>
      <c r="V622" s="15">
        <v>-0.8551536417949364</v>
      </c>
      <c r="W622" s="15">
        <v>0.7458189410411098</v>
      </c>
      <c r="X622" s="16">
        <f t="shared" ref="X622:Y622" si="620">IF(V622&lt;0,0,V622)</f>
        <v>0</v>
      </c>
      <c r="Y622" s="16">
        <f t="shared" si="620"/>
        <v>0.745818941</v>
      </c>
      <c r="Z622" s="16">
        <f t="shared" si="3"/>
        <v>0.745818941</v>
      </c>
      <c r="AA622" s="16">
        <f>(nnet!$A622-Z622)^2</f>
        <v>0.06460801073</v>
      </c>
    </row>
    <row r="623" ht="14.25" customHeight="1">
      <c r="A623" s="10">
        <v>1.0</v>
      </c>
      <c r="B623" s="10" t="s">
        <v>30</v>
      </c>
      <c r="C623" s="10">
        <v>1.0</v>
      </c>
      <c r="D623" s="10" t="s">
        <v>33</v>
      </c>
      <c r="E623" s="10">
        <v>43.0</v>
      </c>
      <c r="F623" s="11">
        <v>211.3375</v>
      </c>
      <c r="G623" s="10">
        <v>0.0</v>
      </c>
      <c r="H623" s="10">
        <v>1.0</v>
      </c>
      <c r="I623" s="12">
        <f>mmult!$E623/$E$1</f>
        <v>0.5375</v>
      </c>
      <c r="J623" s="12">
        <f>LOG10(mmult!$F623+1)</f>
        <v>2.3270267</v>
      </c>
      <c r="K623" s="10">
        <f>IF(mmult!$C623=1,1,0)</f>
        <v>1</v>
      </c>
      <c r="L623" s="10">
        <f>IF(mmult!$C623=2,1,0)</f>
        <v>0</v>
      </c>
      <c r="M623" s="10">
        <f>IF(mmult!$B623="S",1,0)</f>
        <v>1</v>
      </c>
      <c r="N623" s="10">
        <f>IF(mmult!$B623="C",1,0)</f>
        <v>0</v>
      </c>
      <c r="O623" s="13">
        <f>IF(mmult!$D623="male",1,0)</f>
        <v>0</v>
      </c>
      <c r="P623" s="13">
        <v>1.0</v>
      </c>
      <c r="V623" s="15">
        <v>-0.8519633062461716</v>
      </c>
      <c r="W623" s="15">
        <v>0.9468960705796063</v>
      </c>
      <c r="X623" s="16">
        <f t="shared" ref="X623:Y623" si="621">IF(V623&lt;0,0,V623)</f>
        <v>0</v>
      </c>
      <c r="Y623" s="16">
        <f t="shared" si="621"/>
        <v>0.9468960706</v>
      </c>
      <c r="Z623" s="16">
        <f t="shared" si="3"/>
        <v>0.9468960706</v>
      </c>
      <c r="AA623" s="16">
        <f>(nnet!$A623-Z623)^2</f>
        <v>0.00282002732</v>
      </c>
    </row>
    <row r="624" ht="14.25" customHeight="1">
      <c r="A624" s="10">
        <v>1.0</v>
      </c>
      <c r="B624" s="10" t="s">
        <v>32</v>
      </c>
      <c r="C624" s="10">
        <v>3.0</v>
      </c>
      <c r="D624" s="10" t="s">
        <v>33</v>
      </c>
      <c r="E624" s="10">
        <v>13.0</v>
      </c>
      <c r="F624" s="11">
        <v>7.2292</v>
      </c>
      <c r="G624" s="10">
        <v>0.0</v>
      </c>
      <c r="H624" s="10">
        <v>0.0</v>
      </c>
      <c r="I624" s="12">
        <f>mmult!$E624/$E$1</f>
        <v>0.1625</v>
      </c>
      <c r="J624" s="12">
        <f>LOG10(mmult!$F624+1)</f>
        <v>0.9153576174</v>
      </c>
      <c r="K624" s="10">
        <f>IF(mmult!$C624=1,1,0)</f>
        <v>0</v>
      </c>
      <c r="L624" s="10">
        <f>IF(mmult!$C624=2,1,0)</f>
        <v>0</v>
      </c>
      <c r="M624" s="10">
        <f>IF(mmult!$B624="S",1,0)</f>
        <v>0</v>
      </c>
      <c r="N624" s="10">
        <f>IF(mmult!$B624="C",1,0)</f>
        <v>1</v>
      </c>
      <c r="O624" s="13">
        <f>IF(mmult!$D624="male",1,0)</f>
        <v>0</v>
      </c>
      <c r="P624" s="13">
        <v>1.0</v>
      </c>
      <c r="V624" s="15">
        <v>0.8248888841548038</v>
      </c>
      <c r="W624" s="15">
        <v>-2.694056768369683</v>
      </c>
      <c r="X624" s="16">
        <f t="shared" ref="X624:Y624" si="622">IF(V624&lt;0,0,V624)</f>
        <v>0.8248888842</v>
      </c>
      <c r="Y624" s="16">
        <f t="shared" si="622"/>
        <v>0</v>
      </c>
      <c r="Z624" s="16">
        <f t="shared" si="3"/>
        <v>0.8248888842</v>
      </c>
      <c r="AA624" s="16">
        <f>(nnet!$A624-Z624)^2</f>
        <v>0.03066390289</v>
      </c>
    </row>
    <row r="625" ht="14.25" customHeight="1">
      <c r="A625" s="10">
        <v>1.0</v>
      </c>
      <c r="B625" s="10" t="s">
        <v>30</v>
      </c>
      <c r="C625" s="10">
        <v>1.0</v>
      </c>
      <c r="D625" s="10" t="s">
        <v>33</v>
      </c>
      <c r="E625" s="10">
        <v>17.0</v>
      </c>
      <c r="F625" s="11">
        <v>57.0</v>
      </c>
      <c r="G625" s="10">
        <v>1.0</v>
      </c>
      <c r="H625" s="10">
        <v>0.0</v>
      </c>
      <c r="I625" s="12">
        <f>mmult!$E625/$E$1</f>
        <v>0.2125</v>
      </c>
      <c r="J625" s="12">
        <f>LOG10(mmult!$F625+1)</f>
        <v>1.763427994</v>
      </c>
      <c r="K625" s="10">
        <f>IF(mmult!$C625=1,1,0)</f>
        <v>1</v>
      </c>
      <c r="L625" s="10">
        <f>IF(mmult!$C625=2,1,0)</f>
        <v>0</v>
      </c>
      <c r="M625" s="10">
        <f>IF(mmult!$B625="S",1,0)</f>
        <v>1</v>
      </c>
      <c r="N625" s="10">
        <f>IF(mmult!$B625="C",1,0)</f>
        <v>0</v>
      </c>
      <c r="O625" s="13">
        <f>IF(mmult!$D625="male",1,0)</f>
        <v>0</v>
      </c>
      <c r="P625" s="13">
        <v>1.0</v>
      </c>
      <c r="V625" s="15">
        <v>-0.6026740239165409</v>
      </c>
      <c r="W625" s="15">
        <v>1.0096027356689175</v>
      </c>
      <c r="X625" s="16">
        <f t="shared" ref="X625:Y625" si="623">IF(V625&lt;0,0,V625)</f>
        <v>0</v>
      </c>
      <c r="Y625" s="16">
        <f t="shared" si="623"/>
        <v>1.009602736</v>
      </c>
      <c r="Z625" s="16">
        <f t="shared" si="3"/>
        <v>1.009602736</v>
      </c>
      <c r="AA625" s="16">
        <f>(nnet!$A625-Z625)^2</f>
        <v>0.00009221253233</v>
      </c>
    </row>
    <row r="626" ht="14.25" customHeight="1">
      <c r="A626" s="10">
        <v>0.0</v>
      </c>
      <c r="B626" s="10" t="s">
        <v>30</v>
      </c>
      <c r="C626" s="10">
        <v>1.0</v>
      </c>
      <c r="D626" s="10" t="s">
        <v>31</v>
      </c>
      <c r="E626" s="10">
        <v>29.0</v>
      </c>
      <c r="F626" s="11">
        <v>30.0</v>
      </c>
      <c r="G626" s="10">
        <v>0.0</v>
      </c>
      <c r="H626" s="10">
        <v>0.0</v>
      </c>
      <c r="I626" s="12">
        <f>mmult!$E626/$E$1</f>
        <v>0.3625</v>
      </c>
      <c r="J626" s="12">
        <f>LOG10(mmult!$F626+1)</f>
        <v>1.491361694</v>
      </c>
      <c r="K626" s="10">
        <f>IF(mmult!$C626=1,1,0)</f>
        <v>1</v>
      </c>
      <c r="L626" s="10">
        <f>IF(mmult!$C626=2,1,0)</f>
        <v>0</v>
      </c>
      <c r="M626" s="10">
        <f>IF(mmult!$B626="S",1,0)</f>
        <v>1</v>
      </c>
      <c r="N626" s="10">
        <f>IF(mmult!$B626="C",1,0)</f>
        <v>0</v>
      </c>
      <c r="O626" s="13">
        <f>IF(mmult!$D626="male",1,0)</f>
        <v>1</v>
      </c>
      <c r="P626" s="13">
        <v>1.0</v>
      </c>
      <c r="V626" s="15">
        <v>-1.1988383047976534</v>
      </c>
      <c r="W626" s="15">
        <v>0.4944538275338908</v>
      </c>
      <c r="X626" s="16">
        <f t="shared" ref="X626:Y626" si="624">IF(V626&lt;0,0,V626)</f>
        <v>0</v>
      </c>
      <c r="Y626" s="16">
        <f t="shared" si="624"/>
        <v>0.4944538275</v>
      </c>
      <c r="Z626" s="16">
        <f t="shared" si="3"/>
        <v>0.4944538275</v>
      </c>
      <c r="AA626" s="16">
        <f>(nnet!$A626-Z626)^2</f>
        <v>0.2444845876</v>
      </c>
    </row>
    <row r="627" ht="14.25" customHeight="1">
      <c r="A627" s="10">
        <v>0.0</v>
      </c>
      <c r="B627" s="10" t="s">
        <v>30</v>
      </c>
      <c r="C627" s="10">
        <v>3.0</v>
      </c>
      <c r="D627" s="10" t="s">
        <v>31</v>
      </c>
      <c r="E627" s="10">
        <v>25.0</v>
      </c>
      <c r="F627" s="11">
        <v>7.05</v>
      </c>
      <c r="G627" s="10">
        <v>0.0</v>
      </c>
      <c r="H627" s="10">
        <v>0.0</v>
      </c>
      <c r="I627" s="12">
        <f>mmult!$E627/$E$1</f>
        <v>0.3125</v>
      </c>
      <c r="J627" s="12">
        <f>LOG10(mmult!$F627+1)</f>
        <v>0.9057958804</v>
      </c>
      <c r="K627" s="10">
        <f>IF(mmult!$C627=1,1,0)</f>
        <v>0</v>
      </c>
      <c r="L627" s="10">
        <f>IF(mmult!$C627=2,1,0)</f>
        <v>0</v>
      </c>
      <c r="M627" s="10">
        <f>IF(mmult!$B627="S",1,0)</f>
        <v>1</v>
      </c>
      <c r="N627" s="10">
        <f>IF(mmult!$B627="C",1,0)</f>
        <v>0</v>
      </c>
      <c r="O627" s="13">
        <f>IF(mmult!$D627="male",1,0)</f>
        <v>1</v>
      </c>
      <c r="P627" s="13">
        <v>1.0</v>
      </c>
      <c r="V627" s="15">
        <v>-1.5420284209481692</v>
      </c>
      <c r="W627" s="15">
        <v>0.10385231163864228</v>
      </c>
      <c r="X627" s="16">
        <f t="shared" ref="X627:Y627" si="625">IF(V627&lt;0,0,V627)</f>
        <v>0</v>
      </c>
      <c r="Y627" s="16">
        <f t="shared" si="625"/>
        <v>0.1038523116</v>
      </c>
      <c r="Z627" s="16">
        <f t="shared" si="3"/>
        <v>0.1038523116</v>
      </c>
      <c r="AA627" s="16">
        <f>(nnet!$A627-Z627)^2</f>
        <v>0.01078530263</v>
      </c>
    </row>
    <row r="628" ht="14.25" customHeight="1">
      <c r="A628" s="10">
        <v>0.0</v>
      </c>
      <c r="B628" s="10" t="s">
        <v>30</v>
      </c>
      <c r="C628" s="10">
        <v>3.0</v>
      </c>
      <c r="D628" s="10" t="s">
        <v>31</v>
      </c>
      <c r="E628" s="10">
        <v>25.0</v>
      </c>
      <c r="F628" s="11">
        <v>7.25</v>
      </c>
      <c r="G628" s="10">
        <v>0.0</v>
      </c>
      <c r="H628" s="10">
        <v>0.0</v>
      </c>
      <c r="I628" s="12">
        <f>mmult!$E628/$E$1</f>
        <v>0.3125</v>
      </c>
      <c r="J628" s="12">
        <f>LOG10(mmult!$F628+1)</f>
        <v>0.9164539485</v>
      </c>
      <c r="K628" s="10">
        <f>IF(mmult!$C628=1,1,0)</f>
        <v>0</v>
      </c>
      <c r="L628" s="10">
        <f>IF(mmult!$C628=2,1,0)</f>
        <v>0</v>
      </c>
      <c r="M628" s="10">
        <f>IF(mmult!$B628="S",1,0)</f>
        <v>1</v>
      </c>
      <c r="N628" s="10">
        <f>IF(mmult!$B628="C",1,0)</f>
        <v>0</v>
      </c>
      <c r="O628" s="13">
        <f>IF(mmult!$D628="male",1,0)</f>
        <v>1</v>
      </c>
      <c r="P628" s="13">
        <v>1.0</v>
      </c>
      <c r="V628" s="15">
        <v>-1.5419044345951967</v>
      </c>
      <c r="W628" s="15">
        <v>0.10461387964717694</v>
      </c>
      <c r="X628" s="16">
        <f t="shared" ref="X628:Y628" si="626">IF(V628&lt;0,0,V628)</f>
        <v>0</v>
      </c>
      <c r="Y628" s="16">
        <f t="shared" si="626"/>
        <v>0.1046138796</v>
      </c>
      <c r="Z628" s="16">
        <f t="shared" si="3"/>
        <v>0.1046138796</v>
      </c>
      <c r="AA628" s="16">
        <f>(nnet!$A628-Z628)^2</f>
        <v>0.01094406381</v>
      </c>
    </row>
    <row r="629" ht="14.25" customHeight="1">
      <c r="A629" s="10">
        <v>1.0</v>
      </c>
      <c r="B629" s="10" t="s">
        <v>30</v>
      </c>
      <c r="C629" s="10">
        <v>3.0</v>
      </c>
      <c r="D629" s="10" t="s">
        <v>33</v>
      </c>
      <c r="E629" s="10">
        <v>18.0</v>
      </c>
      <c r="F629" s="11">
        <v>7.4958</v>
      </c>
      <c r="G629" s="10">
        <v>0.0</v>
      </c>
      <c r="H629" s="10">
        <v>0.0</v>
      </c>
      <c r="I629" s="12">
        <f>mmult!$E629/$E$1</f>
        <v>0.225</v>
      </c>
      <c r="J629" s="12">
        <f>LOG10(mmult!$F629+1)</f>
        <v>0.9292042801</v>
      </c>
      <c r="K629" s="10">
        <f>IF(mmult!$C629=1,1,0)</f>
        <v>0</v>
      </c>
      <c r="L629" s="10">
        <f>IF(mmult!$C629=2,1,0)</f>
        <v>0</v>
      </c>
      <c r="M629" s="10">
        <f>IF(mmult!$B629="S",1,0)</f>
        <v>1</v>
      </c>
      <c r="N629" s="10">
        <f>IF(mmult!$B629="C",1,0)</f>
        <v>0</v>
      </c>
      <c r="O629" s="13">
        <f>IF(mmult!$D629="male",1,0)</f>
        <v>0</v>
      </c>
      <c r="P629" s="13">
        <v>1.0</v>
      </c>
      <c r="V629" s="15">
        <v>-0.9769476485887876</v>
      </c>
      <c r="W629" s="15">
        <v>0.6462071058836258</v>
      </c>
      <c r="X629" s="16">
        <f t="shared" ref="X629:Y629" si="627">IF(V629&lt;0,0,V629)</f>
        <v>0</v>
      </c>
      <c r="Y629" s="16">
        <f t="shared" si="627"/>
        <v>0.6462071059</v>
      </c>
      <c r="Z629" s="16">
        <f t="shared" si="3"/>
        <v>0.6462071059</v>
      </c>
      <c r="AA629" s="16">
        <f>(nnet!$A629-Z629)^2</f>
        <v>0.1251694119</v>
      </c>
    </row>
    <row r="630" ht="14.25" customHeight="1">
      <c r="A630" s="10">
        <v>0.0</v>
      </c>
      <c r="B630" s="10" t="s">
        <v>34</v>
      </c>
      <c r="C630" s="10">
        <v>3.0</v>
      </c>
      <c r="D630" s="10" t="s">
        <v>31</v>
      </c>
      <c r="E630" s="10">
        <v>8.0</v>
      </c>
      <c r="F630" s="11">
        <v>29.125</v>
      </c>
      <c r="G630" s="10">
        <v>4.0</v>
      </c>
      <c r="H630" s="10">
        <v>1.0</v>
      </c>
      <c r="I630" s="12">
        <f>mmult!$E630/$E$1</f>
        <v>0.1</v>
      </c>
      <c r="J630" s="12">
        <f>LOG10(mmult!$F630+1)</f>
        <v>1.478927056</v>
      </c>
      <c r="K630" s="10">
        <f>IF(mmult!$C630=1,1,0)</f>
        <v>0</v>
      </c>
      <c r="L630" s="10">
        <f>IF(mmult!$C630=2,1,0)</f>
        <v>0</v>
      </c>
      <c r="M630" s="10">
        <f>IF(mmult!$B630="S",1,0)</f>
        <v>0</v>
      </c>
      <c r="N630" s="10">
        <f>IF(mmult!$B630="C",1,0)</f>
        <v>0</v>
      </c>
      <c r="O630" s="13">
        <f>IF(mmult!$D630="male",1,0)</f>
        <v>1</v>
      </c>
      <c r="P630" s="13">
        <v>1.0</v>
      </c>
      <c r="V630" s="15">
        <v>0.05922701896723859</v>
      </c>
      <c r="W630" s="15">
        <v>-2.769660941587104</v>
      </c>
      <c r="X630" s="16">
        <f t="shared" ref="X630:Y630" si="628">IF(V630&lt;0,0,V630)</f>
        <v>0.05922701897</v>
      </c>
      <c r="Y630" s="16">
        <f t="shared" si="628"/>
        <v>0</v>
      </c>
      <c r="Z630" s="16">
        <f t="shared" si="3"/>
        <v>0.05922701897</v>
      </c>
      <c r="AA630" s="16">
        <f>(nnet!$A630-Z630)^2</f>
        <v>0.003507839776</v>
      </c>
    </row>
    <row r="631" ht="14.25" customHeight="1">
      <c r="A631" s="10">
        <v>1.0</v>
      </c>
      <c r="B631" s="10" t="s">
        <v>30</v>
      </c>
      <c r="C631" s="10">
        <v>3.0</v>
      </c>
      <c r="D631" s="10" t="s">
        <v>31</v>
      </c>
      <c r="E631" s="10">
        <v>1.0</v>
      </c>
      <c r="F631" s="11">
        <v>20.575</v>
      </c>
      <c r="G631" s="10">
        <v>1.0</v>
      </c>
      <c r="H631" s="10">
        <v>2.0</v>
      </c>
      <c r="I631" s="12">
        <f>mmult!$E631/$E$1</f>
        <v>0.0125</v>
      </c>
      <c r="J631" s="12">
        <f>LOG10(mmult!$F631+1)</f>
        <v>1.333950804</v>
      </c>
      <c r="K631" s="10">
        <f>IF(mmult!$C631=1,1,0)</f>
        <v>0</v>
      </c>
      <c r="L631" s="10">
        <f>IF(mmult!$C631=2,1,0)</f>
        <v>0</v>
      </c>
      <c r="M631" s="10">
        <f>IF(mmult!$B631="S",1,0)</f>
        <v>1</v>
      </c>
      <c r="N631" s="10">
        <f>IF(mmult!$B631="C",1,0)</f>
        <v>0</v>
      </c>
      <c r="O631" s="13">
        <f>IF(mmult!$D631="male",1,0)</f>
        <v>1</v>
      </c>
      <c r="P631" s="13">
        <v>1.0</v>
      </c>
      <c r="V631" s="15">
        <v>-1.4036064481992094</v>
      </c>
      <c r="W631" s="15">
        <v>0.1938114551823027</v>
      </c>
      <c r="X631" s="16">
        <f t="shared" ref="X631:Y631" si="629">IF(V631&lt;0,0,V631)</f>
        <v>0</v>
      </c>
      <c r="Y631" s="16">
        <f t="shared" si="629"/>
        <v>0.1938114552</v>
      </c>
      <c r="Z631" s="16">
        <f t="shared" si="3"/>
        <v>0.1938114552</v>
      </c>
      <c r="AA631" s="16">
        <f>(nnet!$A631-Z631)^2</f>
        <v>0.6499399698</v>
      </c>
    </row>
    <row r="632" ht="14.25" customHeight="1">
      <c r="A632" s="10">
        <v>0.0</v>
      </c>
      <c r="B632" s="10" t="s">
        <v>32</v>
      </c>
      <c r="C632" s="10">
        <v>1.0</v>
      </c>
      <c r="D632" s="10" t="s">
        <v>31</v>
      </c>
      <c r="E632" s="10">
        <v>46.0</v>
      </c>
      <c r="F632" s="11">
        <v>79.2</v>
      </c>
      <c r="G632" s="10">
        <v>0.0</v>
      </c>
      <c r="H632" s="10">
        <v>0.0</v>
      </c>
      <c r="I632" s="12">
        <f>mmult!$E632/$E$1</f>
        <v>0.575</v>
      </c>
      <c r="J632" s="12">
        <f>LOG10(mmult!$F632+1)</f>
        <v>1.904174368</v>
      </c>
      <c r="K632" s="10">
        <f>IF(mmult!$C632=1,1,0)</f>
        <v>1</v>
      </c>
      <c r="L632" s="10">
        <f>IF(mmult!$C632=2,1,0)</f>
        <v>0</v>
      </c>
      <c r="M632" s="10">
        <f>IF(mmult!$B632="S",1,0)</f>
        <v>0</v>
      </c>
      <c r="N632" s="10">
        <f>IF(mmult!$B632="C",1,0)</f>
        <v>1</v>
      </c>
      <c r="O632" s="13">
        <f>IF(mmult!$D632="male",1,0)</f>
        <v>1</v>
      </c>
      <c r="P632" s="13">
        <v>1.0</v>
      </c>
      <c r="V632" s="15">
        <v>0.40579240783174053</v>
      </c>
      <c r="W632" s="15">
        <v>-2.959673275965851</v>
      </c>
      <c r="X632" s="16">
        <f t="shared" ref="X632:Y632" si="630">IF(V632&lt;0,0,V632)</f>
        <v>0.4057924078</v>
      </c>
      <c r="Y632" s="16">
        <f t="shared" si="630"/>
        <v>0</v>
      </c>
      <c r="Z632" s="16">
        <f t="shared" si="3"/>
        <v>0.4057924078</v>
      </c>
      <c r="AA632" s="16">
        <f>(nnet!$A632-Z632)^2</f>
        <v>0.1646674783</v>
      </c>
    </row>
    <row r="633" ht="14.25" customHeight="1">
      <c r="A633" s="10">
        <v>0.0</v>
      </c>
      <c r="B633" s="10" t="s">
        <v>30</v>
      </c>
      <c r="C633" s="10">
        <v>2.0</v>
      </c>
      <c r="D633" s="10" t="s">
        <v>31</v>
      </c>
      <c r="E633" s="10">
        <v>16.0</v>
      </c>
      <c r="F633" s="11">
        <v>26.0</v>
      </c>
      <c r="G633" s="10">
        <v>0.0</v>
      </c>
      <c r="H633" s="10">
        <v>0.0</v>
      </c>
      <c r="I633" s="12">
        <f>mmult!$E633/$E$1</f>
        <v>0.2</v>
      </c>
      <c r="J633" s="12">
        <f>LOG10(mmult!$F633+1)</f>
        <v>1.431363764</v>
      </c>
      <c r="K633" s="10">
        <f>IF(mmult!$C633=1,1,0)</f>
        <v>0</v>
      </c>
      <c r="L633" s="10">
        <f>IF(mmult!$C633=2,1,0)</f>
        <v>1</v>
      </c>
      <c r="M633" s="10">
        <f>IF(mmult!$B633="S",1,0)</f>
        <v>1</v>
      </c>
      <c r="N633" s="10">
        <f>IF(mmult!$B633="C",1,0)</f>
        <v>0</v>
      </c>
      <c r="O633" s="13">
        <f>IF(mmult!$D633="male",1,0)</f>
        <v>1</v>
      </c>
      <c r="P633" s="13">
        <v>1.0</v>
      </c>
      <c r="V633" s="15">
        <v>-1.3331040262191343</v>
      </c>
      <c r="W633" s="15">
        <v>0.4054594819113455</v>
      </c>
      <c r="X633" s="16">
        <f t="shared" ref="X633:Y633" si="631">IF(V633&lt;0,0,V633)</f>
        <v>0</v>
      </c>
      <c r="Y633" s="16">
        <f t="shared" si="631"/>
        <v>0.4054594819</v>
      </c>
      <c r="Z633" s="16">
        <f t="shared" si="3"/>
        <v>0.4054594819</v>
      </c>
      <c r="AA633" s="16">
        <f>(nnet!$A633-Z633)^2</f>
        <v>0.1643973915</v>
      </c>
    </row>
    <row r="634" ht="14.25" customHeight="1">
      <c r="A634" s="10">
        <v>0.0</v>
      </c>
      <c r="B634" s="10" t="s">
        <v>30</v>
      </c>
      <c r="C634" s="10">
        <v>3.0</v>
      </c>
      <c r="D634" s="10" t="s">
        <v>31</v>
      </c>
      <c r="E634" s="10">
        <v>25.0</v>
      </c>
      <c r="F634" s="11">
        <v>7.8958</v>
      </c>
      <c r="G634" s="10">
        <v>0.0</v>
      </c>
      <c r="H634" s="10">
        <v>0.0</v>
      </c>
      <c r="I634" s="12">
        <f>mmult!$E634/$E$1</f>
        <v>0.3125</v>
      </c>
      <c r="J634" s="12">
        <f>LOG10(mmult!$F634+1)</f>
        <v>0.9491850103</v>
      </c>
      <c r="K634" s="10">
        <f>IF(mmult!$C634=1,1,0)</f>
        <v>0</v>
      </c>
      <c r="L634" s="10">
        <f>IF(mmult!$C634=2,1,0)</f>
        <v>0</v>
      </c>
      <c r="M634" s="10">
        <f>IF(mmult!$B634="S",1,0)</f>
        <v>1</v>
      </c>
      <c r="N634" s="10">
        <f>IF(mmult!$B634="C",1,0)</f>
        <v>0</v>
      </c>
      <c r="O634" s="13">
        <f>IF(mmult!$D634="male",1,0)</f>
        <v>1</v>
      </c>
      <c r="P634" s="13">
        <v>1.0</v>
      </c>
      <c r="V634" s="15">
        <v>-1.541523670942005</v>
      </c>
      <c r="W634" s="15">
        <v>0.1069526646031993</v>
      </c>
      <c r="X634" s="16">
        <f t="shared" ref="X634:Y634" si="632">IF(V634&lt;0,0,V634)</f>
        <v>0</v>
      </c>
      <c r="Y634" s="16">
        <f t="shared" si="632"/>
        <v>0.1069526646</v>
      </c>
      <c r="Z634" s="16">
        <f t="shared" si="3"/>
        <v>0.1069526646</v>
      </c>
      <c r="AA634" s="16">
        <f>(nnet!$A634-Z634)^2</f>
        <v>0.01143887247</v>
      </c>
    </row>
    <row r="635" ht="14.25" customHeight="1">
      <c r="A635" s="10">
        <v>0.0</v>
      </c>
      <c r="B635" s="10" t="s">
        <v>30</v>
      </c>
      <c r="C635" s="10">
        <v>2.0</v>
      </c>
      <c r="D635" s="10" t="s">
        <v>31</v>
      </c>
      <c r="E635" s="10">
        <v>39.0</v>
      </c>
      <c r="F635" s="11">
        <v>13.0</v>
      </c>
      <c r="G635" s="10">
        <v>0.0</v>
      </c>
      <c r="H635" s="10">
        <v>0.0</v>
      </c>
      <c r="I635" s="12">
        <f>mmult!$E635/$E$1</f>
        <v>0.4875</v>
      </c>
      <c r="J635" s="12">
        <f>LOG10(mmult!$F635+1)</f>
        <v>1.146128036</v>
      </c>
      <c r="K635" s="10">
        <f>IF(mmult!$C635=1,1,0)</f>
        <v>0</v>
      </c>
      <c r="L635" s="10">
        <f>IF(mmult!$C635=2,1,0)</f>
        <v>1</v>
      </c>
      <c r="M635" s="10">
        <f>IF(mmult!$B635="S",1,0)</f>
        <v>1</v>
      </c>
      <c r="N635" s="10">
        <f>IF(mmult!$B635="C",1,0)</f>
        <v>0</v>
      </c>
      <c r="O635" s="13">
        <f>IF(mmult!$D635="male",1,0)</f>
        <v>1</v>
      </c>
      <c r="P635" s="13">
        <v>1.0</v>
      </c>
      <c r="V635" s="15">
        <v>-1.5477809001242282</v>
      </c>
      <c r="W635" s="15">
        <v>0.23416671112978715</v>
      </c>
      <c r="X635" s="16">
        <f t="shared" ref="X635:Y635" si="633">IF(V635&lt;0,0,V635)</f>
        <v>0</v>
      </c>
      <c r="Y635" s="16">
        <f t="shared" si="633"/>
        <v>0.2341667111</v>
      </c>
      <c r="Z635" s="16">
        <f t="shared" si="3"/>
        <v>0.2341667111</v>
      </c>
      <c r="AA635" s="16">
        <f>(nnet!$A635-Z635)^2</f>
        <v>0.0548340486</v>
      </c>
    </row>
    <row r="636" ht="14.25" customHeight="1">
      <c r="A636" s="10">
        <v>1.0</v>
      </c>
      <c r="B636" s="10" t="s">
        <v>30</v>
      </c>
      <c r="C636" s="10">
        <v>1.0</v>
      </c>
      <c r="D636" s="10" t="s">
        <v>33</v>
      </c>
      <c r="E636" s="10">
        <v>49.0</v>
      </c>
      <c r="F636" s="11">
        <v>25.9292</v>
      </c>
      <c r="G636" s="10">
        <v>0.0</v>
      </c>
      <c r="H636" s="10">
        <v>0.0</v>
      </c>
      <c r="I636" s="12">
        <f>mmult!$E636/$E$1</f>
        <v>0.6125</v>
      </c>
      <c r="J636" s="12">
        <f>LOG10(mmult!$F636+1)</f>
        <v>1.430223452</v>
      </c>
      <c r="K636" s="10">
        <f>IF(mmult!$C636=1,1,0)</f>
        <v>1</v>
      </c>
      <c r="L636" s="10">
        <f>IF(mmult!$C636=2,1,0)</f>
        <v>0</v>
      </c>
      <c r="M636" s="10">
        <f>IF(mmult!$B636="S",1,0)</f>
        <v>1</v>
      </c>
      <c r="N636" s="10">
        <f>IF(mmult!$B636="C",1,0)</f>
        <v>0</v>
      </c>
      <c r="O636" s="13">
        <f>IF(mmult!$D636="male",1,0)</f>
        <v>0</v>
      </c>
      <c r="P636" s="13">
        <v>1.0</v>
      </c>
      <c r="V636" s="15">
        <v>-0.8828578050598355</v>
      </c>
      <c r="W636" s="15">
        <v>0.8536105547028474</v>
      </c>
      <c r="X636" s="16">
        <f t="shared" ref="X636:Y636" si="634">IF(V636&lt;0,0,V636)</f>
        <v>0</v>
      </c>
      <c r="Y636" s="16">
        <f t="shared" si="634"/>
        <v>0.8536105547</v>
      </c>
      <c r="Z636" s="16">
        <f t="shared" si="3"/>
        <v>0.8536105547</v>
      </c>
      <c r="AA636" s="16">
        <f>(nnet!$A636-Z636)^2</f>
        <v>0.02142986969</v>
      </c>
    </row>
    <row r="637" ht="14.25" customHeight="1">
      <c r="A637" s="10">
        <v>1.0</v>
      </c>
      <c r="B637" s="10" t="s">
        <v>30</v>
      </c>
      <c r="C637" s="10">
        <v>3.0</v>
      </c>
      <c r="D637" s="10" t="s">
        <v>33</v>
      </c>
      <c r="E637" s="10">
        <v>31.0</v>
      </c>
      <c r="F637" s="11">
        <v>8.6833</v>
      </c>
      <c r="G637" s="10">
        <v>0.0</v>
      </c>
      <c r="H637" s="10">
        <v>0.0</v>
      </c>
      <c r="I637" s="12">
        <f>mmult!$E637/$E$1</f>
        <v>0.3875</v>
      </c>
      <c r="J637" s="12">
        <f>LOG10(mmult!$F637+1)</f>
        <v>0.986023387</v>
      </c>
      <c r="K637" s="10">
        <f>IF(mmult!$C637=1,1,0)</f>
        <v>0</v>
      </c>
      <c r="L637" s="10">
        <f>IF(mmult!$C637=2,1,0)</f>
        <v>0</v>
      </c>
      <c r="M637" s="10">
        <f>IF(mmult!$B637="S",1,0)</f>
        <v>1</v>
      </c>
      <c r="N637" s="10">
        <f>IF(mmult!$B637="C",1,0)</f>
        <v>0</v>
      </c>
      <c r="O637" s="13">
        <f>IF(mmult!$D637="male",1,0)</f>
        <v>0</v>
      </c>
      <c r="P637" s="13">
        <v>1.0</v>
      </c>
      <c r="V637" s="15">
        <v>-1.0957502786443785</v>
      </c>
      <c r="W637" s="15">
        <v>0.5649693640898064</v>
      </c>
      <c r="X637" s="16">
        <f t="shared" ref="X637:Y637" si="635">IF(V637&lt;0,0,V637)</f>
        <v>0</v>
      </c>
      <c r="Y637" s="16">
        <f t="shared" si="635"/>
        <v>0.5649693641</v>
      </c>
      <c r="Z637" s="16">
        <f t="shared" si="3"/>
        <v>0.5649693641</v>
      </c>
      <c r="AA637" s="16">
        <f>(nnet!$A637-Z637)^2</f>
        <v>0.1892516542</v>
      </c>
    </row>
    <row r="638" ht="14.25" customHeight="1">
      <c r="A638" s="10">
        <v>0.0</v>
      </c>
      <c r="B638" s="10" t="s">
        <v>32</v>
      </c>
      <c r="C638" s="10">
        <v>3.0</v>
      </c>
      <c r="D638" s="10" t="s">
        <v>31</v>
      </c>
      <c r="E638" s="10">
        <v>30.0</v>
      </c>
      <c r="F638" s="11">
        <v>7.2292</v>
      </c>
      <c r="G638" s="10">
        <v>0.0</v>
      </c>
      <c r="H638" s="10">
        <v>0.0</v>
      </c>
      <c r="I638" s="12">
        <f>mmult!$E638/$E$1</f>
        <v>0.375</v>
      </c>
      <c r="J638" s="12">
        <f>LOG10(mmult!$F638+1)</f>
        <v>0.9153576174</v>
      </c>
      <c r="K638" s="10">
        <f>IF(mmult!$C638=1,1,0)</f>
        <v>0</v>
      </c>
      <c r="L638" s="10">
        <f>IF(mmult!$C638=2,1,0)</f>
        <v>0</v>
      </c>
      <c r="M638" s="10">
        <f>IF(mmult!$B638="S",1,0)</f>
        <v>0</v>
      </c>
      <c r="N638" s="10">
        <f>IF(mmult!$B638="C",1,0)</f>
        <v>1</v>
      </c>
      <c r="O638" s="13">
        <f>IF(mmult!$D638="male",1,0)</f>
        <v>1</v>
      </c>
      <c r="P638" s="13">
        <v>1.0</v>
      </c>
      <c r="V638" s="15">
        <v>0.16818533762080756</v>
      </c>
      <c r="W638" s="15">
        <v>-3.3003525619851866</v>
      </c>
      <c r="X638" s="16">
        <f t="shared" ref="X638:Y638" si="636">IF(V638&lt;0,0,V638)</f>
        <v>0.1681853376</v>
      </c>
      <c r="Y638" s="16">
        <f t="shared" si="636"/>
        <v>0</v>
      </c>
      <c r="Z638" s="16">
        <f t="shared" si="3"/>
        <v>0.1681853376</v>
      </c>
      <c r="AA638" s="16">
        <f>(nnet!$A638-Z638)^2</f>
        <v>0.02828630779</v>
      </c>
    </row>
    <row r="639" ht="14.25" customHeight="1">
      <c r="A639" s="10">
        <v>0.0</v>
      </c>
      <c r="B639" s="10" t="s">
        <v>30</v>
      </c>
      <c r="C639" s="10">
        <v>3.0</v>
      </c>
      <c r="D639" s="10" t="s">
        <v>33</v>
      </c>
      <c r="E639" s="10">
        <v>30.0</v>
      </c>
      <c r="F639" s="11">
        <v>24.15</v>
      </c>
      <c r="G639" s="10">
        <v>1.0</v>
      </c>
      <c r="H639" s="10">
        <v>1.0</v>
      </c>
      <c r="I639" s="12">
        <f>mmult!$E639/$E$1</f>
        <v>0.375</v>
      </c>
      <c r="J639" s="12">
        <f>LOG10(mmult!$F639+1)</f>
        <v>1.400537989</v>
      </c>
      <c r="K639" s="10">
        <f>IF(mmult!$C639=1,1,0)</f>
        <v>0</v>
      </c>
      <c r="L639" s="10">
        <f>IF(mmult!$C639=2,1,0)</f>
        <v>0</v>
      </c>
      <c r="M639" s="10">
        <f>IF(mmult!$B639="S",1,0)</f>
        <v>1</v>
      </c>
      <c r="N639" s="10">
        <f>IF(mmult!$B639="C",1,0)</f>
        <v>0</v>
      </c>
      <c r="O639" s="13">
        <f>IF(mmult!$D639="male",1,0)</f>
        <v>0</v>
      </c>
      <c r="P639" s="13">
        <v>1.0</v>
      </c>
      <c r="V639" s="15">
        <v>-1.134170530583147</v>
      </c>
      <c r="W639" s="15">
        <v>0.5132058629129377</v>
      </c>
      <c r="X639" s="16">
        <f t="shared" ref="X639:Y639" si="637">IF(V639&lt;0,0,V639)</f>
        <v>0</v>
      </c>
      <c r="Y639" s="16">
        <f t="shared" si="637"/>
        <v>0.5132058629</v>
      </c>
      <c r="Z639" s="16">
        <f t="shared" si="3"/>
        <v>0.5132058629</v>
      </c>
      <c r="AA639" s="16">
        <f>(nnet!$A639-Z639)^2</f>
        <v>0.2633802577</v>
      </c>
    </row>
    <row r="640" ht="14.25" customHeight="1">
      <c r="A640" s="10">
        <v>0.0</v>
      </c>
      <c r="B640" s="10" t="s">
        <v>30</v>
      </c>
      <c r="C640" s="10">
        <v>2.0</v>
      </c>
      <c r="D640" s="10" t="s">
        <v>31</v>
      </c>
      <c r="E640" s="10">
        <v>34.0</v>
      </c>
      <c r="F640" s="11">
        <v>13.0</v>
      </c>
      <c r="G640" s="10">
        <v>0.0</v>
      </c>
      <c r="H640" s="10">
        <v>0.0</v>
      </c>
      <c r="I640" s="12">
        <f>mmult!$E640/$E$1</f>
        <v>0.425</v>
      </c>
      <c r="J640" s="12">
        <f>LOG10(mmult!$F640+1)</f>
        <v>1.146128036</v>
      </c>
      <c r="K640" s="10">
        <f>IF(mmult!$C640=1,1,0)</f>
        <v>0</v>
      </c>
      <c r="L640" s="10">
        <f>IF(mmult!$C640=2,1,0)</f>
        <v>1</v>
      </c>
      <c r="M640" s="10">
        <f>IF(mmult!$B640="S",1,0)</f>
        <v>1</v>
      </c>
      <c r="N640" s="10">
        <f>IF(mmult!$B640="C",1,0)</f>
        <v>0</v>
      </c>
      <c r="O640" s="13">
        <f>IF(mmult!$D640="male",1,0)</f>
        <v>1</v>
      </c>
      <c r="P640" s="13">
        <v>1.0</v>
      </c>
      <c r="V640" s="15">
        <v>-1.5018333569313465</v>
      </c>
      <c r="W640" s="15">
        <v>0.2669735297460125</v>
      </c>
      <c r="X640" s="16">
        <f t="shared" ref="X640:Y640" si="638">IF(V640&lt;0,0,V640)</f>
        <v>0</v>
      </c>
      <c r="Y640" s="16">
        <f t="shared" si="638"/>
        <v>0.2669735297</v>
      </c>
      <c r="Z640" s="16">
        <f t="shared" si="3"/>
        <v>0.2669735297</v>
      </c>
      <c r="AA640" s="16">
        <f>(nnet!$A640-Z640)^2</f>
        <v>0.07127486559</v>
      </c>
    </row>
    <row r="641" ht="14.25" customHeight="1">
      <c r="A641" s="10">
        <v>1.0</v>
      </c>
      <c r="B641" s="10" t="s">
        <v>30</v>
      </c>
      <c r="C641" s="10">
        <v>2.0</v>
      </c>
      <c r="D641" s="10" t="s">
        <v>33</v>
      </c>
      <c r="E641" s="10">
        <v>31.0</v>
      </c>
      <c r="F641" s="11">
        <v>26.25</v>
      </c>
      <c r="G641" s="10">
        <v>1.0</v>
      </c>
      <c r="H641" s="10">
        <v>1.0</v>
      </c>
      <c r="I641" s="12">
        <f>mmult!$E641/$E$1</f>
        <v>0.3875</v>
      </c>
      <c r="J641" s="12">
        <f>LOG10(mmult!$F641+1)</f>
        <v>1.435366507</v>
      </c>
      <c r="K641" s="10">
        <f>IF(mmult!$C641=1,1,0)</f>
        <v>0</v>
      </c>
      <c r="L641" s="10">
        <f>IF(mmult!$C641=2,1,0)</f>
        <v>1</v>
      </c>
      <c r="M641" s="10">
        <f>IF(mmult!$B641="S",1,0)</f>
        <v>1</v>
      </c>
      <c r="N641" s="10">
        <f>IF(mmult!$B641="C",1,0)</f>
        <v>0</v>
      </c>
      <c r="O641" s="13">
        <f>IF(mmult!$D641="male",1,0)</f>
        <v>0</v>
      </c>
      <c r="P641" s="13">
        <v>1.0</v>
      </c>
      <c r="V641" s="15">
        <v>-1.022850041444414</v>
      </c>
      <c r="W641" s="15">
        <v>0.7141338103588191</v>
      </c>
      <c r="X641" s="16">
        <f t="shared" ref="X641:Y641" si="639">IF(V641&lt;0,0,V641)</f>
        <v>0</v>
      </c>
      <c r="Y641" s="16">
        <f t="shared" si="639"/>
        <v>0.7141338104</v>
      </c>
      <c r="Z641" s="16">
        <f t="shared" si="3"/>
        <v>0.7141338104</v>
      </c>
      <c r="AA641" s="16">
        <f>(nnet!$A641-Z641)^2</f>
        <v>0.08171947838</v>
      </c>
    </row>
    <row r="642" ht="14.25" customHeight="1">
      <c r="A642" s="10">
        <v>1.0</v>
      </c>
      <c r="B642" s="10" t="s">
        <v>30</v>
      </c>
      <c r="C642" s="10">
        <v>1.0</v>
      </c>
      <c r="D642" s="10" t="s">
        <v>31</v>
      </c>
      <c r="E642" s="10">
        <v>11.0</v>
      </c>
      <c r="F642" s="11">
        <v>120.0</v>
      </c>
      <c r="G642" s="10">
        <v>1.0</v>
      </c>
      <c r="H642" s="10">
        <v>2.0</v>
      </c>
      <c r="I642" s="12">
        <f>mmult!$E642/$E$1</f>
        <v>0.1375</v>
      </c>
      <c r="J642" s="12">
        <f>LOG10(mmult!$F642+1)</f>
        <v>2.08278537</v>
      </c>
      <c r="K642" s="10">
        <f>IF(mmult!$C642=1,1,0)</f>
        <v>1</v>
      </c>
      <c r="L642" s="10">
        <f>IF(mmult!$C642=2,1,0)</f>
        <v>0</v>
      </c>
      <c r="M642" s="10">
        <f>IF(mmult!$B642="S",1,0)</f>
        <v>1</v>
      </c>
      <c r="N642" s="10">
        <f>IF(mmult!$B642="C",1,0)</f>
        <v>0</v>
      </c>
      <c r="O642" s="13">
        <f>IF(mmult!$D642="male",1,0)</f>
        <v>1</v>
      </c>
      <c r="P642" s="13">
        <v>1.0</v>
      </c>
      <c r="V642" s="15">
        <v>-1.1136540624621973</v>
      </c>
      <c r="W642" s="15">
        <v>0.5567110922881318</v>
      </c>
      <c r="X642" s="16">
        <f t="shared" ref="X642:Y642" si="640">IF(V642&lt;0,0,V642)</f>
        <v>0</v>
      </c>
      <c r="Y642" s="16">
        <f t="shared" si="640"/>
        <v>0.5567110923</v>
      </c>
      <c r="Z642" s="16">
        <f t="shared" si="3"/>
        <v>0.5567110923</v>
      </c>
      <c r="AA642" s="16">
        <f>(nnet!$A642-Z642)^2</f>
        <v>0.1965050557</v>
      </c>
    </row>
    <row r="643" ht="14.25" customHeight="1">
      <c r="A643" s="10">
        <v>1.0</v>
      </c>
      <c r="B643" s="10" t="s">
        <v>32</v>
      </c>
      <c r="C643" s="10">
        <v>3.0</v>
      </c>
      <c r="D643" s="10" t="s">
        <v>31</v>
      </c>
      <c r="E643" s="10">
        <v>0.42</v>
      </c>
      <c r="F643" s="11">
        <v>8.5167</v>
      </c>
      <c r="G643" s="10">
        <v>0.0</v>
      </c>
      <c r="H643" s="10">
        <v>1.0</v>
      </c>
      <c r="I643" s="12">
        <f>mmult!$E643/$E$1</f>
        <v>0.00525</v>
      </c>
      <c r="J643" s="12">
        <f>LOG10(mmult!$F643+1)</f>
        <v>0.978486379</v>
      </c>
      <c r="K643" s="10">
        <f>IF(mmult!$C643=1,1,0)</f>
        <v>0</v>
      </c>
      <c r="L643" s="10">
        <f>IF(mmult!$C643=2,1,0)</f>
        <v>0</v>
      </c>
      <c r="M643" s="10">
        <f>IF(mmult!$B643="S",1,0)</f>
        <v>0</v>
      </c>
      <c r="N643" s="10">
        <f>IF(mmult!$B643="C",1,0)</f>
        <v>1</v>
      </c>
      <c r="O643" s="13">
        <f>IF(mmult!$D643="male",1,0)</f>
        <v>1</v>
      </c>
      <c r="P643" s="13">
        <v>1.0</v>
      </c>
      <c r="V643" s="15">
        <v>0.40607023302858486</v>
      </c>
      <c r="W643" s="15">
        <v>-3.1119199672371494</v>
      </c>
      <c r="X643" s="16">
        <f t="shared" ref="X643:Y643" si="641">IF(V643&lt;0,0,V643)</f>
        <v>0.406070233</v>
      </c>
      <c r="Y643" s="16">
        <f t="shared" si="641"/>
        <v>0</v>
      </c>
      <c r="Z643" s="16">
        <f t="shared" si="3"/>
        <v>0.406070233</v>
      </c>
      <c r="AA643" s="16">
        <f>(nnet!$A643-Z643)^2</f>
        <v>0.3527525681</v>
      </c>
    </row>
    <row r="644" ht="14.25" customHeight="1">
      <c r="A644" s="10">
        <v>1.0</v>
      </c>
      <c r="B644" s="10" t="s">
        <v>30</v>
      </c>
      <c r="C644" s="10">
        <v>3.0</v>
      </c>
      <c r="D644" s="10" t="s">
        <v>31</v>
      </c>
      <c r="E644" s="10">
        <v>27.0</v>
      </c>
      <c r="F644" s="11">
        <v>6.975</v>
      </c>
      <c r="G644" s="10">
        <v>0.0</v>
      </c>
      <c r="H644" s="10">
        <v>0.0</v>
      </c>
      <c r="I644" s="12">
        <f>mmult!$E644/$E$1</f>
        <v>0.3375</v>
      </c>
      <c r="J644" s="12">
        <f>LOG10(mmult!$F644+1)</f>
        <v>0.9017306917</v>
      </c>
      <c r="K644" s="10">
        <f>IF(mmult!$C644=1,1,0)</f>
        <v>0</v>
      </c>
      <c r="L644" s="10">
        <f>IF(mmult!$C644=2,1,0)</f>
        <v>0</v>
      </c>
      <c r="M644" s="10">
        <f>IF(mmult!$B644="S",1,0)</f>
        <v>1</v>
      </c>
      <c r="N644" s="10">
        <f>IF(mmult!$B644="C",1,0)</f>
        <v>0</v>
      </c>
      <c r="O644" s="13">
        <f>IF(mmult!$D644="male",1,0)</f>
        <v>1</v>
      </c>
      <c r="P644" s="13">
        <v>1.0</v>
      </c>
      <c r="V644" s="15">
        <v>-1.560454728963647</v>
      </c>
      <c r="W644" s="15">
        <v>0.09043910776030994</v>
      </c>
      <c r="X644" s="16">
        <f t="shared" ref="X644:Y644" si="642">IF(V644&lt;0,0,V644)</f>
        <v>0</v>
      </c>
      <c r="Y644" s="16">
        <f t="shared" si="642"/>
        <v>0.09043910776</v>
      </c>
      <c r="Z644" s="16">
        <f t="shared" si="3"/>
        <v>0.09043910776</v>
      </c>
      <c r="AA644" s="16">
        <f>(nnet!$A644-Z644)^2</f>
        <v>0.8273010167</v>
      </c>
    </row>
    <row r="645" ht="14.25" customHeight="1">
      <c r="A645" s="10">
        <v>0.0</v>
      </c>
      <c r="B645" s="10" t="s">
        <v>30</v>
      </c>
      <c r="C645" s="10">
        <v>3.0</v>
      </c>
      <c r="D645" s="10" t="s">
        <v>31</v>
      </c>
      <c r="E645" s="10">
        <v>31.0</v>
      </c>
      <c r="F645" s="11">
        <v>7.775</v>
      </c>
      <c r="G645" s="10">
        <v>0.0</v>
      </c>
      <c r="H645" s="10">
        <v>0.0</v>
      </c>
      <c r="I645" s="12">
        <f>mmult!$E645/$E$1</f>
        <v>0.3875</v>
      </c>
      <c r="J645" s="12">
        <f>LOG10(mmult!$F645+1)</f>
        <v>0.9432471251</v>
      </c>
      <c r="K645" s="10">
        <f>IF(mmult!$C645=1,1,0)</f>
        <v>0</v>
      </c>
      <c r="L645" s="10">
        <f>IF(mmult!$C645=2,1,0)</f>
        <v>0</v>
      </c>
      <c r="M645" s="10">
        <f>IF(mmult!$B645="S",1,0)</f>
        <v>1</v>
      </c>
      <c r="N645" s="10">
        <f>IF(mmult!$B645="C",1,0)</f>
        <v>0</v>
      </c>
      <c r="O645" s="13">
        <f>IF(mmult!$D645="male",1,0)</f>
        <v>1</v>
      </c>
      <c r="P645" s="13">
        <v>1.0</v>
      </c>
      <c r="V645" s="15">
        <v>-1.5967297987743583</v>
      </c>
      <c r="W645" s="15">
        <v>0.0671601930481951</v>
      </c>
      <c r="X645" s="16">
        <f t="shared" ref="X645:Y645" si="643">IF(V645&lt;0,0,V645)</f>
        <v>0</v>
      </c>
      <c r="Y645" s="16">
        <f t="shared" si="643"/>
        <v>0.06716019305</v>
      </c>
      <c r="Z645" s="16">
        <f t="shared" si="3"/>
        <v>0.06716019305</v>
      </c>
      <c r="AA645" s="16">
        <f>(nnet!$A645-Z645)^2</f>
        <v>0.00451049153</v>
      </c>
    </row>
    <row r="646" ht="14.25" customHeight="1">
      <c r="A646" s="10">
        <v>0.0</v>
      </c>
      <c r="B646" s="10" t="s">
        <v>30</v>
      </c>
      <c r="C646" s="10">
        <v>1.0</v>
      </c>
      <c r="D646" s="10" t="s">
        <v>31</v>
      </c>
      <c r="E646" s="10">
        <v>39.0</v>
      </c>
      <c r="F646" s="11">
        <v>0.0</v>
      </c>
      <c r="G646" s="10">
        <v>0.0</v>
      </c>
      <c r="H646" s="10">
        <v>0.0</v>
      </c>
      <c r="I646" s="12">
        <f>mmult!$E646/$E$1</f>
        <v>0.4875</v>
      </c>
      <c r="J646" s="12">
        <f>LOG10(mmult!$F646+1)</f>
        <v>0</v>
      </c>
      <c r="K646" s="10">
        <f>IF(mmult!$C646=1,1,0)</f>
        <v>1</v>
      </c>
      <c r="L646" s="10">
        <f>IF(mmult!$C646=2,1,0)</f>
        <v>0</v>
      </c>
      <c r="M646" s="10">
        <f>IF(mmult!$B646="S",1,0)</f>
        <v>1</v>
      </c>
      <c r="N646" s="10">
        <f>IF(mmult!$B646="C",1,0)</f>
        <v>0</v>
      </c>
      <c r="O646" s="13">
        <f>IF(mmult!$D646="male",1,0)</f>
        <v>1</v>
      </c>
      <c r="P646" s="13">
        <v>1.0</v>
      </c>
      <c r="V646" s="15">
        <v>-1.3080825481059082</v>
      </c>
      <c r="W646" s="15">
        <v>0.32227553564007705</v>
      </c>
      <c r="X646" s="16">
        <f t="shared" ref="X646:Y646" si="644">IF(V646&lt;0,0,V646)</f>
        <v>0</v>
      </c>
      <c r="Y646" s="16">
        <f t="shared" si="644"/>
        <v>0.3222755356</v>
      </c>
      <c r="Z646" s="16">
        <f t="shared" si="3"/>
        <v>0.3222755356</v>
      </c>
      <c r="AA646" s="16">
        <f>(nnet!$A646-Z646)^2</f>
        <v>0.1038615209</v>
      </c>
    </row>
    <row r="647" ht="14.25" customHeight="1">
      <c r="A647" s="10">
        <v>0.0</v>
      </c>
      <c r="B647" s="10" t="s">
        <v>30</v>
      </c>
      <c r="C647" s="10">
        <v>3.0</v>
      </c>
      <c r="D647" s="10" t="s">
        <v>33</v>
      </c>
      <c r="E647" s="10">
        <v>18.0</v>
      </c>
      <c r="F647" s="11">
        <v>7.775</v>
      </c>
      <c r="G647" s="10">
        <v>0.0</v>
      </c>
      <c r="H647" s="10">
        <v>0.0</v>
      </c>
      <c r="I647" s="12">
        <f>mmult!$E647/$E$1</f>
        <v>0.225</v>
      </c>
      <c r="J647" s="12">
        <f>LOG10(mmult!$F647+1)</f>
        <v>0.9432471251</v>
      </c>
      <c r="K647" s="10">
        <f>IF(mmult!$C647=1,1,0)</f>
        <v>0</v>
      </c>
      <c r="L647" s="10">
        <f>IF(mmult!$C647=2,1,0)</f>
        <v>0</v>
      </c>
      <c r="M647" s="10">
        <f>IF(mmult!$B647="S",1,0)</f>
        <v>1</v>
      </c>
      <c r="N647" s="10">
        <f>IF(mmult!$B647="C",1,0)</f>
        <v>0</v>
      </c>
      <c r="O647" s="13">
        <f>IF(mmult!$D647="male",1,0)</f>
        <v>0</v>
      </c>
      <c r="P647" s="13">
        <v>1.0</v>
      </c>
      <c r="V647" s="15">
        <v>-0.9767842867946674</v>
      </c>
      <c r="W647" s="15">
        <v>0.647210531770718</v>
      </c>
      <c r="X647" s="16">
        <f t="shared" ref="X647:Y647" si="645">IF(V647&lt;0,0,V647)</f>
        <v>0</v>
      </c>
      <c r="Y647" s="16">
        <f t="shared" si="645"/>
        <v>0.6472105318</v>
      </c>
      <c r="Z647" s="16">
        <f t="shared" si="3"/>
        <v>0.6472105318</v>
      </c>
      <c r="AA647" s="16">
        <f>(nnet!$A647-Z647)^2</f>
        <v>0.4188814724</v>
      </c>
    </row>
    <row r="648" ht="14.25" customHeight="1">
      <c r="A648" s="10">
        <v>0.0</v>
      </c>
      <c r="B648" s="10" t="s">
        <v>30</v>
      </c>
      <c r="C648" s="10">
        <v>2.0</v>
      </c>
      <c r="D648" s="10" t="s">
        <v>31</v>
      </c>
      <c r="E648" s="10">
        <v>39.0</v>
      </c>
      <c r="F648" s="11">
        <v>13.0</v>
      </c>
      <c r="G648" s="10">
        <v>0.0</v>
      </c>
      <c r="H648" s="10">
        <v>0.0</v>
      </c>
      <c r="I648" s="12">
        <f>mmult!$E648/$E$1</f>
        <v>0.4875</v>
      </c>
      <c r="J648" s="12">
        <f>LOG10(mmult!$F648+1)</f>
        <v>1.146128036</v>
      </c>
      <c r="K648" s="10">
        <f>IF(mmult!$C648=1,1,0)</f>
        <v>0</v>
      </c>
      <c r="L648" s="10">
        <f>IF(mmult!$C648=2,1,0)</f>
        <v>1</v>
      </c>
      <c r="M648" s="10">
        <f>IF(mmult!$B648="S",1,0)</f>
        <v>1</v>
      </c>
      <c r="N648" s="10">
        <f>IF(mmult!$B648="C",1,0)</f>
        <v>0</v>
      </c>
      <c r="O648" s="13">
        <f>IF(mmult!$D648="male",1,0)</f>
        <v>1</v>
      </c>
      <c r="P648" s="13">
        <v>1.0</v>
      </c>
      <c r="V648" s="15">
        <v>-1.5477809001242282</v>
      </c>
      <c r="W648" s="15">
        <v>0.23416671112978715</v>
      </c>
      <c r="X648" s="16">
        <f t="shared" ref="X648:Y648" si="646">IF(V648&lt;0,0,V648)</f>
        <v>0</v>
      </c>
      <c r="Y648" s="16">
        <f t="shared" si="646"/>
        <v>0.2341667111</v>
      </c>
      <c r="Z648" s="16">
        <f t="shared" si="3"/>
        <v>0.2341667111</v>
      </c>
      <c r="AA648" s="16">
        <f>(nnet!$A648-Z648)^2</f>
        <v>0.0548340486</v>
      </c>
    </row>
    <row r="649" ht="14.25" customHeight="1">
      <c r="A649" s="10">
        <v>1.0</v>
      </c>
      <c r="B649" s="10" t="s">
        <v>30</v>
      </c>
      <c r="C649" s="10">
        <v>1.0</v>
      </c>
      <c r="D649" s="10" t="s">
        <v>33</v>
      </c>
      <c r="E649" s="10">
        <v>33.0</v>
      </c>
      <c r="F649" s="11">
        <v>53.1</v>
      </c>
      <c r="G649" s="10">
        <v>1.0</v>
      </c>
      <c r="H649" s="10">
        <v>0.0</v>
      </c>
      <c r="I649" s="12">
        <f>mmult!$E649/$E$1</f>
        <v>0.4125</v>
      </c>
      <c r="J649" s="12">
        <f>LOG10(mmult!$F649+1)</f>
        <v>1.733197265</v>
      </c>
      <c r="K649" s="10">
        <f>IF(mmult!$C649=1,1,0)</f>
        <v>1</v>
      </c>
      <c r="L649" s="10">
        <f>IF(mmult!$C649=2,1,0)</f>
        <v>0</v>
      </c>
      <c r="M649" s="10">
        <f>IF(mmult!$B649="S",1,0)</f>
        <v>1</v>
      </c>
      <c r="N649" s="10">
        <f>IF(mmult!$B649="C",1,0)</f>
        <v>0</v>
      </c>
      <c r="O649" s="13">
        <f>IF(mmult!$D649="male",1,0)</f>
        <v>0</v>
      </c>
      <c r="P649" s="13">
        <v>1.0</v>
      </c>
      <c r="V649" s="15">
        <v>-0.7500578391642503</v>
      </c>
      <c r="W649" s="15">
        <v>0.9024607914596028</v>
      </c>
      <c r="X649" s="16">
        <f t="shared" ref="X649:Y649" si="647">IF(V649&lt;0,0,V649)</f>
        <v>0</v>
      </c>
      <c r="Y649" s="16">
        <f t="shared" si="647"/>
        <v>0.9024607915</v>
      </c>
      <c r="Z649" s="16">
        <f t="shared" si="3"/>
        <v>0.9024607915</v>
      </c>
      <c r="AA649" s="16">
        <f>(nnet!$A649-Z649)^2</f>
        <v>0.009513897203</v>
      </c>
    </row>
    <row r="650" ht="14.25" customHeight="1">
      <c r="A650" s="10">
        <v>0.0</v>
      </c>
      <c r="B650" s="10" t="s">
        <v>30</v>
      </c>
      <c r="C650" s="10">
        <v>3.0</v>
      </c>
      <c r="D650" s="10" t="s">
        <v>31</v>
      </c>
      <c r="E650" s="10">
        <v>26.0</v>
      </c>
      <c r="F650" s="11">
        <v>7.8875</v>
      </c>
      <c r="G650" s="10">
        <v>0.0</v>
      </c>
      <c r="H650" s="10">
        <v>0.0</v>
      </c>
      <c r="I650" s="12">
        <f>mmult!$E650/$E$1</f>
        <v>0.325</v>
      </c>
      <c r="J650" s="12">
        <f>LOG10(mmult!$F650+1)</f>
        <v>0.9487796137</v>
      </c>
      <c r="K650" s="10">
        <f>IF(mmult!$C650=1,1,0)</f>
        <v>0</v>
      </c>
      <c r="L650" s="10">
        <f>IF(mmult!$C650=2,1,0)</f>
        <v>0</v>
      </c>
      <c r="M650" s="10">
        <f>IF(mmult!$B650="S",1,0)</f>
        <v>1</v>
      </c>
      <c r="N650" s="10">
        <f>IF(mmult!$B650="C",1,0)</f>
        <v>0</v>
      </c>
      <c r="O650" s="13">
        <f>IF(mmult!$D650="male",1,0)</f>
        <v>1</v>
      </c>
      <c r="P650" s="13">
        <v>1.0</v>
      </c>
      <c r="V650" s="15">
        <v>-1.5507178955987244</v>
      </c>
      <c r="W650" s="15">
        <v>0.10036233342942946</v>
      </c>
      <c r="X650" s="16">
        <f t="shared" ref="X650:Y650" si="648">IF(V650&lt;0,0,V650)</f>
        <v>0</v>
      </c>
      <c r="Y650" s="16">
        <f t="shared" si="648"/>
        <v>0.1003623334</v>
      </c>
      <c r="Z650" s="16">
        <f t="shared" si="3"/>
        <v>0.1003623334</v>
      </c>
      <c r="AA650" s="16">
        <f>(nnet!$A650-Z650)^2</f>
        <v>0.01007259797</v>
      </c>
    </row>
    <row r="651" ht="14.25" customHeight="1">
      <c r="A651" s="10">
        <v>0.0</v>
      </c>
      <c r="B651" s="10" t="s">
        <v>30</v>
      </c>
      <c r="C651" s="10">
        <v>3.0</v>
      </c>
      <c r="D651" s="10" t="s">
        <v>31</v>
      </c>
      <c r="E651" s="10">
        <v>39.0</v>
      </c>
      <c r="F651" s="11">
        <v>24.15</v>
      </c>
      <c r="G651" s="10">
        <v>0.0</v>
      </c>
      <c r="H651" s="10">
        <v>0.0</v>
      </c>
      <c r="I651" s="12">
        <f>mmult!$E651/$E$1</f>
        <v>0.4875</v>
      </c>
      <c r="J651" s="12">
        <f>LOG10(mmult!$F651+1)</f>
        <v>1.400537989</v>
      </c>
      <c r="K651" s="10">
        <f>IF(mmult!$C651=1,1,0)</f>
        <v>0</v>
      </c>
      <c r="L651" s="10">
        <f>IF(mmult!$C651=2,1,0)</f>
        <v>0</v>
      </c>
      <c r="M651" s="10">
        <f>IF(mmult!$B651="S",1,0)</f>
        <v>1</v>
      </c>
      <c r="N651" s="10">
        <f>IF(mmult!$B651="C",1,0)</f>
        <v>0</v>
      </c>
      <c r="O651" s="13">
        <f>IF(mmult!$D651="male",1,0)</f>
        <v>1</v>
      </c>
      <c r="P651" s="13">
        <v>1.0</v>
      </c>
      <c r="V651" s="15">
        <v>-1.6649261583879718</v>
      </c>
      <c r="W651" s="15">
        <v>0.047344819472196153</v>
      </c>
      <c r="X651" s="16">
        <f t="shared" ref="X651:Y651" si="649">IF(V651&lt;0,0,V651)</f>
        <v>0</v>
      </c>
      <c r="Y651" s="16">
        <f t="shared" si="649"/>
        <v>0.04734481947</v>
      </c>
      <c r="Z651" s="16">
        <f t="shared" si="3"/>
        <v>0.04734481947</v>
      </c>
      <c r="AA651" s="16">
        <f>(nnet!$A651-Z651)^2</f>
        <v>0.002241531931</v>
      </c>
    </row>
    <row r="652" ht="14.25" customHeight="1">
      <c r="A652" s="10">
        <v>0.0</v>
      </c>
      <c r="B652" s="10" t="s">
        <v>30</v>
      </c>
      <c r="C652" s="10">
        <v>2.0</v>
      </c>
      <c r="D652" s="10" t="s">
        <v>31</v>
      </c>
      <c r="E652" s="10">
        <v>35.0</v>
      </c>
      <c r="F652" s="11">
        <v>10.5</v>
      </c>
      <c r="G652" s="10">
        <v>0.0</v>
      </c>
      <c r="H652" s="10">
        <v>0.0</v>
      </c>
      <c r="I652" s="12">
        <f>mmult!$E652/$E$1</f>
        <v>0.4375</v>
      </c>
      <c r="J652" s="12">
        <f>LOG10(mmult!$F652+1)</f>
        <v>1.06069784</v>
      </c>
      <c r="K652" s="10">
        <f>IF(mmult!$C652=1,1,0)</f>
        <v>0</v>
      </c>
      <c r="L652" s="10">
        <f>IF(mmult!$C652=2,1,0)</f>
        <v>1</v>
      </c>
      <c r="M652" s="10">
        <f>IF(mmult!$B652="S",1,0)</f>
        <v>1</v>
      </c>
      <c r="N652" s="10">
        <f>IF(mmult!$B652="C",1,0)</f>
        <v>0</v>
      </c>
      <c r="O652" s="13">
        <f>IF(mmult!$D652="male",1,0)</f>
        <v>1</v>
      </c>
      <c r="P652" s="13">
        <v>1.0</v>
      </c>
      <c r="V652" s="15">
        <v>-1.5120166834148716</v>
      </c>
      <c r="W652" s="15">
        <v>0.25430778550926814</v>
      </c>
      <c r="X652" s="16">
        <f t="shared" ref="X652:Y652" si="650">IF(V652&lt;0,0,V652)</f>
        <v>0</v>
      </c>
      <c r="Y652" s="16">
        <f t="shared" si="650"/>
        <v>0.2543077855</v>
      </c>
      <c r="Z652" s="16">
        <f t="shared" si="3"/>
        <v>0.2543077855</v>
      </c>
      <c r="AA652" s="16">
        <f>(nnet!$A652-Z652)^2</f>
        <v>0.06467244977</v>
      </c>
    </row>
    <row r="653" ht="14.25" customHeight="1">
      <c r="A653" s="10">
        <v>0.0</v>
      </c>
      <c r="B653" s="10" t="s">
        <v>30</v>
      </c>
      <c r="C653" s="10">
        <v>3.0</v>
      </c>
      <c r="D653" s="10" t="s">
        <v>33</v>
      </c>
      <c r="E653" s="10">
        <v>6.0</v>
      </c>
      <c r="F653" s="11">
        <v>31.275</v>
      </c>
      <c r="G653" s="10">
        <v>4.0</v>
      </c>
      <c r="H653" s="10">
        <v>2.0</v>
      </c>
      <c r="I653" s="12">
        <f>mmult!$E653/$E$1</f>
        <v>0.075</v>
      </c>
      <c r="J653" s="12">
        <f>LOG10(mmult!$F653+1)</f>
        <v>1.508866251</v>
      </c>
      <c r="K653" s="10">
        <f>IF(mmult!$C653=1,1,0)</f>
        <v>0</v>
      </c>
      <c r="L653" s="10">
        <f>IF(mmult!$C653=2,1,0)</f>
        <v>0</v>
      </c>
      <c r="M653" s="10">
        <f>IF(mmult!$B653="S",1,0)</f>
        <v>1</v>
      </c>
      <c r="N653" s="10">
        <f>IF(mmult!$B653="C",1,0)</f>
        <v>0</v>
      </c>
      <c r="O653" s="13">
        <f>IF(mmult!$D653="male",1,0)</f>
        <v>0</v>
      </c>
      <c r="P653" s="13">
        <v>1.0</v>
      </c>
      <c r="V653" s="15">
        <v>-1.0003073724235856</v>
      </c>
      <c r="W653" s="15">
        <v>0.4349143931085857</v>
      </c>
      <c r="X653" s="16">
        <f t="shared" ref="X653:Y653" si="651">IF(V653&lt;0,0,V653)</f>
        <v>0</v>
      </c>
      <c r="Y653" s="16">
        <f t="shared" si="651"/>
        <v>0.4349143931</v>
      </c>
      <c r="Z653" s="16">
        <f t="shared" si="3"/>
        <v>0.4349143931</v>
      </c>
      <c r="AA653" s="16">
        <f>(nnet!$A653-Z653)^2</f>
        <v>0.1891505293</v>
      </c>
    </row>
    <row r="654" ht="14.25" customHeight="1">
      <c r="A654" s="10">
        <v>0.0</v>
      </c>
      <c r="B654" s="10" t="s">
        <v>30</v>
      </c>
      <c r="C654" s="10">
        <v>3.0</v>
      </c>
      <c r="D654" s="10" t="s">
        <v>31</v>
      </c>
      <c r="E654" s="10">
        <v>30.5</v>
      </c>
      <c r="F654" s="11">
        <v>8.05</v>
      </c>
      <c r="G654" s="10">
        <v>0.0</v>
      </c>
      <c r="H654" s="10">
        <v>0.0</v>
      </c>
      <c r="I654" s="12">
        <f>mmult!$E654/$E$1</f>
        <v>0.38125</v>
      </c>
      <c r="J654" s="12">
        <f>LOG10(mmult!$F654+1)</f>
        <v>0.9566485792</v>
      </c>
      <c r="K654" s="10">
        <f>IF(mmult!$C654=1,1,0)</f>
        <v>0</v>
      </c>
      <c r="L654" s="10">
        <f>IF(mmult!$C654=2,1,0)</f>
        <v>0</v>
      </c>
      <c r="M654" s="10">
        <f>IF(mmult!$B654="S",1,0)</f>
        <v>1</v>
      </c>
      <c r="N654" s="10">
        <f>IF(mmult!$B654="C",1,0)</f>
        <v>0</v>
      </c>
      <c r="O654" s="13">
        <f>IF(mmult!$D654="male",1,0)</f>
        <v>1</v>
      </c>
      <c r="P654" s="13">
        <v>1.0</v>
      </c>
      <c r="V654" s="15">
        <v>-1.5919791440249027</v>
      </c>
      <c r="W654" s="15">
        <v>0.0713984704619568</v>
      </c>
      <c r="X654" s="16">
        <f t="shared" ref="X654:Y654" si="652">IF(V654&lt;0,0,V654)</f>
        <v>0</v>
      </c>
      <c r="Y654" s="16">
        <f t="shared" si="652"/>
        <v>0.07139847046</v>
      </c>
      <c r="Z654" s="16">
        <f t="shared" si="3"/>
        <v>0.07139847046</v>
      </c>
      <c r="AA654" s="16">
        <f>(nnet!$A654-Z654)^2</f>
        <v>0.005097741584</v>
      </c>
    </row>
    <row r="655" ht="14.25" customHeight="1">
      <c r="A655" s="10">
        <v>0.0</v>
      </c>
      <c r="B655" s="10" t="s">
        <v>30</v>
      </c>
      <c r="C655" s="10">
        <v>3.0</v>
      </c>
      <c r="D655" s="10" t="s">
        <v>33</v>
      </c>
      <c r="E655" s="10">
        <v>23.0</v>
      </c>
      <c r="F655" s="11">
        <v>7.925</v>
      </c>
      <c r="G655" s="10">
        <v>0.0</v>
      </c>
      <c r="H655" s="10">
        <v>0.0</v>
      </c>
      <c r="I655" s="12">
        <f>mmult!$E655/$E$1</f>
        <v>0.2875</v>
      </c>
      <c r="J655" s="12">
        <f>LOG10(mmult!$F655+1)</f>
        <v>0.9506082248</v>
      </c>
      <c r="K655" s="10">
        <f>IF(mmult!$C655=1,1,0)</f>
        <v>0</v>
      </c>
      <c r="L655" s="10">
        <f>IF(mmult!$C655=2,1,0)</f>
        <v>0</v>
      </c>
      <c r="M655" s="10">
        <f>IF(mmult!$B655="S",1,0)</f>
        <v>1</v>
      </c>
      <c r="N655" s="10">
        <f>IF(mmult!$B655="C",1,0)</f>
        <v>0</v>
      </c>
      <c r="O655" s="13">
        <f>IF(mmult!$D655="male",1,0)</f>
        <v>0</v>
      </c>
      <c r="P655" s="13">
        <v>1.0</v>
      </c>
      <c r="V655" s="15">
        <v>-1.0226461975930639</v>
      </c>
      <c r="W655" s="15">
        <v>0.6149296975920615</v>
      </c>
      <c r="X655" s="16">
        <f t="shared" ref="X655:Y655" si="653">IF(V655&lt;0,0,V655)</f>
        <v>0</v>
      </c>
      <c r="Y655" s="16">
        <f t="shared" si="653"/>
        <v>0.6149296976</v>
      </c>
      <c r="Z655" s="16">
        <f t="shared" si="3"/>
        <v>0.6149296976</v>
      </c>
      <c r="AA655" s="16">
        <f>(nnet!$A655-Z655)^2</f>
        <v>0.378138533</v>
      </c>
    </row>
    <row r="656" ht="14.25" customHeight="1">
      <c r="A656" s="10">
        <v>0.0</v>
      </c>
      <c r="B656" s="10" t="s">
        <v>32</v>
      </c>
      <c r="C656" s="10">
        <v>2.0</v>
      </c>
      <c r="D656" s="10" t="s">
        <v>31</v>
      </c>
      <c r="E656" s="10">
        <v>31.0</v>
      </c>
      <c r="F656" s="11">
        <v>37.0042</v>
      </c>
      <c r="G656" s="10">
        <v>1.0</v>
      </c>
      <c r="H656" s="10">
        <v>1.0</v>
      </c>
      <c r="I656" s="12">
        <f>mmult!$E656/$E$1</f>
        <v>0.3875</v>
      </c>
      <c r="J656" s="12">
        <f>LOG10(mmult!$F656+1)</f>
        <v>1.579831595</v>
      </c>
      <c r="K656" s="10">
        <f>IF(mmult!$C656=1,1,0)</f>
        <v>0</v>
      </c>
      <c r="L656" s="10">
        <f>IF(mmult!$C656=2,1,0)</f>
        <v>1</v>
      </c>
      <c r="M656" s="10">
        <f>IF(mmult!$B656="S",1,0)</f>
        <v>0</v>
      </c>
      <c r="N656" s="10">
        <f>IF(mmult!$B656="C",1,0)</f>
        <v>1</v>
      </c>
      <c r="O656" s="13">
        <f>IF(mmult!$D656="male",1,0)</f>
        <v>1</v>
      </c>
      <c r="P656" s="13">
        <v>1.0</v>
      </c>
      <c r="V656" s="15">
        <v>0.23439870456184664</v>
      </c>
      <c r="W656" s="15">
        <v>-3.142377389840988</v>
      </c>
      <c r="X656" s="16">
        <f t="shared" ref="X656:Y656" si="654">IF(V656&lt;0,0,V656)</f>
        <v>0.2343987046</v>
      </c>
      <c r="Y656" s="16">
        <f t="shared" si="654"/>
        <v>0</v>
      </c>
      <c r="Z656" s="16">
        <f t="shared" si="3"/>
        <v>0.2343987046</v>
      </c>
      <c r="AA656" s="16">
        <f>(nnet!$A656-Z656)^2</f>
        <v>0.0549427527</v>
      </c>
    </row>
    <row r="657" ht="14.25" customHeight="1">
      <c r="A657" s="10">
        <v>0.0</v>
      </c>
      <c r="B657" s="10" t="s">
        <v>30</v>
      </c>
      <c r="C657" s="10">
        <v>3.0</v>
      </c>
      <c r="D657" s="10" t="s">
        <v>31</v>
      </c>
      <c r="E657" s="10">
        <v>43.0</v>
      </c>
      <c r="F657" s="11">
        <v>6.45</v>
      </c>
      <c r="G657" s="10">
        <v>0.0</v>
      </c>
      <c r="H657" s="10">
        <v>0.0</v>
      </c>
      <c r="I657" s="12">
        <f>mmult!$E657/$E$1</f>
        <v>0.5375</v>
      </c>
      <c r="J657" s="12">
        <f>LOG10(mmult!$F657+1)</f>
        <v>0.8721562727</v>
      </c>
      <c r="K657" s="10">
        <f>IF(mmult!$C657=1,1,0)</f>
        <v>0</v>
      </c>
      <c r="L657" s="10">
        <f>IF(mmult!$C657=2,1,0)</f>
        <v>0</v>
      </c>
      <c r="M657" s="10">
        <f>IF(mmult!$B657="S",1,0)</f>
        <v>1</v>
      </c>
      <c r="N657" s="10">
        <f>IF(mmult!$B657="C",1,0)</f>
        <v>0</v>
      </c>
      <c r="O657" s="13">
        <f>IF(mmult!$D657="male",1,0)</f>
        <v>1</v>
      </c>
      <c r="P657" s="13">
        <v>1.0</v>
      </c>
      <c r="V657" s="15">
        <v>-1.7078309092988289</v>
      </c>
      <c r="W657" s="15">
        <v>-0.016655940117356494</v>
      </c>
      <c r="X657" s="16">
        <f t="shared" ref="X657:Y657" si="655">IF(V657&lt;0,0,V657)</f>
        <v>0</v>
      </c>
      <c r="Y657" s="16">
        <f t="shared" si="655"/>
        <v>0</v>
      </c>
      <c r="Z657" s="16">
        <f t="shared" si="3"/>
        <v>0</v>
      </c>
      <c r="AA657" s="16">
        <f>(nnet!$A657-Z657)^2</f>
        <v>0</v>
      </c>
    </row>
    <row r="658" ht="14.25" customHeight="1">
      <c r="A658" s="10">
        <v>0.0</v>
      </c>
      <c r="B658" s="10" t="s">
        <v>30</v>
      </c>
      <c r="C658" s="10">
        <v>3.0</v>
      </c>
      <c r="D658" s="10" t="s">
        <v>31</v>
      </c>
      <c r="E658" s="10">
        <v>10.0</v>
      </c>
      <c r="F658" s="11">
        <v>27.9</v>
      </c>
      <c r="G658" s="10">
        <v>3.0</v>
      </c>
      <c r="H658" s="10">
        <v>2.0</v>
      </c>
      <c r="I658" s="12">
        <f>mmult!$E658/$E$1</f>
        <v>0.125</v>
      </c>
      <c r="J658" s="12">
        <f>LOG10(mmult!$F658+1)</f>
        <v>1.460897843</v>
      </c>
      <c r="K658" s="10">
        <f>IF(mmult!$C658=1,1,0)</f>
        <v>0</v>
      </c>
      <c r="L658" s="10">
        <f>IF(mmult!$C658=2,1,0)</f>
        <v>0</v>
      </c>
      <c r="M658" s="10">
        <f>IF(mmult!$B658="S",1,0)</f>
        <v>1</v>
      </c>
      <c r="N658" s="10">
        <f>IF(mmult!$B658="C",1,0)</f>
        <v>0</v>
      </c>
      <c r="O658" s="13">
        <f>IF(mmult!$D658="male",1,0)</f>
        <v>1</v>
      </c>
      <c r="P658" s="13">
        <v>1.0</v>
      </c>
      <c r="V658" s="15">
        <v>-1.5203486314343813</v>
      </c>
      <c r="W658" s="15">
        <v>-0.011730779832833882</v>
      </c>
      <c r="X658" s="16">
        <f t="shared" ref="X658:Y658" si="656">IF(V658&lt;0,0,V658)</f>
        <v>0</v>
      </c>
      <c r="Y658" s="16">
        <f t="shared" si="656"/>
        <v>0</v>
      </c>
      <c r="Z658" s="16">
        <f t="shared" si="3"/>
        <v>0</v>
      </c>
      <c r="AA658" s="16">
        <f>(nnet!$A658-Z658)^2</f>
        <v>0</v>
      </c>
    </row>
    <row r="659" ht="14.25" customHeight="1">
      <c r="A659" s="10">
        <v>1.0</v>
      </c>
      <c r="B659" s="10" t="s">
        <v>30</v>
      </c>
      <c r="C659" s="10">
        <v>1.0</v>
      </c>
      <c r="D659" s="10" t="s">
        <v>33</v>
      </c>
      <c r="E659" s="10">
        <v>52.0</v>
      </c>
      <c r="F659" s="11">
        <v>93.5</v>
      </c>
      <c r="G659" s="10">
        <v>1.0</v>
      </c>
      <c r="H659" s="10">
        <v>1.0</v>
      </c>
      <c r="I659" s="12">
        <f>mmult!$E659/$E$1</f>
        <v>0.65</v>
      </c>
      <c r="J659" s="12">
        <f>LOG10(mmult!$F659+1)</f>
        <v>1.975431809</v>
      </c>
      <c r="K659" s="10">
        <f>IF(mmult!$C659=1,1,0)</f>
        <v>1</v>
      </c>
      <c r="L659" s="10">
        <f>IF(mmult!$C659=2,1,0)</f>
        <v>0</v>
      </c>
      <c r="M659" s="10">
        <f>IF(mmult!$B659="S",1,0)</f>
        <v>1</v>
      </c>
      <c r="N659" s="10">
        <f>IF(mmult!$B659="C",1,0)</f>
        <v>0</v>
      </c>
      <c r="O659" s="13">
        <f>IF(mmult!$D659="male",1,0)</f>
        <v>0</v>
      </c>
      <c r="P659" s="13">
        <v>1.0</v>
      </c>
      <c r="V659" s="15">
        <v>-0.9565157182844457</v>
      </c>
      <c r="W659" s="15">
        <v>0.7849402686925315</v>
      </c>
      <c r="X659" s="16">
        <f t="shared" ref="X659:Y659" si="657">IF(V659&lt;0,0,V659)</f>
        <v>0</v>
      </c>
      <c r="Y659" s="16">
        <f t="shared" si="657"/>
        <v>0.7849402687</v>
      </c>
      <c r="Z659" s="16">
        <f t="shared" si="3"/>
        <v>0.7849402687</v>
      </c>
      <c r="AA659" s="16">
        <f>(nnet!$A659-Z659)^2</f>
        <v>0.04625068803</v>
      </c>
    </row>
    <row r="660" ht="14.25" customHeight="1">
      <c r="A660" s="10">
        <v>1.0</v>
      </c>
      <c r="B660" s="10" t="s">
        <v>30</v>
      </c>
      <c r="C660" s="10">
        <v>3.0</v>
      </c>
      <c r="D660" s="10" t="s">
        <v>31</v>
      </c>
      <c r="E660" s="10">
        <v>27.0</v>
      </c>
      <c r="F660" s="11">
        <v>8.6625</v>
      </c>
      <c r="G660" s="10">
        <v>0.0</v>
      </c>
      <c r="H660" s="10">
        <v>0.0</v>
      </c>
      <c r="I660" s="12">
        <f>mmult!$E660/$E$1</f>
        <v>0.3375</v>
      </c>
      <c r="J660" s="12">
        <f>LOG10(mmult!$F660+1)</f>
        <v>0.9850895069</v>
      </c>
      <c r="K660" s="10">
        <f>IF(mmult!$C660=1,1,0)</f>
        <v>0</v>
      </c>
      <c r="L660" s="10">
        <f>IF(mmult!$C660=2,1,0)</f>
        <v>0</v>
      </c>
      <c r="M660" s="10">
        <f>IF(mmult!$B660="S",1,0)</f>
        <v>1</v>
      </c>
      <c r="N660" s="10">
        <f>IF(mmult!$B660="C",1,0)</f>
        <v>0</v>
      </c>
      <c r="O660" s="13">
        <f>IF(mmult!$D660="male",1,0)</f>
        <v>1</v>
      </c>
      <c r="P660" s="13">
        <v>1.0</v>
      </c>
      <c r="V660" s="15">
        <v>-1.5594850076869726</v>
      </c>
      <c r="W660" s="15">
        <v>0.09639547863344644</v>
      </c>
      <c r="X660" s="16">
        <f t="shared" ref="X660:Y660" si="658">IF(V660&lt;0,0,V660)</f>
        <v>0</v>
      </c>
      <c r="Y660" s="16">
        <f t="shared" si="658"/>
        <v>0.09639547863</v>
      </c>
      <c r="Z660" s="16">
        <f t="shared" si="3"/>
        <v>0.09639547863</v>
      </c>
      <c r="AA660" s="16">
        <f>(nnet!$A660-Z660)^2</f>
        <v>0.816501131</v>
      </c>
    </row>
    <row r="661" ht="14.25" customHeight="1">
      <c r="A661" s="10">
        <v>0.0</v>
      </c>
      <c r="B661" s="10" t="s">
        <v>30</v>
      </c>
      <c r="C661" s="10">
        <v>1.0</v>
      </c>
      <c r="D661" s="10" t="s">
        <v>31</v>
      </c>
      <c r="E661" s="10">
        <v>38.0</v>
      </c>
      <c r="F661" s="11">
        <v>0.0</v>
      </c>
      <c r="G661" s="10">
        <v>0.0</v>
      </c>
      <c r="H661" s="10">
        <v>0.0</v>
      </c>
      <c r="I661" s="12">
        <f>mmult!$E661/$E$1</f>
        <v>0.475</v>
      </c>
      <c r="J661" s="12">
        <f>LOG10(mmult!$F661+1)</f>
        <v>0</v>
      </c>
      <c r="K661" s="10">
        <f>IF(mmult!$C661=1,1,0)</f>
        <v>1</v>
      </c>
      <c r="L661" s="10">
        <f>IF(mmult!$C661=2,1,0)</f>
        <v>0</v>
      </c>
      <c r="M661" s="10">
        <f>IF(mmult!$B661="S",1,0)</f>
        <v>1</v>
      </c>
      <c r="N661" s="10">
        <f>IF(mmult!$B661="C",1,0)</f>
        <v>0</v>
      </c>
      <c r="O661" s="13">
        <f>IF(mmult!$D661="male",1,0)</f>
        <v>1</v>
      </c>
      <c r="P661" s="13">
        <v>1.0</v>
      </c>
      <c r="V661" s="15">
        <v>-1.2988930394673315</v>
      </c>
      <c r="W661" s="15">
        <v>0.32883689936332194</v>
      </c>
      <c r="X661" s="16">
        <f t="shared" ref="X661:Y661" si="659">IF(V661&lt;0,0,V661)</f>
        <v>0</v>
      </c>
      <c r="Y661" s="16">
        <f t="shared" si="659"/>
        <v>0.3288368994</v>
      </c>
      <c r="Z661" s="16">
        <f t="shared" si="3"/>
        <v>0.3288368994</v>
      </c>
      <c r="AA661" s="16">
        <f>(nnet!$A661-Z661)^2</f>
        <v>0.1081337064</v>
      </c>
    </row>
    <row r="662" ht="14.25" customHeight="1">
      <c r="A662" s="10">
        <v>1.0</v>
      </c>
      <c r="B662" s="10" t="s">
        <v>30</v>
      </c>
      <c r="C662" s="10">
        <v>3.0</v>
      </c>
      <c r="D662" s="10" t="s">
        <v>33</v>
      </c>
      <c r="E662" s="10">
        <v>27.0</v>
      </c>
      <c r="F662" s="11">
        <v>12.475</v>
      </c>
      <c r="G662" s="10">
        <v>0.0</v>
      </c>
      <c r="H662" s="10">
        <v>1.0</v>
      </c>
      <c r="I662" s="12">
        <f>mmult!$E662/$E$1</f>
        <v>0.3375</v>
      </c>
      <c r="J662" s="12">
        <f>LOG10(mmult!$F662+1)</f>
        <v>1.129528774</v>
      </c>
      <c r="K662" s="10">
        <f>IF(mmult!$C662=1,1,0)</f>
        <v>0</v>
      </c>
      <c r="L662" s="10">
        <f>IF(mmult!$C662=2,1,0)</f>
        <v>0</v>
      </c>
      <c r="M662" s="10">
        <f>IF(mmult!$B662="S",1,0)</f>
        <v>1</v>
      </c>
      <c r="N662" s="10">
        <f>IF(mmult!$B662="C",1,0)</f>
        <v>0</v>
      </c>
      <c r="O662" s="13">
        <f>IF(mmult!$D662="male",1,0)</f>
        <v>0</v>
      </c>
      <c r="P662" s="13">
        <v>1.0</v>
      </c>
      <c r="V662" s="15">
        <v>-1.0919979850432449</v>
      </c>
      <c r="W662" s="15">
        <v>0.5913055544762531</v>
      </c>
      <c r="X662" s="16">
        <f t="shared" ref="X662:Y662" si="660">IF(V662&lt;0,0,V662)</f>
        <v>0</v>
      </c>
      <c r="Y662" s="16">
        <f t="shared" si="660"/>
        <v>0.5913055545</v>
      </c>
      <c r="Z662" s="16">
        <f t="shared" si="3"/>
        <v>0.5913055545</v>
      </c>
      <c r="AA662" s="16">
        <f>(nnet!$A662-Z662)^2</f>
        <v>0.1670311498</v>
      </c>
    </row>
    <row r="663" ht="14.25" customHeight="1">
      <c r="A663" s="10">
        <v>0.0</v>
      </c>
      <c r="B663" s="10" t="s">
        <v>30</v>
      </c>
      <c r="C663" s="10">
        <v>3.0</v>
      </c>
      <c r="D663" s="10" t="s">
        <v>31</v>
      </c>
      <c r="E663" s="10">
        <v>2.0</v>
      </c>
      <c r="F663" s="11">
        <v>39.6875</v>
      </c>
      <c r="G663" s="10">
        <v>4.0</v>
      </c>
      <c r="H663" s="10">
        <v>1.0</v>
      </c>
      <c r="I663" s="12">
        <f>mmult!$E663/$E$1</f>
        <v>0.025</v>
      </c>
      <c r="J663" s="12">
        <f>LOG10(mmult!$F663+1)</f>
        <v>1.609461006</v>
      </c>
      <c r="K663" s="10">
        <f>IF(mmult!$C663=1,1,0)</f>
        <v>0</v>
      </c>
      <c r="L663" s="10">
        <f>IF(mmult!$C663=2,1,0)</f>
        <v>0</v>
      </c>
      <c r="M663" s="10">
        <f>IF(mmult!$B663="S",1,0)</f>
        <v>1</v>
      </c>
      <c r="N663" s="10">
        <f>IF(mmult!$B663="C",1,0)</f>
        <v>0</v>
      </c>
      <c r="O663" s="13">
        <f>IF(mmult!$D663="male",1,0)</f>
        <v>1</v>
      </c>
      <c r="P663" s="13">
        <v>1.0</v>
      </c>
      <c r="V663" s="15">
        <v>-1.4281858556924971</v>
      </c>
      <c r="W663" s="15">
        <v>-0.01624141959393599</v>
      </c>
      <c r="X663" s="16">
        <f t="shared" ref="X663:Y663" si="661">IF(V663&lt;0,0,V663)</f>
        <v>0</v>
      </c>
      <c r="Y663" s="16">
        <f t="shared" si="661"/>
        <v>0</v>
      </c>
      <c r="Z663" s="16">
        <f t="shared" si="3"/>
        <v>0</v>
      </c>
      <c r="AA663" s="16">
        <f>(nnet!$A663-Z663)^2</f>
        <v>0</v>
      </c>
    </row>
    <row r="664" ht="14.25" customHeight="1">
      <c r="A664" s="10">
        <v>1.0</v>
      </c>
      <c r="B664" s="10" t="s">
        <v>32</v>
      </c>
      <c r="C664" s="10">
        <v>2.0</v>
      </c>
      <c r="D664" s="10" t="s">
        <v>31</v>
      </c>
      <c r="E664" s="10">
        <v>1.0</v>
      </c>
      <c r="F664" s="11">
        <v>37.0042</v>
      </c>
      <c r="G664" s="10">
        <v>0.0</v>
      </c>
      <c r="H664" s="10">
        <v>2.0</v>
      </c>
      <c r="I664" s="12">
        <f>mmult!$E664/$E$1</f>
        <v>0.0125</v>
      </c>
      <c r="J664" s="12">
        <f>LOG10(mmult!$F664+1)</f>
        <v>1.579831595</v>
      </c>
      <c r="K664" s="10">
        <f>IF(mmult!$C664=1,1,0)</f>
        <v>0</v>
      </c>
      <c r="L664" s="10">
        <f>IF(mmult!$C664=2,1,0)</f>
        <v>1</v>
      </c>
      <c r="M664" s="10">
        <f>IF(mmult!$B664="S",1,0)</f>
        <v>0</v>
      </c>
      <c r="N664" s="10">
        <f>IF(mmult!$B664="C",1,0)</f>
        <v>1</v>
      </c>
      <c r="O664" s="13">
        <f>IF(mmult!$D664="male",1,0)</f>
        <v>1</v>
      </c>
      <c r="P664" s="13">
        <v>1.0</v>
      </c>
      <c r="V664" s="15">
        <v>0.4931655069404402</v>
      </c>
      <c r="W664" s="15">
        <v>-2.87791940706176</v>
      </c>
      <c r="X664" s="16">
        <f t="shared" ref="X664:Y664" si="662">IF(V664&lt;0,0,V664)</f>
        <v>0.4931655069</v>
      </c>
      <c r="Y664" s="16">
        <f t="shared" si="662"/>
        <v>0</v>
      </c>
      <c r="Z664" s="16">
        <f t="shared" si="3"/>
        <v>0.4931655069</v>
      </c>
      <c r="AA664" s="16">
        <f>(nnet!$A664-Z664)^2</f>
        <v>0.2568812034</v>
      </c>
    </row>
    <row r="665" ht="14.25" customHeight="1">
      <c r="A665" s="10">
        <v>1.0</v>
      </c>
      <c r="B665" s="10" t="s">
        <v>32</v>
      </c>
      <c r="C665" s="10">
        <v>3.0</v>
      </c>
      <c r="D665" s="10" t="s">
        <v>33</v>
      </c>
      <c r="E665" s="10">
        <v>15.0</v>
      </c>
      <c r="F665" s="11">
        <v>14.4542</v>
      </c>
      <c r="G665" s="10">
        <v>1.0</v>
      </c>
      <c r="H665" s="10">
        <v>0.0</v>
      </c>
      <c r="I665" s="12">
        <f>mmult!$E665/$E$1</f>
        <v>0.1875</v>
      </c>
      <c r="J665" s="12">
        <f>LOG10(mmult!$F665+1)</f>
        <v>1.189046528</v>
      </c>
      <c r="K665" s="10">
        <f>IF(mmult!$C665=1,1,0)</f>
        <v>0</v>
      </c>
      <c r="L665" s="10">
        <f>IF(mmult!$C665=2,1,0)</f>
        <v>0</v>
      </c>
      <c r="M665" s="10">
        <f>IF(mmult!$B665="S",1,0)</f>
        <v>0</v>
      </c>
      <c r="N665" s="10">
        <f>IF(mmult!$B665="C",1,0)</f>
        <v>1</v>
      </c>
      <c r="O665" s="13">
        <f>IF(mmult!$D665="male",1,0)</f>
        <v>0</v>
      </c>
      <c r="P665" s="13">
        <v>1.0</v>
      </c>
      <c r="V665" s="15">
        <v>0.7919370204130608</v>
      </c>
      <c r="W665" s="15">
        <v>-2.7654036196440326</v>
      </c>
      <c r="X665" s="16">
        <f t="shared" ref="X665:Y665" si="663">IF(V665&lt;0,0,V665)</f>
        <v>0.7919370204</v>
      </c>
      <c r="Y665" s="16">
        <f t="shared" si="663"/>
        <v>0</v>
      </c>
      <c r="Z665" s="16">
        <f t="shared" si="3"/>
        <v>0.7919370204</v>
      </c>
      <c r="AA665" s="16">
        <f>(nnet!$A665-Z665)^2</f>
        <v>0.04329020347</v>
      </c>
    </row>
    <row r="666" ht="14.25" customHeight="1">
      <c r="A666" s="10">
        <v>1.0</v>
      </c>
      <c r="B666" s="10" t="s">
        <v>30</v>
      </c>
      <c r="C666" s="10">
        <v>2.0</v>
      </c>
      <c r="D666" s="10" t="s">
        <v>31</v>
      </c>
      <c r="E666" s="10">
        <v>0.83</v>
      </c>
      <c r="F666" s="11">
        <v>18.75</v>
      </c>
      <c r="G666" s="10">
        <v>1.0</v>
      </c>
      <c r="H666" s="10">
        <v>1.0</v>
      </c>
      <c r="I666" s="12">
        <f>mmult!$E666/$E$1</f>
        <v>0.010375</v>
      </c>
      <c r="J666" s="12">
        <f>LOG10(mmult!$F666+1)</f>
        <v>1.2955671</v>
      </c>
      <c r="K666" s="10">
        <f>IF(mmult!$C666=1,1,0)</f>
        <v>0</v>
      </c>
      <c r="L666" s="10">
        <f>IF(mmult!$C666=2,1,0)</f>
        <v>1</v>
      </c>
      <c r="M666" s="10">
        <f>IF(mmult!$B666="S",1,0)</f>
        <v>1</v>
      </c>
      <c r="N666" s="10">
        <f>IF(mmult!$B666="C",1,0)</f>
        <v>0</v>
      </c>
      <c r="O666" s="13">
        <f>IF(mmult!$D666="male",1,0)</f>
        <v>1</v>
      </c>
      <c r="P666" s="13">
        <v>1.0</v>
      </c>
      <c r="V666" s="15">
        <v>-1.2477107657119784</v>
      </c>
      <c r="W666" s="15">
        <v>0.4073482327576481</v>
      </c>
      <c r="X666" s="16">
        <f t="shared" ref="X666:Y666" si="664">IF(V666&lt;0,0,V666)</f>
        <v>0</v>
      </c>
      <c r="Y666" s="16">
        <f t="shared" si="664"/>
        <v>0.4073482328</v>
      </c>
      <c r="Z666" s="16">
        <f t="shared" si="3"/>
        <v>0.4073482328</v>
      </c>
      <c r="AA666" s="16">
        <f>(nnet!$A666-Z666)^2</f>
        <v>0.3512361172</v>
      </c>
    </row>
    <row r="667" ht="14.25" customHeight="1">
      <c r="A667" s="10">
        <v>0.0</v>
      </c>
      <c r="B667" s="10" t="s">
        <v>30</v>
      </c>
      <c r="C667" s="10">
        <v>3.0</v>
      </c>
      <c r="D667" s="10" t="s">
        <v>31</v>
      </c>
      <c r="E667" s="10">
        <v>23.0</v>
      </c>
      <c r="F667" s="11">
        <v>7.8542</v>
      </c>
      <c r="G667" s="10">
        <v>0.0</v>
      </c>
      <c r="H667" s="10">
        <v>0.0</v>
      </c>
      <c r="I667" s="12">
        <f>mmult!$E667/$E$1</f>
        <v>0.2875</v>
      </c>
      <c r="J667" s="12">
        <f>LOG10(mmult!$F667+1)</f>
        <v>0.9471493277</v>
      </c>
      <c r="K667" s="10">
        <f>IF(mmult!$C667=1,1,0)</f>
        <v>0</v>
      </c>
      <c r="L667" s="10">
        <f>IF(mmult!$C667=2,1,0)</f>
        <v>0</v>
      </c>
      <c r="M667" s="10">
        <f>IF(mmult!$B667="S",1,0)</f>
        <v>1</v>
      </c>
      <c r="N667" s="10">
        <f>IF(mmult!$B667="C",1,0)</f>
        <v>0</v>
      </c>
      <c r="O667" s="13">
        <f>IF(mmult!$D667="male",1,0)</f>
        <v>1</v>
      </c>
      <c r="P667" s="13">
        <v>1.0</v>
      </c>
      <c r="V667" s="15">
        <v>-1.523168334960878</v>
      </c>
      <c r="W667" s="15">
        <v>0.11992993315827594</v>
      </c>
      <c r="X667" s="16">
        <f t="shared" ref="X667:Y667" si="665">IF(V667&lt;0,0,V667)</f>
        <v>0</v>
      </c>
      <c r="Y667" s="16">
        <f t="shared" si="665"/>
        <v>0.1199299332</v>
      </c>
      <c r="Z667" s="16">
        <f t="shared" si="3"/>
        <v>0.1199299332</v>
      </c>
      <c r="AA667" s="16">
        <f>(nnet!$A667-Z667)^2</f>
        <v>0.01438318887</v>
      </c>
    </row>
    <row r="668" ht="14.25" customHeight="1">
      <c r="A668" s="10">
        <v>0.0</v>
      </c>
      <c r="B668" s="10" t="s">
        <v>30</v>
      </c>
      <c r="C668" s="10">
        <v>3.0</v>
      </c>
      <c r="D668" s="10" t="s">
        <v>31</v>
      </c>
      <c r="E668" s="10">
        <v>18.0</v>
      </c>
      <c r="F668" s="11">
        <v>8.3</v>
      </c>
      <c r="G668" s="10">
        <v>0.0</v>
      </c>
      <c r="H668" s="10">
        <v>0.0</v>
      </c>
      <c r="I668" s="12">
        <f>mmult!$E668/$E$1</f>
        <v>0.225</v>
      </c>
      <c r="J668" s="12">
        <f>LOG10(mmult!$F668+1)</f>
        <v>0.9684829486</v>
      </c>
      <c r="K668" s="10">
        <f>IF(mmult!$C668=1,1,0)</f>
        <v>0</v>
      </c>
      <c r="L668" s="10">
        <f>IF(mmult!$C668=2,1,0)</f>
        <v>0</v>
      </c>
      <c r="M668" s="10">
        <f>IF(mmult!$B668="S",1,0)</f>
        <v>1</v>
      </c>
      <c r="N668" s="10">
        <f>IF(mmult!$B668="C",1,0)</f>
        <v>0</v>
      </c>
      <c r="O668" s="13">
        <f>IF(mmult!$D668="male",1,0)</f>
        <v>1</v>
      </c>
      <c r="P668" s="13">
        <v>1.0</v>
      </c>
      <c r="V668" s="15">
        <v>-1.4769726156628311</v>
      </c>
      <c r="W668" s="15">
        <v>0.15426113714148304</v>
      </c>
      <c r="X668" s="16">
        <f t="shared" ref="X668:Y668" si="666">IF(V668&lt;0,0,V668)</f>
        <v>0</v>
      </c>
      <c r="Y668" s="16">
        <f t="shared" si="666"/>
        <v>0.1542611371</v>
      </c>
      <c r="Z668" s="16">
        <f t="shared" si="3"/>
        <v>0.1542611371</v>
      </c>
      <c r="AA668" s="16">
        <f>(nnet!$A668-Z668)^2</f>
        <v>0.02379649843</v>
      </c>
    </row>
    <row r="669" ht="14.25" customHeight="1">
      <c r="A669" s="10">
        <v>1.0</v>
      </c>
      <c r="B669" s="10" t="s">
        <v>32</v>
      </c>
      <c r="C669" s="10">
        <v>1.0</v>
      </c>
      <c r="D669" s="10" t="s">
        <v>33</v>
      </c>
      <c r="E669" s="10">
        <v>39.0</v>
      </c>
      <c r="F669" s="11">
        <v>83.1583</v>
      </c>
      <c r="G669" s="10">
        <v>1.0</v>
      </c>
      <c r="H669" s="10">
        <v>1.0</v>
      </c>
      <c r="I669" s="12">
        <f>mmult!$E669/$E$1</f>
        <v>0.4875</v>
      </c>
      <c r="J669" s="12">
        <f>LOG10(mmult!$F669+1)</f>
        <v>1.925096954</v>
      </c>
      <c r="K669" s="10">
        <f>IF(mmult!$C669=1,1,0)</f>
        <v>1</v>
      </c>
      <c r="L669" s="10">
        <f>IF(mmult!$C669=2,1,0)</f>
        <v>0</v>
      </c>
      <c r="M669" s="10">
        <f>IF(mmult!$B669="S",1,0)</f>
        <v>0</v>
      </c>
      <c r="N669" s="10">
        <f>IF(mmult!$B669="C",1,0)</f>
        <v>1</v>
      </c>
      <c r="O669" s="13">
        <f>IF(mmult!$D669="male",1,0)</f>
        <v>0</v>
      </c>
      <c r="P669" s="13">
        <v>1.0</v>
      </c>
      <c r="V669" s="15">
        <v>0.9184124128536503</v>
      </c>
      <c r="W669" s="15">
        <v>-2.5054399449492095</v>
      </c>
      <c r="X669" s="16">
        <f t="shared" ref="X669:Y669" si="667">IF(V669&lt;0,0,V669)</f>
        <v>0.9184124129</v>
      </c>
      <c r="Y669" s="16">
        <f t="shared" si="667"/>
        <v>0</v>
      </c>
      <c r="Z669" s="16">
        <f t="shared" si="3"/>
        <v>0.9184124129</v>
      </c>
      <c r="AA669" s="16">
        <f>(nnet!$A669-Z669)^2</f>
        <v>0.006656534376</v>
      </c>
    </row>
    <row r="670" ht="14.25" customHeight="1">
      <c r="A670" s="10">
        <v>0.0</v>
      </c>
      <c r="B670" s="10" t="s">
        <v>30</v>
      </c>
      <c r="C670" s="10">
        <v>3.0</v>
      </c>
      <c r="D670" s="10" t="s">
        <v>31</v>
      </c>
      <c r="E670" s="10">
        <v>21.0</v>
      </c>
      <c r="F670" s="11">
        <v>8.6625</v>
      </c>
      <c r="G670" s="10">
        <v>0.0</v>
      </c>
      <c r="H670" s="10">
        <v>0.0</v>
      </c>
      <c r="I670" s="12">
        <f>mmult!$E670/$E$1</f>
        <v>0.2625</v>
      </c>
      <c r="J670" s="12">
        <f>LOG10(mmult!$F670+1)</f>
        <v>0.9850895069</v>
      </c>
      <c r="K670" s="10">
        <f>IF(mmult!$C670=1,1,0)</f>
        <v>0</v>
      </c>
      <c r="L670" s="10">
        <f>IF(mmult!$C670=2,1,0)</f>
        <v>0</v>
      </c>
      <c r="M670" s="10">
        <f>IF(mmult!$B670="S",1,0)</f>
        <v>1</v>
      </c>
      <c r="N670" s="10">
        <f>IF(mmult!$B670="C",1,0)</f>
        <v>0</v>
      </c>
      <c r="O670" s="13">
        <f>IF(mmult!$D670="male",1,0)</f>
        <v>1</v>
      </c>
      <c r="P670" s="13">
        <v>1.0</v>
      </c>
      <c r="V670" s="15">
        <v>-1.5043479558555142</v>
      </c>
      <c r="W670" s="15">
        <v>0.13576366097291714</v>
      </c>
      <c r="X670" s="16">
        <f t="shared" ref="X670:Y670" si="668">IF(V670&lt;0,0,V670)</f>
        <v>0</v>
      </c>
      <c r="Y670" s="16">
        <f t="shared" si="668"/>
        <v>0.135763661</v>
      </c>
      <c r="Z670" s="16">
        <f t="shared" si="3"/>
        <v>0.135763661</v>
      </c>
      <c r="AA670" s="16">
        <f>(nnet!$A670-Z670)^2</f>
        <v>0.01843177164</v>
      </c>
    </row>
    <row r="671" ht="14.25" customHeight="1">
      <c r="A671" s="10">
        <v>1.0</v>
      </c>
      <c r="B671" s="10" t="s">
        <v>30</v>
      </c>
      <c r="C671" s="10">
        <v>3.0</v>
      </c>
      <c r="D671" s="10" t="s">
        <v>31</v>
      </c>
      <c r="E671" s="10">
        <v>32.0</v>
      </c>
      <c r="F671" s="11">
        <v>56.4958</v>
      </c>
      <c r="G671" s="10">
        <v>0.0</v>
      </c>
      <c r="H671" s="10">
        <v>0.0</v>
      </c>
      <c r="I671" s="12">
        <f>mmult!$E671/$E$1</f>
        <v>0.4</v>
      </c>
      <c r="J671" s="12">
        <f>LOG10(mmult!$F671+1)</f>
        <v>1.759636121</v>
      </c>
      <c r="K671" s="10">
        <f>IF(mmult!$C671=1,1,0)</f>
        <v>0</v>
      </c>
      <c r="L671" s="10">
        <f>IF(mmult!$C671=2,1,0)</f>
        <v>0</v>
      </c>
      <c r="M671" s="10">
        <f>IF(mmult!$B671="S",1,0)</f>
        <v>1</v>
      </c>
      <c r="N671" s="10">
        <f>IF(mmult!$B671="C",1,0)</f>
        <v>0</v>
      </c>
      <c r="O671" s="13">
        <f>IF(mmult!$D671="male",1,0)</f>
        <v>1</v>
      </c>
      <c r="P671" s="13">
        <v>1.0</v>
      </c>
      <c r="V671" s="15">
        <v>-1.5964221741150955</v>
      </c>
      <c r="W671" s="15">
        <v>0.11893357923116143</v>
      </c>
      <c r="X671" s="16">
        <f t="shared" ref="X671:Y671" si="669">IF(V671&lt;0,0,V671)</f>
        <v>0</v>
      </c>
      <c r="Y671" s="16">
        <f t="shared" si="669"/>
        <v>0.1189335792</v>
      </c>
      <c r="Z671" s="16">
        <f t="shared" si="3"/>
        <v>0.1189335792</v>
      </c>
      <c r="AA671" s="16">
        <f>(nnet!$A671-Z671)^2</f>
        <v>0.7762780378</v>
      </c>
    </row>
    <row r="672" ht="14.25" customHeight="1">
      <c r="A672" s="10">
        <v>0.0</v>
      </c>
      <c r="B672" s="10" t="s">
        <v>30</v>
      </c>
      <c r="C672" s="10">
        <v>3.0</v>
      </c>
      <c r="D672" s="10" t="s">
        <v>31</v>
      </c>
      <c r="E672" s="10">
        <v>20.0</v>
      </c>
      <c r="F672" s="11">
        <v>7.925</v>
      </c>
      <c r="G672" s="10">
        <v>0.0</v>
      </c>
      <c r="H672" s="10">
        <v>0.0</v>
      </c>
      <c r="I672" s="12">
        <f>mmult!$E672/$E$1</f>
        <v>0.25</v>
      </c>
      <c r="J672" s="12">
        <f>LOG10(mmult!$F672+1)</f>
        <v>0.9506082248</v>
      </c>
      <c r="K672" s="10">
        <f>IF(mmult!$C672=1,1,0)</f>
        <v>0</v>
      </c>
      <c r="L672" s="10">
        <f>IF(mmult!$C672=2,1,0)</f>
        <v>0</v>
      </c>
      <c r="M672" s="10">
        <f>IF(mmult!$B672="S",1,0)</f>
        <v>1</v>
      </c>
      <c r="N672" s="10">
        <f>IF(mmult!$B672="C",1,0)</f>
        <v>0</v>
      </c>
      <c r="O672" s="13">
        <f>IF(mmult!$D672="male",1,0)</f>
        <v>1</v>
      </c>
      <c r="P672" s="13">
        <v>1.0</v>
      </c>
      <c r="V672" s="15">
        <v>-1.495559571355533</v>
      </c>
      <c r="W672" s="15">
        <v>0.1398611784414605</v>
      </c>
      <c r="X672" s="16">
        <f t="shared" ref="X672:Y672" si="670">IF(V672&lt;0,0,V672)</f>
        <v>0</v>
      </c>
      <c r="Y672" s="16">
        <f t="shared" si="670"/>
        <v>0.1398611784</v>
      </c>
      <c r="Z672" s="16">
        <f t="shared" si="3"/>
        <v>0.1398611784</v>
      </c>
      <c r="AA672" s="16">
        <f>(nnet!$A672-Z672)^2</f>
        <v>0.01956114924</v>
      </c>
    </row>
    <row r="673" ht="14.25" customHeight="1">
      <c r="A673" s="10">
        <v>0.0</v>
      </c>
      <c r="B673" s="10" t="s">
        <v>30</v>
      </c>
      <c r="C673" s="10">
        <v>2.0</v>
      </c>
      <c r="D673" s="10" t="s">
        <v>31</v>
      </c>
      <c r="E673" s="10">
        <v>16.0</v>
      </c>
      <c r="F673" s="11">
        <v>10.5</v>
      </c>
      <c r="G673" s="10">
        <v>0.0</v>
      </c>
      <c r="H673" s="10">
        <v>0.0</v>
      </c>
      <c r="I673" s="12">
        <f>mmult!$E673/$E$1</f>
        <v>0.2</v>
      </c>
      <c r="J673" s="12">
        <f>LOG10(mmult!$F673+1)</f>
        <v>1.06069784</v>
      </c>
      <c r="K673" s="10">
        <f>IF(mmult!$C673=1,1,0)</f>
        <v>0</v>
      </c>
      <c r="L673" s="10">
        <f>IF(mmult!$C673=2,1,0)</f>
        <v>1</v>
      </c>
      <c r="M673" s="10">
        <f>IF(mmult!$B673="S",1,0)</f>
        <v>1</v>
      </c>
      <c r="N673" s="10">
        <f>IF(mmult!$B673="C",1,0)</f>
        <v>0</v>
      </c>
      <c r="O673" s="13">
        <f>IF(mmult!$D673="male",1,0)</f>
        <v>1</v>
      </c>
      <c r="P673" s="13">
        <v>1.0</v>
      </c>
      <c r="V673" s="15">
        <v>-1.3374160192819213</v>
      </c>
      <c r="W673" s="15">
        <v>0.3789736962509256</v>
      </c>
      <c r="X673" s="16">
        <f t="shared" ref="X673:Y673" si="671">IF(V673&lt;0,0,V673)</f>
        <v>0</v>
      </c>
      <c r="Y673" s="16">
        <f t="shared" si="671"/>
        <v>0.3789736963</v>
      </c>
      <c r="Z673" s="16">
        <f t="shared" si="3"/>
        <v>0.3789736963</v>
      </c>
      <c r="AA673" s="16">
        <f>(nnet!$A673-Z673)^2</f>
        <v>0.1436210625</v>
      </c>
    </row>
    <row r="674" ht="14.25" customHeight="1">
      <c r="A674" s="10">
        <v>1.0</v>
      </c>
      <c r="B674" s="10" t="s">
        <v>32</v>
      </c>
      <c r="C674" s="10">
        <v>1.0</v>
      </c>
      <c r="D674" s="10" t="s">
        <v>33</v>
      </c>
      <c r="E674" s="10">
        <v>30.0</v>
      </c>
      <c r="F674" s="11">
        <v>31.0</v>
      </c>
      <c r="G674" s="10">
        <v>0.0</v>
      </c>
      <c r="H674" s="10">
        <v>0.0</v>
      </c>
      <c r="I674" s="12">
        <f>mmult!$E674/$E$1</f>
        <v>0.375</v>
      </c>
      <c r="J674" s="12">
        <f>LOG10(mmult!$F674+1)</f>
        <v>1.505149978</v>
      </c>
      <c r="K674" s="10">
        <f>IF(mmult!$C674=1,1,0)</f>
        <v>1</v>
      </c>
      <c r="L674" s="10">
        <f>IF(mmult!$C674=2,1,0)</f>
        <v>0</v>
      </c>
      <c r="M674" s="10">
        <f>IF(mmult!$B674="S",1,0)</f>
        <v>0</v>
      </c>
      <c r="N674" s="10">
        <f>IF(mmult!$B674="C",1,0)</f>
        <v>1</v>
      </c>
      <c r="O674" s="13">
        <f>IF(mmult!$D674="male",1,0)</f>
        <v>0</v>
      </c>
      <c r="P674" s="13">
        <v>1.0</v>
      </c>
      <c r="V674" s="15">
        <v>1.048664555844906</v>
      </c>
      <c r="W674" s="15">
        <v>-2.3884509746161187</v>
      </c>
      <c r="X674" s="16">
        <f t="shared" ref="X674:Y674" si="672">IF(V674&lt;0,0,V674)</f>
        <v>1.048664556</v>
      </c>
      <c r="Y674" s="16">
        <f t="shared" si="672"/>
        <v>0</v>
      </c>
      <c r="Z674" s="16">
        <f t="shared" si="3"/>
        <v>1.048664556</v>
      </c>
      <c r="AA674" s="16">
        <f>(nnet!$A674-Z674)^2</f>
        <v>0.002368238996</v>
      </c>
    </row>
    <row r="675" ht="14.25" customHeight="1">
      <c r="A675" s="10">
        <v>0.0</v>
      </c>
      <c r="B675" s="10" t="s">
        <v>32</v>
      </c>
      <c r="C675" s="10">
        <v>3.0</v>
      </c>
      <c r="D675" s="10" t="s">
        <v>31</v>
      </c>
      <c r="E675" s="10">
        <v>34.5</v>
      </c>
      <c r="F675" s="11">
        <v>6.4375</v>
      </c>
      <c r="G675" s="10">
        <v>0.0</v>
      </c>
      <c r="H675" s="10">
        <v>0.0</v>
      </c>
      <c r="I675" s="12">
        <f>mmult!$E675/$E$1</f>
        <v>0.43125</v>
      </c>
      <c r="J675" s="12">
        <f>LOG10(mmult!$F675+1)</f>
        <v>0.8714269787</v>
      </c>
      <c r="K675" s="10">
        <f>IF(mmult!$C675=1,1,0)</f>
        <v>0</v>
      </c>
      <c r="L675" s="10">
        <f>IF(mmult!$C675=2,1,0)</f>
        <v>0</v>
      </c>
      <c r="M675" s="10">
        <f>IF(mmult!$B675="S",1,0)</f>
        <v>0</v>
      </c>
      <c r="N675" s="10">
        <f>IF(mmult!$B675="C",1,0)</f>
        <v>1</v>
      </c>
      <c r="O675" s="13">
        <f>IF(mmult!$D675="male",1,0)</f>
        <v>1</v>
      </c>
      <c r="P675" s="13">
        <v>1.0</v>
      </c>
      <c r="V675" s="15">
        <v>0.1263214993168278</v>
      </c>
      <c r="W675" s="15">
        <v>-3.3330177449947342</v>
      </c>
      <c r="X675" s="16">
        <f t="shared" ref="X675:Y675" si="673">IF(V675&lt;0,0,V675)</f>
        <v>0.1263214993</v>
      </c>
      <c r="Y675" s="16">
        <f t="shared" si="673"/>
        <v>0</v>
      </c>
      <c r="Z675" s="16">
        <f t="shared" si="3"/>
        <v>0.1263214993</v>
      </c>
      <c r="AA675" s="16">
        <f>(nnet!$A675-Z675)^2</f>
        <v>0.01595712119</v>
      </c>
    </row>
    <row r="676" ht="14.25" customHeight="1">
      <c r="A676" s="10">
        <v>0.0</v>
      </c>
      <c r="B676" s="10" t="s">
        <v>30</v>
      </c>
      <c r="C676" s="10">
        <v>3.0</v>
      </c>
      <c r="D676" s="10" t="s">
        <v>31</v>
      </c>
      <c r="E676" s="10">
        <v>17.0</v>
      </c>
      <c r="F676" s="11">
        <v>8.6625</v>
      </c>
      <c r="G676" s="10">
        <v>0.0</v>
      </c>
      <c r="H676" s="10">
        <v>0.0</v>
      </c>
      <c r="I676" s="12">
        <f>mmult!$E676/$E$1</f>
        <v>0.2125</v>
      </c>
      <c r="J676" s="12">
        <f>LOG10(mmult!$F676+1)</f>
        <v>0.9850895069</v>
      </c>
      <c r="K676" s="10">
        <f>IF(mmult!$C676=1,1,0)</f>
        <v>0</v>
      </c>
      <c r="L676" s="10">
        <f>IF(mmult!$C676=2,1,0)</f>
        <v>0</v>
      </c>
      <c r="M676" s="10">
        <f>IF(mmult!$B676="S",1,0)</f>
        <v>1</v>
      </c>
      <c r="N676" s="10">
        <f>IF(mmult!$B676="C",1,0)</f>
        <v>0</v>
      </c>
      <c r="O676" s="13">
        <f>IF(mmult!$D676="male",1,0)</f>
        <v>1</v>
      </c>
      <c r="P676" s="13">
        <v>1.0</v>
      </c>
      <c r="V676" s="15">
        <v>-1.4675899213012091</v>
      </c>
      <c r="W676" s="15">
        <v>0.1620091158658976</v>
      </c>
      <c r="X676" s="16">
        <f t="shared" ref="X676:Y676" si="674">IF(V676&lt;0,0,V676)</f>
        <v>0</v>
      </c>
      <c r="Y676" s="16">
        <f t="shared" si="674"/>
        <v>0.1620091159</v>
      </c>
      <c r="Z676" s="16">
        <f t="shared" si="3"/>
        <v>0.1620091159</v>
      </c>
      <c r="AA676" s="16">
        <f>(nnet!$A676-Z676)^2</f>
        <v>0.02624695362</v>
      </c>
    </row>
    <row r="677" ht="14.25" customHeight="1">
      <c r="A677" s="10">
        <v>0.0</v>
      </c>
      <c r="B677" s="10" t="s">
        <v>30</v>
      </c>
      <c r="C677" s="10">
        <v>3.0</v>
      </c>
      <c r="D677" s="10" t="s">
        <v>31</v>
      </c>
      <c r="E677" s="10">
        <v>42.0</v>
      </c>
      <c r="F677" s="11">
        <v>7.55</v>
      </c>
      <c r="G677" s="10">
        <v>0.0</v>
      </c>
      <c r="H677" s="10">
        <v>0.0</v>
      </c>
      <c r="I677" s="12">
        <f>mmult!$E677/$E$1</f>
        <v>0.525</v>
      </c>
      <c r="J677" s="12">
        <f>LOG10(mmult!$F677+1)</f>
        <v>0.9319661147</v>
      </c>
      <c r="K677" s="10">
        <f>IF(mmult!$C677=1,1,0)</f>
        <v>0</v>
      </c>
      <c r="L677" s="10">
        <f>IF(mmult!$C677=2,1,0)</f>
        <v>0</v>
      </c>
      <c r="M677" s="10">
        <f>IF(mmult!$B677="S",1,0)</f>
        <v>1</v>
      </c>
      <c r="N677" s="10">
        <f>IF(mmult!$B677="C",1,0)</f>
        <v>0</v>
      </c>
      <c r="O677" s="13">
        <f>IF(mmult!$D677="male",1,0)</f>
        <v>1</v>
      </c>
      <c r="P677" s="13">
        <v>1.0</v>
      </c>
      <c r="V677" s="15">
        <v>-1.69794562689973</v>
      </c>
      <c r="W677" s="15">
        <v>-0.0058208880043082445</v>
      </c>
      <c r="X677" s="16">
        <f t="shared" ref="X677:Y677" si="675">IF(V677&lt;0,0,V677)</f>
        <v>0</v>
      </c>
      <c r="Y677" s="16">
        <f t="shared" si="675"/>
        <v>0</v>
      </c>
      <c r="Z677" s="16">
        <f t="shared" si="3"/>
        <v>0</v>
      </c>
      <c r="AA677" s="16">
        <f>(nnet!$A677-Z677)^2</f>
        <v>0</v>
      </c>
    </row>
    <row r="678" ht="14.25" customHeight="1">
      <c r="A678" s="10">
        <v>0.0</v>
      </c>
      <c r="B678" s="10" t="s">
        <v>32</v>
      </c>
      <c r="C678" s="10">
        <v>3.0</v>
      </c>
      <c r="D678" s="10" t="s">
        <v>31</v>
      </c>
      <c r="E678" s="10">
        <v>35.0</v>
      </c>
      <c r="F678" s="11">
        <v>7.8958</v>
      </c>
      <c r="G678" s="10">
        <v>0.0</v>
      </c>
      <c r="H678" s="10">
        <v>0.0</v>
      </c>
      <c r="I678" s="12">
        <f>mmult!$E678/$E$1</f>
        <v>0.4375</v>
      </c>
      <c r="J678" s="12">
        <f>LOG10(mmult!$F678+1)</f>
        <v>0.9491850103</v>
      </c>
      <c r="K678" s="10">
        <f>IF(mmult!$C678=1,1,0)</f>
        <v>0</v>
      </c>
      <c r="L678" s="10">
        <f>IF(mmult!$C678=2,1,0)</f>
        <v>0</v>
      </c>
      <c r="M678" s="10">
        <f>IF(mmult!$B678="S",1,0)</f>
        <v>0</v>
      </c>
      <c r="N678" s="10">
        <f>IF(mmult!$B678="C",1,0)</f>
        <v>1</v>
      </c>
      <c r="O678" s="13">
        <f>IF(mmult!$D678="male",1,0)</f>
        <v>1</v>
      </c>
      <c r="P678" s="13">
        <v>1.0</v>
      </c>
      <c r="V678" s="15">
        <v>0.12263131180878861</v>
      </c>
      <c r="W678" s="15">
        <v>-3.3307422577416546</v>
      </c>
      <c r="X678" s="16">
        <f t="shared" ref="X678:Y678" si="676">IF(V678&lt;0,0,V678)</f>
        <v>0.1226313118</v>
      </c>
      <c r="Y678" s="16">
        <f t="shared" si="676"/>
        <v>0</v>
      </c>
      <c r="Z678" s="16">
        <f t="shared" si="3"/>
        <v>0.1226313118</v>
      </c>
      <c r="AA678" s="16">
        <f>(nnet!$A678-Z678)^2</f>
        <v>0.01503843864</v>
      </c>
    </row>
    <row r="679" ht="14.25" customHeight="1">
      <c r="A679" s="10">
        <v>0.0</v>
      </c>
      <c r="B679" s="10" t="s">
        <v>30</v>
      </c>
      <c r="C679" s="10">
        <v>2.0</v>
      </c>
      <c r="D679" s="10" t="s">
        <v>31</v>
      </c>
      <c r="E679" s="10">
        <v>28.0</v>
      </c>
      <c r="F679" s="11">
        <v>33.0</v>
      </c>
      <c r="G679" s="10">
        <v>0.0</v>
      </c>
      <c r="H679" s="10">
        <v>1.0</v>
      </c>
      <c r="I679" s="12">
        <f>mmult!$E679/$E$1</f>
        <v>0.35</v>
      </c>
      <c r="J679" s="12">
        <f>LOG10(mmult!$F679+1)</f>
        <v>1.531478917</v>
      </c>
      <c r="K679" s="10">
        <f>IF(mmult!$C679=1,1,0)</f>
        <v>0</v>
      </c>
      <c r="L679" s="10">
        <f>IF(mmult!$C679=2,1,0)</f>
        <v>1</v>
      </c>
      <c r="M679" s="10">
        <f>IF(mmult!$B679="S",1,0)</f>
        <v>1</v>
      </c>
      <c r="N679" s="10">
        <f>IF(mmult!$B679="C",1,0)</f>
        <v>0</v>
      </c>
      <c r="O679" s="13">
        <f>IF(mmult!$D679="male",1,0)</f>
        <v>1</v>
      </c>
      <c r="P679" s="13">
        <v>1.0</v>
      </c>
      <c r="V679" s="15">
        <v>-1.4768886336845062</v>
      </c>
      <c r="W679" s="15">
        <v>0.32371342087432975</v>
      </c>
      <c r="X679" s="16">
        <f t="shared" ref="X679:Y679" si="677">IF(V679&lt;0,0,V679)</f>
        <v>0</v>
      </c>
      <c r="Y679" s="16">
        <f t="shared" si="677"/>
        <v>0.3237134209</v>
      </c>
      <c r="Z679" s="16">
        <f t="shared" si="3"/>
        <v>0.3237134209</v>
      </c>
      <c r="AA679" s="16">
        <f>(nnet!$A679-Z679)^2</f>
        <v>0.1047903789</v>
      </c>
    </row>
    <row r="680" ht="14.25" customHeight="1">
      <c r="A680" s="10">
        <v>0.0</v>
      </c>
      <c r="B680" s="10" t="s">
        <v>30</v>
      </c>
      <c r="C680" s="10">
        <v>3.0</v>
      </c>
      <c r="D680" s="10" t="s">
        <v>31</v>
      </c>
      <c r="E680" s="10">
        <v>4.0</v>
      </c>
      <c r="F680" s="11">
        <v>31.275</v>
      </c>
      <c r="G680" s="10">
        <v>4.0</v>
      </c>
      <c r="H680" s="10">
        <v>2.0</v>
      </c>
      <c r="I680" s="12">
        <f>mmult!$E680/$E$1</f>
        <v>0.05</v>
      </c>
      <c r="J680" s="12">
        <f>LOG10(mmult!$F680+1)</f>
        <v>1.508866251</v>
      </c>
      <c r="K680" s="10">
        <f>IF(mmult!$C680=1,1,0)</f>
        <v>0</v>
      </c>
      <c r="L680" s="10">
        <f>IF(mmult!$C680=2,1,0)</f>
        <v>0</v>
      </c>
      <c r="M680" s="10">
        <f>IF(mmult!$B680="S",1,0)</f>
        <v>1</v>
      </c>
      <c r="N680" s="10">
        <f>IF(mmult!$B680="C",1,0)</f>
        <v>0</v>
      </c>
      <c r="O680" s="13">
        <f>IF(mmult!$D680="male",1,0)</f>
        <v>1</v>
      </c>
      <c r="P680" s="13">
        <v>1.0</v>
      </c>
      <c r="V680" s="15">
        <v>-1.4824102548246312</v>
      </c>
      <c r="W680" s="15">
        <v>-0.04671548976526019</v>
      </c>
      <c r="X680" s="16">
        <f t="shared" ref="X680:Y680" si="678">IF(V680&lt;0,0,V680)</f>
        <v>0</v>
      </c>
      <c r="Y680" s="16">
        <f t="shared" si="678"/>
        <v>0</v>
      </c>
      <c r="Z680" s="16">
        <f t="shared" si="3"/>
        <v>0</v>
      </c>
      <c r="AA680" s="16">
        <f>(nnet!$A680-Z680)^2</f>
        <v>0</v>
      </c>
    </row>
    <row r="681" ht="14.25" customHeight="1">
      <c r="A681" s="10">
        <v>0.0</v>
      </c>
      <c r="B681" s="10" t="s">
        <v>30</v>
      </c>
      <c r="C681" s="10">
        <v>3.0</v>
      </c>
      <c r="D681" s="10" t="s">
        <v>31</v>
      </c>
      <c r="E681" s="10">
        <v>74.0</v>
      </c>
      <c r="F681" s="11">
        <v>7.775</v>
      </c>
      <c r="G681" s="10">
        <v>0.0</v>
      </c>
      <c r="H681" s="10">
        <v>0.0</v>
      </c>
      <c r="I681" s="12">
        <f>mmult!$E681/$E$1</f>
        <v>0.925</v>
      </c>
      <c r="J681" s="12">
        <f>LOG10(mmult!$F681+1)</f>
        <v>0.9432471251</v>
      </c>
      <c r="K681" s="10">
        <f>IF(mmult!$C681=1,1,0)</f>
        <v>0</v>
      </c>
      <c r="L681" s="10">
        <f>IF(mmult!$C681=2,1,0)</f>
        <v>0</v>
      </c>
      <c r="M681" s="10">
        <f>IF(mmult!$B681="S",1,0)</f>
        <v>1</v>
      </c>
      <c r="N681" s="10">
        <f>IF(mmult!$B681="C",1,0)</f>
        <v>0</v>
      </c>
      <c r="O681" s="13">
        <f>IF(mmult!$D681="male",1,0)</f>
        <v>1</v>
      </c>
      <c r="P681" s="13">
        <v>1.0</v>
      </c>
      <c r="V681" s="15">
        <v>-1.991878670233141</v>
      </c>
      <c r="W681" s="15">
        <v>-0.21497844705134606</v>
      </c>
      <c r="X681" s="16">
        <f t="shared" ref="X681:Y681" si="679">IF(V681&lt;0,0,V681)</f>
        <v>0</v>
      </c>
      <c r="Y681" s="16">
        <f t="shared" si="679"/>
        <v>0</v>
      </c>
      <c r="Z681" s="16">
        <f t="shared" si="3"/>
        <v>0</v>
      </c>
      <c r="AA681" s="16">
        <f>(nnet!$A681-Z681)^2</f>
        <v>0</v>
      </c>
    </row>
    <row r="682" ht="14.25" customHeight="1">
      <c r="A682" s="10">
        <v>0.0</v>
      </c>
      <c r="B682" s="10" t="s">
        <v>32</v>
      </c>
      <c r="C682" s="10">
        <v>3.0</v>
      </c>
      <c r="D682" s="10" t="s">
        <v>33</v>
      </c>
      <c r="E682" s="10">
        <v>9.0</v>
      </c>
      <c r="F682" s="11">
        <v>15.2458</v>
      </c>
      <c r="G682" s="10">
        <v>1.0</v>
      </c>
      <c r="H682" s="10">
        <v>1.0</v>
      </c>
      <c r="I682" s="12">
        <f>mmult!$E682/$E$1</f>
        <v>0.1125</v>
      </c>
      <c r="J682" s="12">
        <f>LOG10(mmult!$F682+1)</f>
        <v>1.210741102</v>
      </c>
      <c r="K682" s="10">
        <f>IF(mmult!$C682=1,1,0)</f>
        <v>0</v>
      </c>
      <c r="L682" s="10">
        <f>IF(mmult!$C682=2,1,0)</f>
        <v>0</v>
      </c>
      <c r="M682" s="10">
        <f>IF(mmult!$B682="S",1,0)</f>
        <v>0</v>
      </c>
      <c r="N682" s="10">
        <f>IF(mmult!$B682="C",1,0)</f>
        <v>1</v>
      </c>
      <c r="O682" s="13">
        <f>IF(mmult!$D682="male",1,0)</f>
        <v>0</v>
      </c>
      <c r="P682" s="13">
        <v>1.0</v>
      </c>
      <c r="V682" s="15">
        <v>0.8126512941533818</v>
      </c>
      <c r="W682" s="15">
        <v>-2.734648644828284</v>
      </c>
      <c r="X682" s="16">
        <f t="shared" ref="X682:Y682" si="680">IF(V682&lt;0,0,V682)</f>
        <v>0.8126512942</v>
      </c>
      <c r="Y682" s="16">
        <f t="shared" si="680"/>
        <v>0</v>
      </c>
      <c r="Z682" s="16">
        <f t="shared" si="3"/>
        <v>0.8126512942</v>
      </c>
      <c r="AA682" s="16">
        <f>(nnet!$A682-Z682)^2</f>
        <v>0.6604021259</v>
      </c>
    </row>
    <row r="683" ht="14.25" customHeight="1">
      <c r="A683" s="10">
        <v>1.0</v>
      </c>
      <c r="B683" s="10" t="s">
        <v>30</v>
      </c>
      <c r="C683" s="10">
        <v>1.0</v>
      </c>
      <c r="D683" s="10" t="s">
        <v>33</v>
      </c>
      <c r="E683" s="10">
        <v>16.0</v>
      </c>
      <c r="F683" s="11">
        <v>39.4</v>
      </c>
      <c r="G683" s="10">
        <v>0.0</v>
      </c>
      <c r="H683" s="10">
        <v>1.0</v>
      </c>
      <c r="I683" s="12">
        <f>mmult!$E683/$E$1</f>
        <v>0.2</v>
      </c>
      <c r="J683" s="12">
        <f>LOG10(mmult!$F683+1)</f>
        <v>1.606381365</v>
      </c>
      <c r="K683" s="10">
        <f>IF(mmult!$C683=1,1,0)</f>
        <v>1</v>
      </c>
      <c r="L683" s="10">
        <f>IF(mmult!$C683=2,1,0)</f>
        <v>0</v>
      </c>
      <c r="M683" s="10">
        <f>IF(mmult!$B683="S",1,0)</f>
        <v>1</v>
      </c>
      <c r="N683" s="10">
        <f>IF(mmult!$B683="C",1,0)</f>
        <v>0</v>
      </c>
      <c r="O683" s="13">
        <f>IF(mmult!$D683="male",1,0)</f>
        <v>0</v>
      </c>
      <c r="P683" s="13">
        <v>1.0</v>
      </c>
      <c r="V683" s="15">
        <v>-0.6122299108954636</v>
      </c>
      <c r="W683" s="15">
        <v>1.0725594663120317</v>
      </c>
      <c r="X683" s="16">
        <f t="shared" ref="X683:Y683" si="681">IF(V683&lt;0,0,V683)</f>
        <v>0</v>
      </c>
      <c r="Y683" s="16">
        <f t="shared" si="681"/>
        <v>1.072559466</v>
      </c>
      <c r="Z683" s="16">
        <f t="shared" si="3"/>
        <v>1.072559466</v>
      </c>
      <c r="AA683" s="16">
        <f>(nnet!$A683-Z683)^2</f>
        <v>0.005264876151</v>
      </c>
    </row>
    <row r="684" ht="14.25" customHeight="1">
      <c r="A684" s="10">
        <v>0.0</v>
      </c>
      <c r="B684" s="10" t="s">
        <v>30</v>
      </c>
      <c r="C684" s="10">
        <v>2.0</v>
      </c>
      <c r="D684" s="10" t="s">
        <v>33</v>
      </c>
      <c r="E684" s="10">
        <v>44.0</v>
      </c>
      <c r="F684" s="11">
        <v>26.0</v>
      </c>
      <c r="G684" s="10">
        <v>1.0</v>
      </c>
      <c r="H684" s="10">
        <v>0.0</v>
      </c>
      <c r="I684" s="12">
        <f>mmult!$E684/$E$1</f>
        <v>0.55</v>
      </c>
      <c r="J684" s="12">
        <f>LOG10(mmult!$F684+1)</f>
        <v>1.431363764</v>
      </c>
      <c r="K684" s="10">
        <f>IF(mmult!$C684=1,1,0)</f>
        <v>0</v>
      </c>
      <c r="L684" s="10">
        <f>IF(mmult!$C684=2,1,0)</f>
        <v>1</v>
      </c>
      <c r="M684" s="10">
        <f>IF(mmult!$B684="S",1,0)</f>
        <v>1</v>
      </c>
      <c r="N684" s="10">
        <f>IF(mmult!$B684="C",1,0)</f>
        <v>0</v>
      </c>
      <c r="O684" s="13">
        <f>IF(mmult!$D684="male",1,0)</f>
        <v>0</v>
      </c>
      <c r="P684" s="13">
        <v>1.0</v>
      </c>
      <c r="V684" s="15">
        <v>-1.1076850648420058</v>
      </c>
      <c r="W684" s="15">
        <v>0.6387134522454798</v>
      </c>
      <c r="X684" s="16">
        <f t="shared" ref="X684:Y684" si="682">IF(V684&lt;0,0,V684)</f>
        <v>0</v>
      </c>
      <c r="Y684" s="16">
        <f t="shared" si="682"/>
        <v>0.6387134522</v>
      </c>
      <c r="Z684" s="16">
        <f t="shared" si="3"/>
        <v>0.6387134522</v>
      </c>
      <c r="AA684" s="16">
        <f>(nnet!$A684-Z684)^2</f>
        <v>0.4079548741</v>
      </c>
    </row>
    <row r="685" ht="14.25" customHeight="1">
      <c r="A685" s="10">
        <v>1.0</v>
      </c>
      <c r="B685" s="10" t="s">
        <v>30</v>
      </c>
      <c r="C685" s="10">
        <v>3.0</v>
      </c>
      <c r="D685" s="10" t="s">
        <v>33</v>
      </c>
      <c r="E685" s="10">
        <v>18.0</v>
      </c>
      <c r="F685" s="11">
        <v>9.35</v>
      </c>
      <c r="G685" s="10">
        <v>0.0</v>
      </c>
      <c r="H685" s="10">
        <v>1.0</v>
      </c>
      <c r="I685" s="12">
        <f>mmult!$E685/$E$1</f>
        <v>0.225</v>
      </c>
      <c r="J685" s="12">
        <f>LOG10(mmult!$F685+1)</f>
        <v>1.01494035</v>
      </c>
      <c r="K685" s="10">
        <f>IF(mmult!$C685=1,1,0)</f>
        <v>0</v>
      </c>
      <c r="L685" s="10">
        <f>IF(mmult!$C685=2,1,0)</f>
        <v>0</v>
      </c>
      <c r="M685" s="10">
        <f>IF(mmult!$B685="S",1,0)</f>
        <v>1</v>
      </c>
      <c r="N685" s="10">
        <f>IF(mmult!$B685="C",1,0)</f>
        <v>0</v>
      </c>
      <c r="O685" s="13">
        <f>IF(mmult!$D685="male",1,0)</f>
        <v>0</v>
      </c>
      <c r="P685" s="13">
        <v>1.0</v>
      </c>
      <c r="V685" s="15">
        <v>-1.0106254256770704</v>
      </c>
      <c r="W685" s="15">
        <v>0.6421699578737017</v>
      </c>
      <c r="X685" s="16">
        <f t="shared" ref="X685:Y685" si="683">IF(V685&lt;0,0,V685)</f>
        <v>0</v>
      </c>
      <c r="Y685" s="16">
        <f t="shared" si="683"/>
        <v>0.6421699579</v>
      </c>
      <c r="Z685" s="16">
        <f t="shared" si="3"/>
        <v>0.6421699579</v>
      </c>
      <c r="AA685" s="16">
        <f>(nnet!$A685-Z685)^2</f>
        <v>0.128042339</v>
      </c>
    </row>
    <row r="686" ht="14.25" customHeight="1">
      <c r="A686" s="10">
        <v>1.0</v>
      </c>
      <c r="B686" s="10" t="s">
        <v>30</v>
      </c>
      <c r="C686" s="10">
        <v>1.0</v>
      </c>
      <c r="D686" s="10" t="s">
        <v>33</v>
      </c>
      <c r="E686" s="10">
        <v>45.0</v>
      </c>
      <c r="F686" s="11">
        <v>164.8667</v>
      </c>
      <c r="G686" s="10">
        <v>1.0</v>
      </c>
      <c r="H686" s="10">
        <v>1.0</v>
      </c>
      <c r="I686" s="12">
        <f>mmult!$E686/$E$1</f>
        <v>0.5625</v>
      </c>
      <c r="J686" s="12">
        <f>LOG10(mmult!$F686+1)</f>
        <v>2.219759204</v>
      </c>
      <c r="K686" s="10">
        <f>IF(mmult!$C686=1,1,0)</f>
        <v>1</v>
      </c>
      <c r="L686" s="10">
        <f>IF(mmult!$C686=2,1,0)</f>
        <v>0</v>
      </c>
      <c r="M686" s="10">
        <f>IF(mmult!$B686="S",1,0)</f>
        <v>1</v>
      </c>
      <c r="N686" s="10">
        <f>IF(mmult!$B686="C",1,0)</f>
        <v>0</v>
      </c>
      <c r="O686" s="13">
        <f>IF(mmult!$D686="male",1,0)</f>
        <v>0</v>
      </c>
      <c r="P686" s="13">
        <v>1.0</v>
      </c>
      <c r="V686" s="15">
        <v>-0.8893468732455256</v>
      </c>
      <c r="W686" s="15">
        <v>0.8483281313112494</v>
      </c>
      <c r="X686" s="16">
        <f t="shared" ref="X686:Y686" si="684">IF(V686&lt;0,0,V686)</f>
        <v>0</v>
      </c>
      <c r="Y686" s="16">
        <f t="shared" si="684"/>
        <v>0.8483281313</v>
      </c>
      <c r="Z686" s="16">
        <f t="shared" si="3"/>
        <v>0.8483281313</v>
      </c>
      <c r="AA686" s="16">
        <f>(nnet!$A686-Z686)^2</f>
        <v>0.02300435575</v>
      </c>
    </row>
    <row r="687" ht="14.25" customHeight="1">
      <c r="A687" s="10">
        <v>1.0</v>
      </c>
      <c r="B687" s="10" t="s">
        <v>30</v>
      </c>
      <c r="C687" s="10">
        <v>1.0</v>
      </c>
      <c r="D687" s="10" t="s">
        <v>31</v>
      </c>
      <c r="E687" s="10">
        <v>51.0</v>
      </c>
      <c r="F687" s="11">
        <v>26.55</v>
      </c>
      <c r="G687" s="10">
        <v>0.0</v>
      </c>
      <c r="H687" s="10">
        <v>0.0</v>
      </c>
      <c r="I687" s="12">
        <f>mmult!$E687/$E$1</f>
        <v>0.6375</v>
      </c>
      <c r="J687" s="12">
        <f>LOG10(mmult!$F687+1)</f>
        <v>1.440121603</v>
      </c>
      <c r="K687" s="10">
        <f>IF(mmult!$C687=1,1,0)</f>
        <v>1</v>
      </c>
      <c r="L687" s="10">
        <f>IF(mmult!$C687=2,1,0)</f>
        <v>0</v>
      </c>
      <c r="M687" s="10">
        <f>IF(mmult!$B687="S",1,0)</f>
        <v>1</v>
      </c>
      <c r="N687" s="10">
        <f>IF(mmult!$B687="C",1,0)</f>
        <v>0</v>
      </c>
      <c r="O687" s="13">
        <f>IF(mmult!$D687="male",1,0)</f>
        <v>1</v>
      </c>
      <c r="P687" s="13">
        <v>1.0</v>
      </c>
      <c r="V687" s="15">
        <v>-1.401603575848697</v>
      </c>
      <c r="W687" s="15">
        <v>0.3464424853942134</v>
      </c>
      <c r="X687" s="16">
        <f t="shared" ref="X687:Y687" si="685">IF(V687&lt;0,0,V687)</f>
        <v>0</v>
      </c>
      <c r="Y687" s="16">
        <f t="shared" si="685"/>
        <v>0.3464424854</v>
      </c>
      <c r="Z687" s="16">
        <f t="shared" si="3"/>
        <v>0.3464424854</v>
      </c>
      <c r="AA687" s="16">
        <f>(nnet!$A687-Z687)^2</f>
        <v>0.4271374249</v>
      </c>
    </row>
    <row r="688" ht="14.25" customHeight="1">
      <c r="A688" s="10">
        <v>1.0</v>
      </c>
      <c r="B688" s="10" t="s">
        <v>32</v>
      </c>
      <c r="C688" s="10">
        <v>3.0</v>
      </c>
      <c r="D688" s="10" t="s">
        <v>33</v>
      </c>
      <c r="E688" s="10">
        <v>24.0</v>
      </c>
      <c r="F688" s="11">
        <v>19.2583</v>
      </c>
      <c r="G688" s="10">
        <v>0.0</v>
      </c>
      <c r="H688" s="10">
        <v>3.0</v>
      </c>
      <c r="I688" s="12">
        <f>mmult!$E688/$E$1</f>
        <v>0.3</v>
      </c>
      <c r="J688" s="12">
        <f>LOG10(mmult!$F688+1)</f>
        <v>1.306602998</v>
      </c>
      <c r="K688" s="10">
        <f>IF(mmult!$C688=1,1,0)</f>
        <v>0</v>
      </c>
      <c r="L688" s="10">
        <f>IF(mmult!$C688=2,1,0)</f>
        <v>0</v>
      </c>
      <c r="M688" s="10">
        <f>IF(mmult!$B688="S",1,0)</f>
        <v>0</v>
      </c>
      <c r="N688" s="10">
        <f>IF(mmult!$B688="C",1,0)</f>
        <v>1</v>
      </c>
      <c r="O688" s="13">
        <f>IF(mmult!$D688="male",1,0)</f>
        <v>0</v>
      </c>
      <c r="P688" s="13">
        <v>1.0</v>
      </c>
      <c r="V688" s="15">
        <v>0.6243302254367589</v>
      </c>
      <c r="W688" s="15">
        <v>-2.768765640739612</v>
      </c>
      <c r="X688" s="16">
        <f t="shared" ref="X688:Y688" si="686">IF(V688&lt;0,0,V688)</f>
        <v>0.6243302254</v>
      </c>
      <c r="Y688" s="16">
        <f t="shared" si="686"/>
        <v>0</v>
      </c>
      <c r="Z688" s="16">
        <f t="shared" si="3"/>
        <v>0.6243302254</v>
      </c>
      <c r="AA688" s="16">
        <f>(nnet!$A688-Z688)^2</f>
        <v>0.1411277795</v>
      </c>
    </row>
    <row r="689" ht="14.25" customHeight="1">
      <c r="A689" s="10">
        <v>0.0</v>
      </c>
      <c r="B689" s="10" t="s">
        <v>30</v>
      </c>
      <c r="C689" s="10">
        <v>3.0</v>
      </c>
      <c r="D689" s="10" t="s">
        <v>31</v>
      </c>
      <c r="E689" s="10">
        <v>41.0</v>
      </c>
      <c r="F689" s="11">
        <v>14.1083</v>
      </c>
      <c r="G689" s="10">
        <v>2.0</v>
      </c>
      <c r="H689" s="10">
        <v>0.0</v>
      </c>
      <c r="I689" s="12">
        <f>mmult!$E689/$E$1</f>
        <v>0.5125</v>
      </c>
      <c r="J689" s="12">
        <f>LOG10(mmult!$F689+1)</f>
        <v>1.1792156</v>
      </c>
      <c r="K689" s="10">
        <f>IF(mmult!$C689=1,1,0)</f>
        <v>0</v>
      </c>
      <c r="L689" s="10">
        <f>IF(mmult!$C689=2,1,0)</f>
        <v>0</v>
      </c>
      <c r="M689" s="10">
        <f>IF(mmult!$B689="S",1,0)</f>
        <v>1</v>
      </c>
      <c r="N689" s="10">
        <f>IF(mmult!$B689="C",1,0)</f>
        <v>0</v>
      </c>
      <c r="O689" s="13">
        <f>IF(mmult!$D689="male",1,0)</f>
        <v>1</v>
      </c>
      <c r="P689" s="13">
        <v>1.0</v>
      </c>
      <c r="V689" s="15">
        <v>-1.7213932335813185</v>
      </c>
      <c r="W689" s="15">
        <v>-0.1371533224632091</v>
      </c>
      <c r="X689" s="16">
        <f t="shared" ref="X689:Y689" si="687">IF(V689&lt;0,0,V689)</f>
        <v>0</v>
      </c>
      <c r="Y689" s="16">
        <f t="shared" si="687"/>
        <v>0</v>
      </c>
      <c r="Z689" s="16">
        <f t="shared" si="3"/>
        <v>0</v>
      </c>
      <c r="AA689" s="16">
        <f>(nnet!$A689-Z689)^2</f>
        <v>0</v>
      </c>
    </row>
    <row r="690" ht="14.25" customHeight="1">
      <c r="A690" s="10">
        <v>0.0</v>
      </c>
      <c r="B690" s="10" t="s">
        <v>30</v>
      </c>
      <c r="C690" s="10">
        <v>2.0</v>
      </c>
      <c r="D690" s="10" t="s">
        <v>31</v>
      </c>
      <c r="E690" s="10">
        <v>21.0</v>
      </c>
      <c r="F690" s="11">
        <v>11.5</v>
      </c>
      <c r="G690" s="10">
        <v>1.0</v>
      </c>
      <c r="H690" s="10">
        <v>0.0</v>
      </c>
      <c r="I690" s="12">
        <f>mmult!$E690/$E$1</f>
        <v>0.2625</v>
      </c>
      <c r="J690" s="12">
        <f>LOG10(mmult!$F690+1)</f>
        <v>1.096910013</v>
      </c>
      <c r="K690" s="10">
        <f>IF(mmult!$C690=1,1,0)</f>
        <v>0</v>
      </c>
      <c r="L690" s="10">
        <f>IF(mmult!$C690=2,1,0)</f>
        <v>1</v>
      </c>
      <c r="M690" s="10">
        <f>IF(mmult!$B690="S",1,0)</f>
        <v>1</v>
      </c>
      <c r="N690" s="10">
        <f>IF(mmult!$B690="C",1,0)</f>
        <v>0</v>
      </c>
      <c r="O690" s="13">
        <f>IF(mmult!$D690="male",1,0)</f>
        <v>1</v>
      </c>
      <c r="P690" s="13">
        <v>1.0</v>
      </c>
      <c r="V690" s="15">
        <v>-1.4006989991379688</v>
      </c>
      <c r="W690" s="15">
        <v>0.2709739482448579</v>
      </c>
      <c r="X690" s="16">
        <f t="shared" ref="X690:Y690" si="688">IF(V690&lt;0,0,V690)</f>
        <v>0</v>
      </c>
      <c r="Y690" s="16">
        <f t="shared" si="688"/>
        <v>0.2709739482</v>
      </c>
      <c r="Z690" s="16">
        <f t="shared" si="3"/>
        <v>0.2709739482</v>
      </c>
      <c r="AA690" s="16">
        <f>(nnet!$A690-Z690)^2</f>
        <v>0.07342688063</v>
      </c>
    </row>
    <row r="691" ht="14.25" customHeight="1">
      <c r="A691" s="10">
        <v>1.0</v>
      </c>
      <c r="B691" s="10" t="s">
        <v>30</v>
      </c>
      <c r="C691" s="10">
        <v>1.0</v>
      </c>
      <c r="D691" s="10" t="s">
        <v>33</v>
      </c>
      <c r="E691" s="10">
        <v>48.0</v>
      </c>
      <c r="F691" s="11">
        <v>25.9292</v>
      </c>
      <c r="G691" s="10">
        <v>0.0</v>
      </c>
      <c r="H691" s="10">
        <v>0.0</v>
      </c>
      <c r="I691" s="12">
        <f>mmult!$E691/$E$1</f>
        <v>0.6</v>
      </c>
      <c r="J691" s="12">
        <f>LOG10(mmult!$F691+1)</f>
        <v>1.430223452</v>
      </c>
      <c r="K691" s="10">
        <f>IF(mmult!$C691=1,1,0)</f>
        <v>1</v>
      </c>
      <c r="L691" s="10">
        <f>IF(mmult!$C691=2,1,0)</f>
        <v>0</v>
      </c>
      <c r="M691" s="10">
        <f>IF(mmult!$B691="S",1,0)</f>
        <v>1</v>
      </c>
      <c r="N691" s="10">
        <f>IF(mmult!$B691="C",1,0)</f>
        <v>0</v>
      </c>
      <c r="O691" s="13">
        <f>IF(mmult!$D691="male",1,0)</f>
        <v>0</v>
      </c>
      <c r="P691" s="13">
        <v>1.0</v>
      </c>
      <c r="V691" s="15">
        <v>-0.8736682964212592</v>
      </c>
      <c r="W691" s="15">
        <v>0.8601719184260923</v>
      </c>
      <c r="X691" s="16">
        <f t="shared" ref="X691:Y691" si="689">IF(V691&lt;0,0,V691)</f>
        <v>0</v>
      </c>
      <c r="Y691" s="16">
        <f t="shared" si="689"/>
        <v>0.8601719184</v>
      </c>
      <c r="Z691" s="16">
        <f t="shared" si="3"/>
        <v>0.8601719184</v>
      </c>
      <c r="AA691" s="16">
        <f>(nnet!$A691-Z691)^2</f>
        <v>0.0195518924</v>
      </c>
    </row>
    <row r="692" ht="14.25" customHeight="1">
      <c r="A692" s="10">
        <v>0.0</v>
      </c>
      <c r="B692" s="10" t="s">
        <v>30</v>
      </c>
      <c r="C692" s="10">
        <v>2.0</v>
      </c>
      <c r="D692" s="10" t="s">
        <v>31</v>
      </c>
      <c r="E692" s="10">
        <v>24.0</v>
      </c>
      <c r="F692" s="11">
        <v>13.0</v>
      </c>
      <c r="G692" s="10">
        <v>0.0</v>
      </c>
      <c r="H692" s="10">
        <v>0.0</v>
      </c>
      <c r="I692" s="12">
        <f>mmult!$E692/$E$1</f>
        <v>0.3</v>
      </c>
      <c r="J692" s="12">
        <f>LOG10(mmult!$F692+1)</f>
        <v>1.146128036</v>
      </c>
      <c r="K692" s="10">
        <f>IF(mmult!$C692=1,1,0)</f>
        <v>0</v>
      </c>
      <c r="L692" s="10">
        <f>IF(mmult!$C692=2,1,0)</f>
        <v>1</v>
      </c>
      <c r="M692" s="10">
        <f>IF(mmult!$B692="S",1,0)</f>
        <v>1</v>
      </c>
      <c r="N692" s="10">
        <f>IF(mmult!$B692="C",1,0)</f>
        <v>0</v>
      </c>
      <c r="O692" s="13">
        <f>IF(mmult!$D692="male",1,0)</f>
        <v>1</v>
      </c>
      <c r="P692" s="13">
        <v>1.0</v>
      </c>
      <c r="V692" s="15">
        <v>-1.409938270545583</v>
      </c>
      <c r="W692" s="15">
        <v>0.33258716697846413</v>
      </c>
      <c r="X692" s="16">
        <f t="shared" ref="X692:Y692" si="690">IF(V692&lt;0,0,V692)</f>
        <v>0</v>
      </c>
      <c r="Y692" s="16">
        <f t="shared" si="690"/>
        <v>0.332587167</v>
      </c>
      <c r="Z692" s="16">
        <f t="shared" si="3"/>
        <v>0.332587167</v>
      </c>
      <c r="AA692" s="16">
        <f>(nnet!$A692-Z692)^2</f>
        <v>0.1106142236</v>
      </c>
    </row>
    <row r="693" ht="14.25" customHeight="1">
      <c r="A693" s="10">
        <v>1.0</v>
      </c>
      <c r="B693" s="10" t="s">
        <v>30</v>
      </c>
      <c r="C693" s="10">
        <v>2.0</v>
      </c>
      <c r="D693" s="10" t="s">
        <v>33</v>
      </c>
      <c r="E693" s="10">
        <v>42.0</v>
      </c>
      <c r="F693" s="11">
        <v>13.0</v>
      </c>
      <c r="G693" s="10">
        <v>0.0</v>
      </c>
      <c r="H693" s="10">
        <v>0.0</v>
      </c>
      <c r="I693" s="12">
        <f>mmult!$E693/$E$1</f>
        <v>0.525</v>
      </c>
      <c r="J693" s="12">
        <f>LOG10(mmult!$F693+1)</f>
        <v>1.146128036</v>
      </c>
      <c r="K693" s="10">
        <f>IF(mmult!$C693=1,1,0)</f>
        <v>0</v>
      </c>
      <c r="L693" s="10">
        <f>IF(mmult!$C693=2,1,0)</f>
        <v>1</v>
      </c>
      <c r="M693" s="10">
        <f>IF(mmult!$B693="S",1,0)</f>
        <v>1</v>
      </c>
      <c r="N693" s="10">
        <f>IF(mmult!$B693="C",1,0)</f>
        <v>0</v>
      </c>
      <c r="O693" s="13">
        <f>IF(mmult!$D693="male",1,0)</f>
        <v>0</v>
      </c>
      <c r="P693" s="13">
        <v>1.0</v>
      </c>
      <c r="V693" s="15">
        <v>-1.0748675263617589</v>
      </c>
      <c r="W693" s="15">
        <v>0.7092352302803877</v>
      </c>
      <c r="X693" s="16">
        <f t="shared" ref="X693:Y693" si="691">IF(V693&lt;0,0,V693)</f>
        <v>0</v>
      </c>
      <c r="Y693" s="16">
        <f t="shared" si="691"/>
        <v>0.7092352303</v>
      </c>
      <c r="Z693" s="16">
        <f t="shared" si="3"/>
        <v>0.7092352303</v>
      </c>
      <c r="AA693" s="16">
        <f>(nnet!$A693-Z693)^2</f>
        <v>0.08454415131</v>
      </c>
    </row>
    <row r="694" ht="14.25" customHeight="1">
      <c r="A694" s="10">
        <v>1.0</v>
      </c>
      <c r="B694" s="10" t="s">
        <v>32</v>
      </c>
      <c r="C694" s="10">
        <v>2.0</v>
      </c>
      <c r="D694" s="10" t="s">
        <v>33</v>
      </c>
      <c r="E694" s="10">
        <v>27.0</v>
      </c>
      <c r="F694" s="11">
        <v>13.8583</v>
      </c>
      <c r="G694" s="10">
        <v>1.0</v>
      </c>
      <c r="H694" s="10">
        <v>0.0</v>
      </c>
      <c r="I694" s="12">
        <f>mmult!$E694/$E$1</f>
        <v>0.3375</v>
      </c>
      <c r="J694" s="12">
        <f>LOG10(mmult!$F694+1)</f>
        <v>1.171969123</v>
      </c>
      <c r="K694" s="10">
        <f>IF(mmult!$C694=1,1,0)</f>
        <v>0</v>
      </c>
      <c r="L694" s="10">
        <f>IF(mmult!$C694=2,1,0)</f>
        <v>1</v>
      </c>
      <c r="M694" s="10">
        <f>IF(mmult!$B694="S",1,0)</f>
        <v>0</v>
      </c>
      <c r="N694" s="10">
        <f>IF(mmult!$B694="C",1,0)</f>
        <v>1</v>
      </c>
      <c r="O694" s="13">
        <f>IF(mmult!$D694="male",1,0)</f>
        <v>0</v>
      </c>
      <c r="P694" s="13">
        <v>1.0</v>
      </c>
      <c r="V694" s="15">
        <v>0.8015690878349281</v>
      </c>
      <c r="W694" s="15">
        <v>-2.64035959014917</v>
      </c>
      <c r="X694" s="16">
        <f t="shared" ref="X694:Y694" si="692">IF(V694&lt;0,0,V694)</f>
        <v>0.8015690878</v>
      </c>
      <c r="Y694" s="16">
        <f t="shared" si="692"/>
        <v>0</v>
      </c>
      <c r="Z694" s="16">
        <f t="shared" si="3"/>
        <v>0.8015690878</v>
      </c>
      <c r="AA694" s="16">
        <f>(nnet!$A694-Z694)^2</f>
        <v>0.0393748269</v>
      </c>
    </row>
    <row r="695" ht="14.25" customHeight="1">
      <c r="A695" s="10">
        <v>0.0</v>
      </c>
      <c r="B695" s="10" t="s">
        <v>30</v>
      </c>
      <c r="C695" s="10">
        <v>1.0</v>
      </c>
      <c r="D695" s="10" t="s">
        <v>31</v>
      </c>
      <c r="E695" s="10">
        <v>31.0</v>
      </c>
      <c r="F695" s="11">
        <v>50.4958</v>
      </c>
      <c r="G695" s="10">
        <v>0.0</v>
      </c>
      <c r="H695" s="10">
        <v>0.0</v>
      </c>
      <c r="I695" s="12">
        <f>mmult!$E695/$E$1</f>
        <v>0.3875</v>
      </c>
      <c r="J695" s="12">
        <f>LOG10(mmult!$F695+1)</f>
        <v>1.711771809</v>
      </c>
      <c r="K695" s="10">
        <f>IF(mmult!$C695=1,1,0)</f>
        <v>1</v>
      </c>
      <c r="L695" s="10">
        <f>IF(mmult!$C695=2,1,0)</f>
        <v>0</v>
      </c>
      <c r="M695" s="10">
        <f>IF(mmult!$B695="S",1,0)</f>
        <v>1</v>
      </c>
      <c r="N695" s="10">
        <f>IF(mmult!$B695="C",1,0)</f>
        <v>0</v>
      </c>
      <c r="O695" s="13">
        <f>IF(mmult!$D695="male",1,0)</f>
        <v>1</v>
      </c>
      <c r="P695" s="13">
        <v>1.0</v>
      </c>
      <c r="V695" s="15">
        <v>-1.214653269572875</v>
      </c>
      <c r="W695" s="15">
        <v>0.49708041693447447</v>
      </c>
      <c r="X695" s="16">
        <f t="shared" ref="X695:Y695" si="693">IF(V695&lt;0,0,V695)</f>
        <v>0</v>
      </c>
      <c r="Y695" s="16">
        <f t="shared" si="693"/>
        <v>0.4970804169</v>
      </c>
      <c r="Z695" s="16">
        <f t="shared" si="3"/>
        <v>0.4970804169</v>
      </c>
      <c r="AA695" s="16">
        <f>(nnet!$A695-Z695)^2</f>
        <v>0.2470889409</v>
      </c>
    </row>
    <row r="696" ht="14.25" customHeight="1">
      <c r="A696" s="10">
        <v>1.0</v>
      </c>
      <c r="B696" s="10" t="s">
        <v>30</v>
      </c>
      <c r="C696" s="10">
        <v>3.0</v>
      </c>
      <c r="D696" s="10" t="s">
        <v>31</v>
      </c>
      <c r="E696" s="10">
        <v>4.0</v>
      </c>
      <c r="F696" s="11">
        <v>11.1333</v>
      </c>
      <c r="G696" s="10">
        <v>1.0</v>
      </c>
      <c r="H696" s="10">
        <v>1.0</v>
      </c>
      <c r="I696" s="12">
        <f>mmult!$E696/$E$1</f>
        <v>0.05</v>
      </c>
      <c r="J696" s="12">
        <f>LOG10(mmult!$F696+1)</f>
        <v>1.083978936</v>
      </c>
      <c r="K696" s="10">
        <f>IF(mmult!$C696=1,1,0)</f>
        <v>0</v>
      </c>
      <c r="L696" s="10">
        <f>IF(mmult!$C696=2,1,0)</f>
        <v>0</v>
      </c>
      <c r="M696" s="10">
        <f>IF(mmult!$B696="S",1,0)</f>
        <v>1</v>
      </c>
      <c r="N696" s="10">
        <f>IF(mmult!$B696="C",1,0)</f>
        <v>0</v>
      </c>
      <c r="O696" s="13">
        <f>IF(mmult!$D696="male",1,0)</f>
        <v>1</v>
      </c>
      <c r="P696" s="13">
        <v>1.0</v>
      </c>
      <c r="V696" s="15">
        <v>-1.3994077681906527</v>
      </c>
      <c r="W696" s="15">
        <v>0.1664291085555143</v>
      </c>
      <c r="X696" s="16">
        <f t="shared" ref="X696:Y696" si="694">IF(V696&lt;0,0,V696)</f>
        <v>0</v>
      </c>
      <c r="Y696" s="16">
        <f t="shared" si="694"/>
        <v>0.1664291086</v>
      </c>
      <c r="Z696" s="16">
        <f t="shared" si="3"/>
        <v>0.1664291086</v>
      </c>
      <c r="AA696" s="16">
        <f>(nnet!$A696-Z696)^2</f>
        <v>0.6948404311</v>
      </c>
    </row>
    <row r="697" ht="14.25" customHeight="1">
      <c r="A697" s="10">
        <v>0.0</v>
      </c>
      <c r="B697" s="10" t="s">
        <v>30</v>
      </c>
      <c r="C697" s="10">
        <v>3.0</v>
      </c>
      <c r="D697" s="10" t="s">
        <v>31</v>
      </c>
      <c r="E697" s="10">
        <v>26.0</v>
      </c>
      <c r="F697" s="11">
        <v>7.8958</v>
      </c>
      <c r="G697" s="10">
        <v>0.0</v>
      </c>
      <c r="H697" s="10">
        <v>0.0</v>
      </c>
      <c r="I697" s="12">
        <f>mmult!$E697/$E$1</f>
        <v>0.325</v>
      </c>
      <c r="J697" s="12">
        <f>LOG10(mmult!$F697+1)</f>
        <v>0.9491850103</v>
      </c>
      <c r="K697" s="10">
        <f>IF(mmult!$C697=1,1,0)</f>
        <v>0</v>
      </c>
      <c r="L697" s="10">
        <f>IF(mmult!$C697=2,1,0)</f>
        <v>0</v>
      </c>
      <c r="M697" s="10">
        <f>IF(mmult!$B697="S",1,0)</f>
        <v>1</v>
      </c>
      <c r="N697" s="10">
        <f>IF(mmult!$B697="C",1,0)</f>
        <v>0</v>
      </c>
      <c r="O697" s="13">
        <f>IF(mmult!$D697="male",1,0)</f>
        <v>1</v>
      </c>
      <c r="P697" s="13">
        <v>1.0</v>
      </c>
      <c r="V697" s="15">
        <v>-1.5507131795805809</v>
      </c>
      <c r="W697" s="15">
        <v>0.1003913008799544</v>
      </c>
      <c r="X697" s="16">
        <f t="shared" ref="X697:Y697" si="695">IF(V697&lt;0,0,V697)</f>
        <v>0</v>
      </c>
      <c r="Y697" s="16">
        <f t="shared" si="695"/>
        <v>0.1003913009</v>
      </c>
      <c r="Z697" s="16">
        <f t="shared" si="3"/>
        <v>0.1003913009</v>
      </c>
      <c r="AA697" s="16">
        <f>(nnet!$A697-Z697)^2</f>
        <v>0.01007841329</v>
      </c>
    </row>
    <row r="698" ht="14.25" customHeight="1">
      <c r="A698" s="10">
        <v>1.0</v>
      </c>
      <c r="B698" s="10" t="s">
        <v>30</v>
      </c>
      <c r="C698" s="10">
        <v>1.0</v>
      </c>
      <c r="D698" s="10" t="s">
        <v>33</v>
      </c>
      <c r="E698" s="10">
        <v>47.0</v>
      </c>
      <c r="F698" s="11">
        <v>52.5542</v>
      </c>
      <c r="G698" s="10">
        <v>1.0</v>
      </c>
      <c r="H698" s="10">
        <v>1.0</v>
      </c>
      <c r="I698" s="12">
        <f>mmult!$E698/$E$1</f>
        <v>0.5875</v>
      </c>
      <c r="J698" s="12">
        <f>LOG10(mmult!$F698+1)</f>
        <v>1.728793536</v>
      </c>
      <c r="K698" s="10">
        <f>IF(mmult!$C698=1,1,0)</f>
        <v>1</v>
      </c>
      <c r="L698" s="10">
        <f>IF(mmult!$C698=2,1,0)</f>
        <v>0</v>
      </c>
      <c r="M698" s="10">
        <f>IF(mmult!$B698="S",1,0)</f>
        <v>1</v>
      </c>
      <c r="N698" s="10">
        <f>IF(mmult!$B698="C",1,0)</f>
        <v>0</v>
      </c>
      <c r="O698" s="13">
        <f>IF(mmult!$D698="male",1,0)</f>
        <v>0</v>
      </c>
      <c r="P698" s="13">
        <v>1.0</v>
      </c>
      <c r="V698" s="15">
        <v>-0.9134373423150748</v>
      </c>
      <c r="W698" s="15">
        <v>0.8001236479851577</v>
      </c>
      <c r="X698" s="16">
        <f t="shared" ref="X698:Y698" si="696">IF(V698&lt;0,0,V698)</f>
        <v>0</v>
      </c>
      <c r="Y698" s="16">
        <f t="shared" si="696"/>
        <v>0.800123648</v>
      </c>
      <c r="Z698" s="16">
        <f t="shared" si="3"/>
        <v>0.800123648</v>
      </c>
      <c r="AA698" s="16">
        <f>(nnet!$A698-Z698)^2</f>
        <v>0.03995055609</v>
      </c>
    </row>
    <row r="699" ht="14.25" customHeight="1">
      <c r="A699" s="10">
        <v>0.0</v>
      </c>
      <c r="B699" s="10" t="s">
        <v>30</v>
      </c>
      <c r="C699" s="10">
        <v>1.0</v>
      </c>
      <c r="D699" s="10" t="s">
        <v>31</v>
      </c>
      <c r="E699" s="10">
        <v>33.0</v>
      </c>
      <c r="F699" s="11">
        <v>5.0</v>
      </c>
      <c r="G699" s="10">
        <v>0.0</v>
      </c>
      <c r="H699" s="10">
        <v>0.0</v>
      </c>
      <c r="I699" s="12">
        <f>mmult!$E699/$E$1</f>
        <v>0.4125</v>
      </c>
      <c r="J699" s="12">
        <f>LOG10(mmult!$F699+1)</f>
        <v>0.7781512504</v>
      </c>
      <c r="K699" s="10">
        <f>IF(mmult!$C699=1,1,0)</f>
        <v>1</v>
      </c>
      <c r="L699" s="10">
        <f>IF(mmult!$C699=2,1,0)</f>
        <v>0</v>
      </c>
      <c r="M699" s="10">
        <f>IF(mmult!$B699="S",1,0)</f>
        <v>1</v>
      </c>
      <c r="N699" s="10">
        <f>IF(mmult!$B699="C",1,0)</f>
        <v>0</v>
      </c>
      <c r="O699" s="13">
        <f>IF(mmult!$D699="male",1,0)</f>
        <v>1</v>
      </c>
      <c r="P699" s="13">
        <v>1.0</v>
      </c>
      <c r="V699" s="15">
        <v>-1.2438931864235583</v>
      </c>
      <c r="W699" s="15">
        <v>0.41724620503166276</v>
      </c>
      <c r="X699" s="16">
        <f t="shared" ref="X699:Y699" si="697">IF(V699&lt;0,0,V699)</f>
        <v>0</v>
      </c>
      <c r="Y699" s="16">
        <f t="shared" si="697"/>
        <v>0.417246205</v>
      </c>
      <c r="Z699" s="16">
        <f t="shared" si="3"/>
        <v>0.417246205</v>
      </c>
      <c r="AA699" s="16">
        <f>(nnet!$A699-Z699)^2</f>
        <v>0.1740943956</v>
      </c>
    </row>
    <row r="700" ht="14.25" customHeight="1">
      <c r="A700" s="10">
        <v>0.0</v>
      </c>
      <c r="B700" s="10" t="s">
        <v>30</v>
      </c>
      <c r="C700" s="10">
        <v>3.0</v>
      </c>
      <c r="D700" s="10" t="s">
        <v>31</v>
      </c>
      <c r="E700" s="10">
        <v>47.0</v>
      </c>
      <c r="F700" s="11">
        <v>9.0</v>
      </c>
      <c r="G700" s="10">
        <v>0.0</v>
      </c>
      <c r="H700" s="10">
        <v>0.0</v>
      </c>
      <c r="I700" s="12">
        <f>mmult!$E700/$E$1</f>
        <v>0.5875</v>
      </c>
      <c r="J700" s="12">
        <f>LOG10(mmult!$F700+1)</f>
        <v>1</v>
      </c>
      <c r="K700" s="10">
        <f>IF(mmult!$C700=1,1,0)</f>
        <v>0</v>
      </c>
      <c r="L700" s="10">
        <f>IF(mmult!$C700=2,1,0)</f>
        <v>0</v>
      </c>
      <c r="M700" s="10">
        <f>IF(mmult!$B700="S",1,0)</f>
        <v>1</v>
      </c>
      <c r="N700" s="10">
        <f>IF(mmult!$B700="C",1,0)</f>
        <v>0</v>
      </c>
      <c r="O700" s="13">
        <f>IF(mmult!$D700="male",1,0)</f>
        <v>1</v>
      </c>
      <c r="P700" s="13">
        <v>1.0</v>
      </c>
      <c r="V700" s="15">
        <v>-1.7431017252294991</v>
      </c>
      <c r="W700" s="15">
        <v>-0.033766372499349995</v>
      </c>
      <c r="X700" s="16">
        <f t="shared" ref="X700:Y700" si="698">IF(V700&lt;0,0,V700)</f>
        <v>0</v>
      </c>
      <c r="Y700" s="16">
        <f t="shared" si="698"/>
        <v>0</v>
      </c>
      <c r="Z700" s="16">
        <f t="shared" si="3"/>
        <v>0</v>
      </c>
      <c r="AA700" s="16">
        <f>(nnet!$A700-Z700)^2</f>
        <v>0</v>
      </c>
    </row>
    <row r="701" ht="14.25" customHeight="1">
      <c r="A701" s="10">
        <v>1.0</v>
      </c>
      <c r="B701" s="10" t="s">
        <v>32</v>
      </c>
      <c r="C701" s="10">
        <v>2.0</v>
      </c>
      <c r="D701" s="10" t="s">
        <v>33</v>
      </c>
      <c r="E701" s="10">
        <v>28.0</v>
      </c>
      <c r="F701" s="11">
        <v>24.0</v>
      </c>
      <c r="G701" s="10">
        <v>1.0</v>
      </c>
      <c r="H701" s="10">
        <v>0.0</v>
      </c>
      <c r="I701" s="12">
        <f>mmult!$E701/$E$1</f>
        <v>0.35</v>
      </c>
      <c r="J701" s="12">
        <f>LOG10(mmult!$F701+1)</f>
        <v>1.397940009</v>
      </c>
      <c r="K701" s="10">
        <f>IF(mmult!$C701=1,1,0)</f>
        <v>0</v>
      </c>
      <c r="L701" s="10">
        <f>IF(mmult!$C701=2,1,0)</f>
        <v>1</v>
      </c>
      <c r="M701" s="10">
        <f>IF(mmult!$B701="S",1,0)</f>
        <v>0</v>
      </c>
      <c r="N701" s="10">
        <f>IF(mmult!$B701="C",1,0)</f>
        <v>1</v>
      </c>
      <c r="O701" s="13">
        <f>IF(mmult!$D701="male",1,0)</f>
        <v>0</v>
      </c>
      <c r="P701" s="13">
        <v>1.0</v>
      </c>
      <c r="V701" s="15">
        <v>0.7950083206845262</v>
      </c>
      <c r="W701" s="15">
        <v>-2.6307742944045915</v>
      </c>
      <c r="X701" s="16">
        <f t="shared" ref="X701:Y701" si="699">IF(V701&lt;0,0,V701)</f>
        <v>0.7950083207</v>
      </c>
      <c r="Y701" s="16">
        <f t="shared" si="699"/>
        <v>0</v>
      </c>
      <c r="Z701" s="16">
        <f t="shared" si="3"/>
        <v>0.7950083207</v>
      </c>
      <c r="AA701" s="16">
        <f>(nnet!$A701-Z701)^2</f>
        <v>0.04202158859</v>
      </c>
    </row>
    <row r="702" ht="14.25" customHeight="1">
      <c r="A702" s="10">
        <v>1.0</v>
      </c>
      <c r="B702" s="10" t="s">
        <v>32</v>
      </c>
      <c r="C702" s="10">
        <v>3.0</v>
      </c>
      <c r="D702" s="10" t="s">
        <v>33</v>
      </c>
      <c r="E702" s="10">
        <v>15.0</v>
      </c>
      <c r="F702" s="11">
        <v>7.225</v>
      </c>
      <c r="G702" s="10">
        <v>0.0</v>
      </c>
      <c r="H702" s="10">
        <v>0.0</v>
      </c>
      <c r="I702" s="12">
        <f>mmult!$E702/$E$1</f>
        <v>0.1875</v>
      </c>
      <c r="J702" s="12">
        <f>LOG10(mmult!$F702+1)</f>
        <v>0.9151359066</v>
      </c>
      <c r="K702" s="10">
        <f>IF(mmult!$C702=1,1,0)</f>
        <v>0</v>
      </c>
      <c r="L702" s="10">
        <f>IF(mmult!$C702=2,1,0)</f>
        <v>0</v>
      </c>
      <c r="M702" s="10">
        <f>IF(mmult!$B702="S",1,0)</f>
        <v>0</v>
      </c>
      <c r="N702" s="10">
        <f>IF(mmult!$B702="C",1,0)</f>
        <v>1</v>
      </c>
      <c r="O702" s="13">
        <f>IF(mmult!$D702="male",1,0)</f>
        <v>0</v>
      </c>
      <c r="P702" s="13">
        <v>1.0</v>
      </c>
      <c r="V702" s="15">
        <v>0.8065072876942432</v>
      </c>
      <c r="W702" s="15">
        <v>-2.707195338072394</v>
      </c>
      <c r="X702" s="16">
        <f t="shared" ref="X702:Y702" si="700">IF(V702&lt;0,0,V702)</f>
        <v>0.8065072877</v>
      </c>
      <c r="Y702" s="16">
        <f t="shared" si="700"/>
        <v>0</v>
      </c>
      <c r="Z702" s="16">
        <f t="shared" si="3"/>
        <v>0.8065072877</v>
      </c>
      <c r="AA702" s="16">
        <f>(nnet!$A702-Z702)^2</f>
        <v>0.03743942972</v>
      </c>
    </row>
    <row r="703" ht="14.25" customHeight="1">
      <c r="A703" s="10">
        <v>0.0</v>
      </c>
      <c r="B703" s="10" t="s">
        <v>30</v>
      </c>
      <c r="C703" s="10">
        <v>3.0</v>
      </c>
      <c r="D703" s="10" t="s">
        <v>31</v>
      </c>
      <c r="E703" s="10">
        <v>20.0</v>
      </c>
      <c r="F703" s="11">
        <v>9.8458</v>
      </c>
      <c r="G703" s="10">
        <v>0.0</v>
      </c>
      <c r="H703" s="10">
        <v>0.0</v>
      </c>
      <c r="I703" s="12">
        <f>mmult!$E703/$E$1</f>
        <v>0.25</v>
      </c>
      <c r="J703" s="12">
        <f>LOG10(mmult!$F703+1)</f>
        <v>1.035261592</v>
      </c>
      <c r="K703" s="10">
        <f>IF(mmult!$C703=1,1,0)</f>
        <v>0</v>
      </c>
      <c r="L703" s="10">
        <f>IF(mmult!$C703=2,1,0)</f>
        <v>0</v>
      </c>
      <c r="M703" s="10">
        <f>IF(mmult!$B703="S",1,0)</f>
        <v>1</v>
      </c>
      <c r="N703" s="10">
        <f>IF(mmult!$B703="C",1,0)</f>
        <v>0</v>
      </c>
      <c r="O703" s="13">
        <f>IF(mmult!$D703="male",1,0)</f>
        <v>1</v>
      </c>
      <c r="P703" s="13">
        <v>1.0</v>
      </c>
      <c r="V703" s="15">
        <v>-1.4945747904323297</v>
      </c>
      <c r="W703" s="15">
        <v>0.14591005098708854</v>
      </c>
      <c r="X703" s="16">
        <f t="shared" ref="X703:Y703" si="701">IF(V703&lt;0,0,V703)</f>
        <v>0</v>
      </c>
      <c r="Y703" s="16">
        <f t="shared" si="701"/>
        <v>0.145910051</v>
      </c>
      <c r="Z703" s="16">
        <f t="shared" si="3"/>
        <v>0.145910051</v>
      </c>
      <c r="AA703" s="16">
        <f>(nnet!$A703-Z703)^2</f>
        <v>0.02128974298</v>
      </c>
    </row>
    <row r="704" ht="14.25" customHeight="1">
      <c r="A704" s="10">
        <v>0.0</v>
      </c>
      <c r="B704" s="10" t="s">
        <v>30</v>
      </c>
      <c r="C704" s="10">
        <v>3.0</v>
      </c>
      <c r="D704" s="10" t="s">
        <v>31</v>
      </c>
      <c r="E704" s="10">
        <v>19.0</v>
      </c>
      <c r="F704" s="11">
        <v>7.8958</v>
      </c>
      <c r="G704" s="10">
        <v>0.0</v>
      </c>
      <c r="H704" s="10">
        <v>0.0</v>
      </c>
      <c r="I704" s="12">
        <f>mmult!$E704/$E$1</f>
        <v>0.2375</v>
      </c>
      <c r="J704" s="12">
        <f>LOG10(mmult!$F704+1)</f>
        <v>0.9491850103</v>
      </c>
      <c r="K704" s="10">
        <f>IF(mmult!$C704=1,1,0)</f>
        <v>0</v>
      </c>
      <c r="L704" s="10">
        <f>IF(mmult!$C704=2,1,0)</f>
        <v>0</v>
      </c>
      <c r="M704" s="10">
        <f>IF(mmult!$B704="S",1,0)</f>
        <v>1</v>
      </c>
      <c r="N704" s="10">
        <f>IF(mmult!$B704="C",1,0)</f>
        <v>0</v>
      </c>
      <c r="O704" s="13">
        <f>IF(mmult!$D704="male",1,0)</f>
        <v>1</v>
      </c>
      <c r="P704" s="13">
        <v>1.0</v>
      </c>
      <c r="V704" s="15">
        <v>-1.4863866191105466</v>
      </c>
      <c r="W704" s="15">
        <v>0.14632084694267045</v>
      </c>
      <c r="X704" s="16">
        <f t="shared" ref="X704:Y704" si="702">IF(V704&lt;0,0,V704)</f>
        <v>0</v>
      </c>
      <c r="Y704" s="16">
        <f t="shared" si="702"/>
        <v>0.1463208469</v>
      </c>
      <c r="Z704" s="16">
        <f t="shared" si="3"/>
        <v>0.1463208469</v>
      </c>
      <c r="AA704" s="16">
        <f>(nnet!$A704-Z704)^2</f>
        <v>0.02140979025</v>
      </c>
    </row>
    <row r="705" ht="14.25" customHeight="1">
      <c r="A705" s="10">
        <v>1.0</v>
      </c>
      <c r="B705" s="10" t="s">
        <v>32</v>
      </c>
      <c r="C705" s="10">
        <v>1.0</v>
      </c>
      <c r="D705" s="10" t="s">
        <v>33</v>
      </c>
      <c r="E705" s="10">
        <v>56.0</v>
      </c>
      <c r="F705" s="11">
        <v>83.1583</v>
      </c>
      <c r="G705" s="10">
        <v>0.0</v>
      </c>
      <c r="H705" s="10">
        <v>1.0</v>
      </c>
      <c r="I705" s="12">
        <f>mmult!$E705/$E$1</f>
        <v>0.7</v>
      </c>
      <c r="J705" s="12">
        <f>LOG10(mmult!$F705+1)</f>
        <v>1.925096954</v>
      </c>
      <c r="K705" s="10">
        <f>IF(mmult!$C705=1,1,0)</f>
        <v>1</v>
      </c>
      <c r="L705" s="10">
        <f>IF(mmult!$C705=2,1,0)</f>
        <v>0</v>
      </c>
      <c r="M705" s="10">
        <f>IF(mmult!$B705="S",1,0)</f>
        <v>0</v>
      </c>
      <c r="N705" s="10">
        <f>IF(mmult!$B705="C",1,0)</f>
        <v>1</v>
      </c>
      <c r="O705" s="13">
        <f>IF(mmult!$D705="male",1,0)</f>
        <v>0</v>
      </c>
      <c r="P705" s="13">
        <v>1.0</v>
      </c>
      <c r="V705" s="15">
        <v>0.7799474624187844</v>
      </c>
      <c r="W705" s="15">
        <v>-2.5392026725090395</v>
      </c>
      <c r="X705" s="16">
        <f t="shared" ref="X705:Y705" si="703">IF(V705&lt;0,0,V705)</f>
        <v>0.7799474624</v>
      </c>
      <c r="Y705" s="16">
        <f t="shared" si="703"/>
        <v>0</v>
      </c>
      <c r="Z705" s="16">
        <f t="shared" si="3"/>
        <v>0.7799474624</v>
      </c>
      <c r="AA705" s="16">
        <f>(nnet!$A705-Z705)^2</f>
        <v>0.0484231193</v>
      </c>
    </row>
    <row r="706" ht="14.25" customHeight="1">
      <c r="A706" s="10">
        <v>1.0</v>
      </c>
      <c r="B706" s="10" t="s">
        <v>30</v>
      </c>
      <c r="C706" s="10">
        <v>2.0</v>
      </c>
      <c r="D706" s="10" t="s">
        <v>33</v>
      </c>
      <c r="E706" s="10">
        <v>25.0</v>
      </c>
      <c r="F706" s="11">
        <v>26.0</v>
      </c>
      <c r="G706" s="10">
        <v>0.0</v>
      </c>
      <c r="H706" s="10">
        <v>1.0</v>
      </c>
      <c r="I706" s="12">
        <f>mmult!$E706/$E$1</f>
        <v>0.3125</v>
      </c>
      <c r="J706" s="12">
        <f>LOG10(mmult!$F706+1)</f>
        <v>1.431363764</v>
      </c>
      <c r="K706" s="10">
        <f>IF(mmult!$C706=1,1,0)</f>
        <v>0</v>
      </c>
      <c r="L706" s="10">
        <f>IF(mmult!$C706=2,1,0)</f>
        <v>1</v>
      </c>
      <c r="M706" s="10">
        <f>IF(mmult!$B706="S",1,0)</f>
        <v>1</v>
      </c>
      <c r="N706" s="10">
        <f>IF(mmult!$B706="C",1,0)</f>
        <v>0</v>
      </c>
      <c r="O706" s="13">
        <f>IF(mmult!$D706="male",1,0)</f>
        <v>0</v>
      </c>
      <c r="P706" s="13">
        <v>1.0</v>
      </c>
      <c r="V706" s="15">
        <v>-0.9500028574877519</v>
      </c>
      <c r="W706" s="15">
        <v>0.8309964340690112</v>
      </c>
      <c r="X706" s="16">
        <f t="shared" ref="X706:Y706" si="704">IF(V706&lt;0,0,V706)</f>
        <v>0</v>
      </c>
      <c r="Y706" s="16">
        <f t="shared" si="704"/>
        <v>0.8309964341</v>
      </c>
      <c r="Z706" s="16">
        <f t="shared" si="3"/>
        <v>0.8309964341</v>
      </c>
      <c r="AA706" s="16">
        <f>(nnet!$A706-Z706)^2</f>
        <v>0.0285622053</v>
      </c>
    </row>
    <row r="707" ht="14.25" customHeight="1">
      <c r="A707" s="10">
        <v>0.0</v>
      </c>
      <c r="B707" s="10" t="s">
        <v>30</v>
      </c>
      <c r="C707" s="10">
        <v>3.0</v>
      </c>
      <c r="D707" s="10" t="s">
        <v>31</v>
      </c>
      <c r="E707" s="10">
        <v>33.0</v>
      </c>
      <c r="F707" s="11">
        <v>7.8958</v>
      </c>
      <c r="G707" s="10">
        <v>0.0</v>
      </c>
      <c r="H707" s="10">
        <v>0.0</v>
      </c>
      <c r="I707" s="12">
        <f>mmult!$E707/$E$1</f>
        <v>0.4125</v>
      </c>
      <c r="J707" s="12">
        <f>LOG10(mmult!$F707+1)</f>
        <v>0.9491850103</v>
      </c>
      <c r="K707" s="10">
        <f>IF(mmult!$C707=1,1,0)</f>
        <v>0</v>
      </c>
      <c r="L707" s="10">
        <f>IF(mmult!$C707=2,1,0)</f>
        <v>0</v>
      </c>
      <c r="M707" s="10">
        <f>IF(mmult!$B707="S",1,0)</f>
        <v>1</v>
      </c>
      <c r="N707" s="10">
        <f>IF(mmult!$B707="C",1,0)</f>
        <v>0</v>
      </c>
      <c r="O707" s="13">
        <f>IF(mmult!$D707="male",1,0)</f>
        <v>1</v>
      </c>
      <c r="P707" s="13">
        <v>1.0</v>
      </c>
      <c r="V707" s="15">
        <v>-1.6150397400506156</v>
      </c>
      <c r="W707" s="15">
        <v>0.05446175481723836</v>
      </c>
      <c r="X707" s="16">
        <f t="shared" ref="X707:Y707" si="705">IF(V707&lt;0,0,V707)</f>
        <v>0</v>
      </c>
      <c r="Y707" s="16">
        <f t="shared" si="705"/>
        <v>0.05446175482</v>
      </c>
      <c r="Z707" s="16">
        <f t="shared" si="3"/>
        <v>0.05446175482</v>
      </c>
      <c r="AA707" s="16">
        <f>(nnet!$A707-Z707)^2</f>
        <v>0.002966082738</v>
      </c>
    </row>
    <row r="708" ht="14.25" customHeight="1">
      <c r="A708" s="10">
        <v>0.0</v>
      </c>
      <c r="B708" s="10" t="s">
        <v>30</v>
      </c>
      <c r="C708" s="10">
        <v>3.0</v>
      </c>
      <c r="D708" s="10" t="s">
        <v>33</v>
      </c>
      <c r="E708" s="10">
        <v>22.0</v>
      </c>
      <c r="F708" s="11">
        <v>10.5167</v>
      </c>
      <c r="G708" s="10">
        <v>0.0</v>
      </c>
      <c r="H708" s="10">
        <v>0.0</v>
      </c>
      <c r="I708" s="12">
        <f>mmult!$E708/$E$1</f>
        <v>0.275</v>
      </c>
      <c r="J708" s="12">
        <f>LOG10(mmult!$F708+1)</f>
        <v>1.061328054</v>
      </c>
      <c r="K708" s="10">
        <f>IF(mmult!$C708=1,1,0)</f>
        <v>0</v>
      </c>
      <c r="L708" s="10">
        <f>IF(mmult!$C708=2,1,0)</f>
        <v>0</v>
      </c>
      <c r="M708" s="10">
        <f>IF(mmult!$B708="S",1,0)</f>
        <v>1</v>
      </c>
      <c r="N708" s="10">
        <f>IF(mmult!$B708="C",1,0)</f>
        <v>0</v>
      </c>
      <c r="O708" s="13">
        <f>IF(mmult!$D708="male",1,0)</f>
        <v>0</v>
      </c>
      <c r="P708" s="13">
        <v>1.0</v>
      </c>
      <c r="V708" s="15">
        <v>-1.012168674317065</v>
      </c>
      <c r="W708" s="15">
        <v>0.6294025025253265</v>
      </c>
      <c r="X708" s="16">
        <f t="shared" ref="X708:Y708" si="706">IF(V708&lt;0,0,V708)</f>
        <v>0</v>
      </c>
      <c r="Y708" s="16">
        <f t="shared" si="706"/>
        <v>0.6294025025</v>
      </c>
      <c r="Z708" s="16">
        <f t="shared" si="3"/>
        <v>0.6294025025</v>
      </c>
      <c r="AA708" s="16">
        <f>(nnet!$A708-Z708)^2</f>
        <v>0.3961475102</v>
      </c>
    </row>
    <row r="709" ht="14.25" customHeight="1">
      <c r="A709" s="10">
        <v>0.0</v>
      </c>
      <c r="B709" s="10" t="s">
        <v>30</v>
      </c>
      <c r="C709" s="10">
        <v>2.0</v>
      </c>
      <c r="D709" s="10" t="s">
        <v>31</v>
      </c>
      <c r="E709" s="10">
        <v>28.0</v>
      </c>
      <c r="F709" s="11">
        <v>10.5</v>
      </c>
      <c r="G709" s="10">
        <v>0.0</v>
      </c>
      <c r="H709" s="10">
        <v>0.0</v>
      </c>
      <c r="I709" s="12">
        <f>mmult!$E709/$E$1</f>
        <v>0.35</v>
      </c>
      <c r="J709" s="12">
        <f>LOG10(mmult!$F709+1)</f>
        <v>1.06069784</v>
      </c>
      <c r="K709" s="10">
        <f>IF(mmult!$C709=1,1,0)</f>
        <v>0</v>
      </c>
      <c r="L709" s="10">
        <f>IF(mmult!$C709=2,1,0)</f>
        <v>1</v>
      </c>
      <c r="M709" s="10">
        <f>IF(mmult!$B709="S",1,0)</f>
        <v>1</v>
      </c>
      <c r="N709" s="10">
        <f>IF(mmult!$B709="C",1,0)</f>
        <v>0</v>
      </c>
      <c r="O709" s="13">
        <f>IF(mmult!$D709="male",1,0)</f>
        <v>1</v>
      </c>
      <c r="P709" s="13">
        <v>1.0</v>
      </c>
      <c r="V709" s="15">
        <v>-1.4476901229448373</v>
      </c>
      <c r="W709" s="15">
        <v>0.3002373315719842</v>
      </c>
      <c r="X709" s="16">
        <f t="shared" ref="X709:Y709" si="707">IF(V709&lt;0,0,V709)</f>
        <v>0</v>
      </c>
      <c r="Y709" s="16">
        <f t="shared" si="707"/>
        <v>0.3002373316</v>
      </c>
      <c r="Z709" s="16">
        <f t="shared" si="3"/>
        <v>0.3002373316</v>
      </c>
      <c r="AA709" s="16">
        <f>(nnet!$A709-Z709)^2</f>
        <v>0.09014245527</v>
      </c>
    </row>
    <row r="710" ht="14.25" customHeight="1">
      <c r="A710" s="10">
        <v>0.0</v>
      </c>
      <c r="B710" s="10" t="s">
        <v>30</v>
      </c>
      <c r="C710" s="10">
        <v>3.0</v>
      </c>
      <c r="D710" s="10" t="s">
        <v>31</v>
      </c>
      <c r="E710" s="10">
        <v>25.0</v>
      </c>
      <c r="F710" s="11">
        <v>7.05</v>
      </c>
      <c r="G710" s="10">
        <v>0.0</v>
      </c>
      <c r="H710" s="10">
        <v>0.0</v>
      </c>
      <c r="I710" s="12">
        <f>mmult!$E710/$E$1</f>
        <v>0.3125</v>
      </c>
      <c r="J710" s="12">
        <f>LOG10(mmult!$F710+1)</f>
        <v>0.9057958804</v>
      </c>
      <c r="K710" s="10">
        <f>IF(mmult!$C710=1,1,0)</f>
        <v>0</v>
      </c>
      <c r="L710" s="10">
        <f>IF(mmult!$C710=2,1,0)</f>
        <v>0</v>
      </c>
      <c r="M710" s="10">
        <f>IF(mmult!$B710="S",1,0)</f>
        <v>1</v>
      </c>
      <c r="N710" s="10">
        <f>IF(mmult!$B710="C",1,0)</f>
        <v>0</v>
      </c>
      <c r="O710" s="13">
        <f>IF(mmult!$D710="male",1,0)</f>
        <v>1</v>
      </c>
      <c r="P710" s="13">
        <v>1.0</v>
      </c>
      <c r="V710" s="15">
        <v>-1.5420284209481692</v>
      </c>
      <c r="W710" s="15">
        <v>0.10385231163864228</v>
      </c>
      <c r="X710" s="16">
        <f t="shared" ref="X710:Y710" si="708">IF(V710&lt;0,0,V710)</f>
        <v>0</v>
      </c>
      <c r="Y710" s="16">
        <f t="shared" si="708"/>
        <v>0.1038523116</v>
      </c>
      <c r="Z710" s="16">
        <f t="shared" si="3"/>
        <v>0.1038523116</v>
      </c>
      <c r="AA710" s="16">
        <f>(nnet!$A710-Z710)^2</f>
        <v>0.01078530263</v>
      </c>
    </row>
    <row r="711" ht="14.25" customHeight="1">
      <c r="A711" s="10">
        <v>0.0</v>
      </c>
      <c r="B711" s="10" t="s">
        <v>34</v>
      </c>
      <c r="C711" s="10">
        <v>3.0</v>
      </c>
      <c r="D711" s="10" t="s">
        <v>33</v>
      </c>
      <c r="E711" s="10">
        <v>39.0</v>
      </c>
      <c r="F711" s="11">
        <v>29.125</v>
      </c>
      <c r="G711" s="10">
        <v>0.0</v>
      </c>
      <c r="H711" s="10">
        <v>5.0</v>
      </c>
      <c r="I711" s="12">
        <f>mmult!$E711/$E$1</f>
        <v>0.4875</v>
      </c>
      <c r="J711" s="12">
        <f>LOG10(mmult!$F711+1)</f>
        <v>1.478927056</v>
      </c>
      <c r="K711" s="10">
        <f>IF(mmult!$C711=1,1,0)</f>
        <v>0</v>
      </c>
      <c r="L711" s="10">
        <f>IF(mmult!$C711=2,1,0)</f>
        <v>0</v>
      </c>
      <c r="M711" s="10">
        <f>IF(mmult!$B711="S",1,0)</f>
        <v>0</v>
      </c>
      <c r="N711" s="10">
        <f>IF(mmult!$B711="C",1,0)</f>
        <v>0</v>
      </c>
      <c r="O711" s="13">
        <f>IF(mmult!$D711="male",1,0)</f>
        <v>0</v>
      </c>
      <c r="P711" s="13">
        <v>1.0</v>
      </c>
      <c r="V711" s="15">
        <v>0.20716032373478332</v>
      </c>
      <c r="W711" s="15">
        <v>-2.2078423223598724</v>
      </c>
      <c r="X711" s="16">
        <f t="shared" ref="X711:Y711" si="709">IF(V711&lt;0,0,V711)</f>
        <v>0.2071603237</v>
      </c>
      <c r="Y711" s="16">
        <f t="shared" si="709"/>
        <v>0</v>
      </c>
      <c r="Z711" s="16">
        <f t="shared" si="3"/>
        <v>0.2071603237</v>
      </c>
      <c r="AA711" s="16">
        <f>(nnet!$A711-Z711)^2</f>
        <v>0.04291539973</v>
      </c>
    </row>
    <row r="712" ht="14.25" customHeight="1">
      <c r="A712" s="10">
        <v>0.0</v>
      </c>
      <c r="B712" s="10" t="s">
        <v>30</v>
      </c>
      <c r="C712" s="10">
        <v>2.0</v>
      </c>
      <c r="D712" s="10" t="s">
        <v>31</v>
      </c>
      <c r="E712" s="10">
        <v>27.0</v>
      </c>
      <c r="F712" s="11">
        <v>13.0</v>
      </c>
      <c r="G712" s="10">
        <v>0.0</v>
      </c>
      <c r="H712" s="10">
        <v>0.0</v>
      </c>
      <c r="I712" s="12">
        <f>mmult!$E712/$E$1</f>
        <v>0.3375</v>
      </c>
      <c r="J712" s="12">
        <f>LOG10(mmult!$F712+1)</f>
        <v>1.146128036</v>
      </c>
      <c r="K712" s="10">
        <f>IF(mmult!$C712=1,1,0)</f>
        <v>0</v>
      </c>
      <c r="L712" s="10">
        <f>IF(mmult!$C712=2,1,0)</f>
        <v>1</v>
      </c>
      <c r="M712" s="10">
        <f>IF(mmult!$B712="S",1,0)</f>
        <v>1</v>
      </c>
      <c r="N712" s="10">
        <f>IF(mmult!$B712="C",1,0)</f>
        <v>0</v>
      </c>
      <c r="O712" s="13">
        <f>IF(mmult!$D712="male",1,0)</f>
        <v>1</v>
      </c>
      <c r="P712" s="13">
        <v>1.0</v>
      </c>
      <c r="V712" s="15">
        <v>-1.4375067964613122</v>
      </c>
      <c r="W712" s="15">
        <v>0.31290307580872856</v>
      </c>
      <c r="X712" s="16">
        <f t="shared" ref="X712:Y712" si="710">IF(V712&lt;0,0,V712)</f>
        <v>0</v>
      </c>
      <c r="Y712" s="16">
        <f t="shared" si="710"/>
        <v>0.3129030758</v>
      </c>
      <c r="Z712" s="16">
        <f t="shared" si="3"/>
        <v>0.3129030758</v>
      </c>
      <c r="AA712" s="16">
        <f>(nnet!$A712-Z712)^2</f>
        <v>0.09790833485</v>
      </c>
    </row>
    <row r="713" ht="14.25" customHeight="1">
      <c r="A713" s="10">
        <v>1.0</v>
      </c>
      <c r="B713" s="10" t="s">
        <v>30</v>
      </c>
      <c r="C713" s="10">
        <v>1.0</v>
      </c>
      <c r="D713" s="10" t="s">
        <v>33</v>
      </c>
      <c r="E713" s="10">
        <v>19.0</v>
      </c>
      <c r="F713" s="11">
        <v>30.0</v>
      </c>
      <c r="G713" s="10">
        <v>0.0</v>
      </c>
      <c r="H713" s="10">
        <v>0.0</v>
      </c>
      <c r="I713" s="12">
        <f>mmult!$E713/$E$1</f>
        <v>0.2375</v>
      </c>
      <c r="J713" s="12">
        <f>LOG10(mmult!$F713+1)</f>
        <v>1.491361694</v>
      </c>
      <c r="K713" s="10">
        <f>IF(mmult!$C713=1,1,0)</f>
        <v>1</v>
      </c>
      <c r="L713" s="10">
        <f>IF(mmult!$C713=2,1,0)</f>
        <v>0</v>
      </c>
      <c r="M713" s="10">
        <f>IF(mmult!$B713="S",1,0)</f>
        <v>1</v>
      </c>
      <c r="N713" s="10">
        <f>IF(mmult!$B713="C",1,0)</f>
        <v>0</v>
      </c>
      <c r="O713" s="13">
        <f>IF(mmult!$D713="male",1,0)</f>
        <v>0</v>
      </c>
      <c r="P713" s="13">
        <v>1.0</v>
      </c>
      <c r="V713" s="15">
        <v>-0.6064613187336918</v>
      </c>
      <c r="W713" s="15">
        <v>1.0548200750866785</v>
      </c>
      <c r="X713" s="16">
        <f t="shared" ref="X713:Y713" si="711">IF(V713&lt;0,0,V713)</f>
        <v>0</v>
      </c>
      <c r="Y713" s="16">
        <f t="shared" si="711"/>
        <v>1.054820075</v>
      </c>
      <c r="Z713" s="16">
        <f t="shared" si="3"/>
        <v>1.054820075</v>
      </c>
      <c r="AA713" s="16">
        <f>(nnet!$A713-Z713)^2</f>
        <v>0.003005240633</v>
      </c>
    </row>
    <row r="714" ht="14.25" customHeight="1">
      <c r="A714" s="10">
        <v>1.0</v>
      </c>
      <c r="B714" s="10" t="s">
        <v>32</v>
      </c>
      <c r="C714" s="10">
        <v>1.0</v>
      </c>
      <c r="D714" s="10" t="s">
        <v>31</v>
      </c>
      <c r="E714" s="10">
        <v>26.0</v>
      </c>
      <c r="F714" s="11">
        <v>30.0</v>
      </c>
      <c r="G714" s="10">
        <v>0.0</v>
      </c>
      <c r="H714" s="10">
        <v>0.0</v>
      </c>
      <c r="I714" s="12">
        <f>mmult!$E714/$E$1</f>
        <v>0.325</v>
      </c>
      <c r="J714" s="12">
        <f>LOG10(mmult!$F714+1)</f>
        <v>1.491361694</v>
      </c>
      <c r="K714" s="10">
        <f>IF(mmult!$C714=1,1,0)</f>
        <v>1</v>
      </c>
      <c r="L714" s="10">
        <f>IF(mmult!$C714=2,1,0)</f>
        <v>0</v>
      </c>
      <c r="M714" s="10">
        <f>IF(mmult!$B714="S",1,0)</f>
        <v>0</v>
      </c>
      <c r="N714" s="10">
        <f>IF(mmult!$B714="C",1,0)</f>
        <v>1</v>
      </c>
      <c r="O714" s="13">
        <f>IF(mmult!$D714="male",1,0)</f>
        <v>1</v>
      </c>
      <c r="P714" s="13">
        <v>1.0</v>
      </c>
      <c r="V714" s="15">
        <v>0.5847802902546323</v>
      </c>
      <c r="W714" s="15">
        <v>-2.8579433664087763</v>
      </c>
      <c r="X714" s="16">
        <f t="shared" ref="X714:Y714" si="712">IF(V714&lt;0,0,V714)</f>
        <v>0.5847802903</v>
      </c>
      <c r="Y714" s="16">
        <f t="shared" si="712"/>
        <v>0</v>
      </c>
      <c r="Z714" s="16">
        <f t="shared" si="3"/>
        <v>0.5847802903</v>
      </c>
      <c r="AA714" s="16">
        <f>(nnet!$A714-Z714)^2</f>
        <v>0.1724074074</v>
      </c>
    </row>
    <row r="715" ht="14.25" customHeight="1">
      <c r="A715" s="10">
        <v>0.0</v>
      </c>
      <c r="B715" s="10" t="s">
        <v>34</v>
      </c>
      <c r="C715" s="10">
        <v>3.0</v>
      </c>
      <c r="D715" s="10" t="s">
        <v>31</v>
      </c>
      <c r="E715" s="10">
        <v>32.0</v>
      </c>
      <c r="F715" s="11">
        <v>7.75</v>
      </c>
      <c r="G715" s="10">
        <v>0.0</v>
      </c>
      <c r="H715" s="10">
        <v>0.0</v>
      </c>
      <c r="I715" s="12">
        <f>mmult!$E715/$E$1</f>
        <v>0.4</v>
      </c>
      <c r="J715" s="12">
        <f>LOG10(mmult!$F715+1)</f>
        <v>0.942008053</v>
      </c>
      <c r="K715" s="10">
        <f>IF(mmult!$C715=1,1,0)</f>
        <v>0</v>
      </c>
      <c r="L715" s="10">
        <f>IF(mmult!$C715=2,1,0)</f>
        <v>0</v>
      </c>
      <c r="M715" s="10">
        <f>IF(mmult!$B715="S",1,0)</f>
        <v>0</v>
      </c>
      <c r="N715" s="10">
        <f>IF(mmult!$B715="C",1,0)</f>
        <v>0</v>
      </c>
      <c r="O715" s="13">
        <f>IF(mmult!$D715="male",1,0)</f>
        <v>1</v>
      </c>
      <c r="P715" s="13">
        <v>1.0</v>
      </c>
      <c r="V715" s="15">
        <v>-0.06186528091657151</v>
      </c>
      <c r="W715" s="15">
        <v>-2.6442137964048884</v>
      </c>
      <c r="X715" s="16">
        <f t="shared" ref="X715:Y715" si="713">IF(V715&lt;0,0,V715)</f>
        <v>0</v>
      </c>
      <c r="Y715" s="16">
        <f t="shared" si="713"/>
        <v>0</v>
      </c>
      <c r="Z715" s="16">
        <f t="shared" si="3"/>
        <v>0</v>
      </c>
      <c r="AA715" s="16">
        <f>(nnet!$A715-Z715)^2</f>
        <v>0</v>
      </c>
    </row>
    <row r="716" ht="14.25" customHeight="1">
      <c r="F716" s="4"/>
      <c r="I716" s="16"/>
      <c r="J716" s="16"/>
      <c r="O716" s="19"/>
      <c r="P716" s="19"/>
      <c r="V716" s="15"/>
      <c r="W716" s="16"/>
      <c r="X716" s="16"/>
    </row>
    <row r="717" ht="14.25" customHeight="1">
      <c r="W717" s="1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9.86"/>
    <col customWidth="1" min="2" max="2" width="11.43"/>
    <col customWidth="1" min="3" max="3" width="7.86"/>
    <col customWidth="1" min="4" max="4" width="6.57"/>
    <col customWidth="1" min="5" max="5" width="5.86"/>
    <col customWidth="1" min="6" max="6" width="8.71"/>
    <col customWidth="1" min="7" max="7" width="7.57"/>
    <col customWidth="1" min="8" max="8" width="7.86"/>
    <col customWidth="1" min="9" max="9" width="8.43"/>
    <col customWidth="1" min="10" max="12" width="10.14"/>
    <col customWidth="1" min="13" max="13" width="11.43"/>
    <col customWidth="1" min="14" max="14" width="11.57"/>
    <col customWidth="1" min="15" max="16" width="11.43"/>
    <col customWidth="1" min="17" max="17" width="11.57"/>
    <col customWidth="1" min="18" max="18" width="8.86"/>
    <col customWidth="1" min="19" max="19" width="5.57"/>
    <col customWidth="1" min="20" max="20" width="6.14"/>
    <col customWidth="1" min="21" max="23" width="7.86"/>
    <col customWidth="1" min="24" max="24" width="9.14"/>
    <col customWidth="1" min="25" max="25" width="9.43"/>
    <col customWidth="1" min="26" max="26" width="5.0"/>
    <col customWidth="1" min="27" max="27" width="5.57"/>
    <col customWidth="1" min="28" max="28" width="9.43"/>
    <col customWidth="1" min="29" max="29" width="7.86"/>
    <col customWidth="1" min="30" max="32" width="6.71"/>
    <col customWidth="1" min="33" max="34" width="8.71"/>
  </cols>
  <sheetData>
    <row r="1" ht="14.25" customHeight="1">
      <c r="A1" s="1" t="s">
        <v>0</v>
      </c>
      <c r="D1" s="2" t="s">
        <v>1</v>
      </c>
      <c r="E1" s="3">
        <f>MAX(nnet!$E$4:$E$715)</f>
        <v>80</v>
      </c>
      <c r="F1" s="4">
        <f>MAX(nnet!$F$4:$F$715)</f>
        <v>512.3292</v>
      </c>
      <c r="R1" s="1" t="s">
        <v>2</v>
      </c>
      <c r="AC1" s="1" t="s">
        <v>3</v>
      </c>
      <c r="AE1" s="1"/>
      <c r="AG1" s="5" t="s">
        <v>4</v>
      </c>
      <c r="AH1" s="6">
        <f>AVERAGE(AH4:AH715)</f>
        <v>0.1431520964</v>
      </c>
    </row>
    <row r="2" ht="14.25" customHeight="1"/>
    <row r="3" ht="14.25" customHeight="1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R3" s="8" t="s">
        <v>11</v>
      </c>
      <c r="S3" s="8" t="s">
        <v>12</v>
      </c>
      <c r="T3" s="8" t="s">
        <v>13</v>
      </c>
      <c r="U3" s="8" t="s">
        <v>14</v>
      </c>
      <c r="V3" s="8" t="s">
        <v>15</v>
      </c>
      <c r="W3" s="8" t="s">
        <v>16</v>
      </c>
      <c r="X3" s="8" t="s">
        <v>17</v>
      </c>
      <c r="Y3" s="8" t="s">
        <v>18</v>
      </c>
      <c r="Z3" s="20" t="s">
        <v>19</v>
      </c>
      <c r="AA3" s="9" t="s">
        <v>35</v>
      </c>
      <c r="AC3" s="9" t="s">
        <v>24</v>
      </c>
      <c r="AD3" s="9" t="s">
        <v>25</v>
      </c>
      <c r="AE3" s="9" t="s">
        <v>26</v>
      </c>
      <c r="AF3" s="9" t="s">
        <v>27</v>
      </c>
      <c r="AG3" s="9" t="s">
        <v>28</v>
      </c>
      <c r="AH3" s="9" t="s">
        <v>29</v>
      </c>
    </row>
    <row r="4" ht="14.25" customHeight="1">
      <c r="A4" s="10">
        <v>0.0</v>
      </c>
      <c r="B4" s="10" t="s">
        <v>30</v>
      </c>
      <c r="C4" s="10">
        <v>3.0</v>
      </c>
      <c r="D4" s="10" t="s">
        <v>31</v>
      </c>
      <c r="E4" s="10">
        <v>22.0</v>
      </c>
      <c r="F4" s="11">
        <v>7.25</v>
      </c>
      <c r="G4" s="10">
        <v>1.0</v>
      </c>
      <c r="H4" s="10">
        <v>0.0</v>
      </c>
      <c r="I4" s="12">
        <f>nnet!$E4/$E$1</f>
        <v>0.275</v>
      </c>
      <c r="J4" s="12">
        <f>LOG10(nnet!$F4+1)</f>
        <v>0.9164539485</v>
      </c>
      <c r="K4" s="10">
        <f>IF(nnet!$C4=1,1,0)</f>
        <v>0</v>
      </c>
      <c r="L4" s="10">
        <f>IF(nnet!$C4=2,1,0)</f>
        <v>0</v>
      </c>
      <c r="M4" s="10">
        <f>IF(nnet!$B4="S",1,0)</f>
        <v>1</v>
      </c>
      <c r="N4" s="10">
        <f>IF(nnet!$B4="C",1,0)</f>
        <v>0</v>
      </c>
      <c r="O4" s="10">
        <f>IF(nnet!$D4="male",1,0)</f>
        <v>1</v>
      </c>
      <c r="P4" s="13">
        <v>1.0</v>
      </c>
      <c r="R4" s="15">
        <v>-0.017755941767207167</v>
      </c>
      <c r="S4" s="15">
        <v>-0.034677844448281564</v>
      </c>
      <c r="T4" s="15">
        <v>-0.7351625701256848</v>
      </c>
      <c r="U4" s="15">
        <v>0.011630852933266673</v>
      </c>
      <c r="V4" s="15">
        <v>0.373137134195835</v>
      </c>
      <c r="W4" s="15">
        <v>0.12010596357899843</v>
      </c>
      <c r="X4" s="15">
        <v>-1.5149221618483393</v>
      </c>
      <c r="Y4" s="15">
        <v>0.21198338307195896</v>
      </c>
      <c r="Z4" s="15">
        <v>-0.5004823565049458</v>
      </c>
      <c r="AA4" s="15">
        <v>0.72172562669482</v>
      </c>
      <c r="AC4" s="15">
        <f>SUMPRODUCT(linear!$G4:$P4,$R$4:$AA$4)</f>
        <v>-1.502945399</v>
      </c>
      <c r="AD4" s="15">
        <f>SUMPRODUCT(nnet!$G4:$P4,$R$5:$AA$5)</f>
        <v>0.04651528089</v>
      </c>
      <c r="AE4" s="16">
        <f t="shared" ref="AE4:AF4" si="1">IF(AC4&lt;0,0,AC4)</f>
        <v>0</v>
      </c>
      <c r="AF4" s="16">
        <f t="shared" si="1"/>
        <v>0.04651528089</v>
      </c>
      <c r="AG4" s="16">
        <f t="shared" ref="AG4:AG715" si="3">AE4+AF4</f>
        <v>0.04651528089</v>
      </c>
      <c r="AH4" s="16">
        <f>(nnet!$A4-AG4)^2</f>
        <v>0.002163671356</v>
      </c>
    </row>
    <row r="5" ht="14.25" customHeight="1">
      <c r="A5" s="10">
        <v>1.0</v>
      </c>
      <c r="B5" s="10" t="s">
        <v>32</v>
      </c>
      <c r="C5" s="10">
        <v>1.0</v>
      </c>
      <c r="D5" s="10" t="s">
        <v>33</v>
      </c>
      <c r="E5" s="10">
        <v>38.0</v>
      </c>
      <c r="F5" s="11">
        <v>71.2833</v>
      </c>
      <c r="G5" s="10">
        <v>1.0</v>
      </c>
      <c r="H5" s="10">
        <v>0.0</v>
      </c>
      <c r="I5" s="12">
        <f>nnet!$E5/$E$1</f>
        <v>0.475</v>
      </c>
      <c r="J5" s="12">
        <f>LOG10(nnet!$F5+1)</f>
        <v>1.859037971</v>
      </c>
      <c r="K5" s="10">
        <f>IF(nnet!$C5=1,1,0)</f>
        <v>1</v>
      </c>
      <c r="L5" s="10">
        <f>IF(nnet!$C5=2,1,0)</f>
        <v>0</v>
      </c>
      <c r="M5" s="10">
        <f>IF(nnet!$B5="S",1,0)</f>
        <v>0</v>
      </c>
      <c r="N5" s="10">
        <f>IF(nnet!$B5="C",1,0)</f>
        <v>1</v>
      </c>
      <c r="O5" s="13">
        <f>IF(nnet!$D5="male",1,0)</f>
        <v>0</v>
      </c>
      <c r="P5" s="13">
        <v>1.0</v>
      </c>
      <c r="R5" s="16">
        <v>-0.07778261414690739</v>
      </c>
      <c r="S5" s="16">
        <v>-0.010163622803899193</v>
      </c>
      <c r="T5" s="16">
        <v>-0.5249151863025615</v>
      </c>
      <c r="U5" s="16">
        <v>0.07145866447111608</v>
      </c>
      <c r="V5" s="16">
        <v>0.37500519404133875</v>
      </c>
      <c r="W5" s="16">
        <v>0.20499984695204973</v>
      </c>
      <c r="X5" s="16">
        <v>2.8127495422762925</v>
      </c>
      <c r="Y5" s="16">
        <v>-0.6711402952383521</v>
      </c>
      <c r="Z5" s="16">
        <v>-0.4947529233426907</v>
      </c>
      <c r="AA5" s="16">
        <v>-2.114835622875286</v>
      </c>
      <c r="AC5" s="15">
        <f>SUMPRODUCT(linear!$G5:$P5,$R$4:$AA$4)</f>
        <v>0.9615101786</v>
      </c>
      <c r="AD5" s="15">
        <f>SUMPRODUCT(nnet!$G5:$P5,$R$5:$AA$5)</f>
        <v>-2.605243681</v>
      </c>
      <c r="AE5" s="16">
        <f t="shared" ref="AE5:AF5" si="2">IF(AC5&lt;0,0,AC5)</f>
        <v>0.9615101786</v>
      </c>
      <c r="AF5" s="16">
        <f t="shared" si="2"/>
        <v>0</v>
      </c>
      <c r="AG5" s="16">
        <f t="shared" si="3"/>
        <v>0.9615101786</v>
      </c>
      <c r="AH5" s="16">
        <f>(nnet!$A5-AG5)^2</f>
        <v>0.001481466349</v>
      </c>
    </row>
    <row r="6" ht="14.25" customHeight="1">
      <c r="A6" s="10">
        <v>1.0</v>
      </c>
      <c r="B6" s="10" t="s">
        <v>30</v>
      </c>
      <c r="C6" s="10">
        <v>3.0</v>
      </c>
      <c r="D6" s="10" t="s">
        <v>33</v>
      </c>
      <c r="E6" s="10">
        <v>26.0</v>
      </c>
      <c r="F6" s="11">
        <v>7.925</v>
      </c>
      <c r="G6" s="10">
        <v>0.0</v>
      </c>
      <c r="H6" s="10">
        <v>0.0</v>
      </c>
      <c r="I6" s="12">
        <f>nnet!$E6/$E$1</f>
        <v>0.325</v>
      </c>
      <c r="J6" s="12">
        <f>LOG10(nnet!$F6+1)</f>
        <v>0.9506082248</v>
      </c>
      <c r="K6" s="10">
        <f>IF(nnet!$C6=1,1,0)</f>
        <v>0</v>
      </c>
      <c r="L6" s="10">
        <f>IF(nnet!$C6=2,1,0)</f>
        <v>0</v>
      </c>
      <c r="M6" s="10">
        <f>IF(nnet!$B6="S",1,0)</f>
        <v>1</v>
      </c>
      <c r="N6" s="10">
        <f>IF(nnet!$B6="C",1,0)</f>
        <v>0</v>
      </c>
      <c r="O6" s="13">
        <f>IF(nnet!$D6="male",1,0)</f>
        <v>0</v>
      </c>
      <c r="P6" s="13">
        <v>1.0</v>
      </c>
      <c r="AC6" s="15">
        <f>SUMPRODUCT(linear!$G6:$P6,$R$4:$AA$4)</f>
        <v>-1.021067986</v>
      </c>
      <c r="AD6" s="15">
        <f>SUMPRODUCT(nnet!$G6:$P6,$R$5:$AA$5)</f>
        <v>0.595245678</v>
      </c>
      <c r="AE6" s="16">
        <f t="shared" ref="AE6:AF6" si="4">IF(AC6&lt;0,0,AC6)</f>
        <v>0</v>
      </c>
      <c r="AF6" s="16">
        <f t="shared" si="4"/>
        <v>0.595245678</v>
      </c>
      <c r="AG6" s="16">
        <f t="shared" si="3"/>
        <v>0.595245678</v>
      </c>
      <c r="AH6" s="16">
        <f>(nnet!$A6-AG6)^2</f>
        <v>0.1638260612</v>
      </c>
    </row>
    <row r="7" ht="14.25" customHeight="1">
      <c r="A7" s="10">
        <v>1.0</v>
      </c>
      <c r="B7" s="10" t="s">
        <v>30</v>
      </c>
      <c r="C7" s="10">
        <v>1.0</v>
      </c>
      <c r="D7" s="10" t="s">
        <v>33</v>
      </c>
      <c r="E7" s="10">
        <v>35.0</v>
      </c>
      <c r="F7" s="11">
        <v>53.1</v>
      </c>
      <c r="G7" s="10">
        <v>1.0</v>
      </c>
      <c r="H7" s="10">
        <v>0.0</v>
      </c>
      <c r="I7" s="12">
        <f>nnet!$E7/$E$1</f>
        <v>0.4375</v>
      </c>
      <c r="J7" s="12">
        <f>LOG10(nnet!$F7+1)</f>
        <v>1.733197265</v>
      </c>
      <c r="K7" s="10">
        <f>IF(nnet!$C7=1,1,0)</f>
        <v>1</v>
      </c>
      <c r="L7" s="10">
        <f>IF(nnet!$C7=2,1,0)</f>
        <v>0</v>
      </c>
      <c r="M7" s="10">
        <f>IF(nnet!$B7="S",1,0)</f>
        <v>1</v>
      </c>
      <c r="N7" s="10">
        <f>IF(nnet!$B7="C",1,0)</f>
        <v>0</v>
      </c>
      <c r="O7" s="13">
        <f>IF(nnet!$D7="male",1,0)</f>
        <v>0</v>
      </c>
      <c r="P7" s="13">
        <v>1.0</v>
      </c>
      <c r="AC7" s="15">
        <f>SUMPRODUCT(linear!$G7:$P7,$R$4:$AA$4)</f>
        <v>-0.7392904047</v>
      </c>
      <c r="AD7" s="15">
        <f>SUMPRODUCT(nnet!$G7:$P7,$R$5:$AA$5)</f>
        <v>0.8893380671</v>
      </c>
      <c r="AE7" s="16">
        <f t="shared" ref="AE7:AF7" si="5">IF(AC7&lt;0,0,AC7)</f>
        <v>0</v>
      </c>
      <c r="AF7" s="16">
        <f t="shared" si="5"/>
        <v>0.8893380671</v>
      </c>
      <c r="AG7" s="16">
        <f t="shared" si="3"/>
        <v>0.8893380671</v>
      </c>
      <c r="AH7" s="16">
        <f>(nnet!$A7-AG7)^2</f>
        <v>0.01224606339</v>
      </c>
    </row>
    <row r="8" ht="14.25" customHeight="1">
      <c r="A8" s="10">
        <v>0.0</v>
      </c>
      <c r="B8" s="10" t="s">
        <v>30</v>
      </c>
      <c r="C8" s="10">
        <v>3.0</v>
      </c>
      <c r="D8" s="10" t="s">
        <v>31</v>
      </c>
      <c r="E8" s="10">
        <v>35.0</v>
      </c>
      <c r="F8" s="11">
        <v>8.05</v>
      </c>
      <c r="G8" s="10">
        <v>0.0</v>
      </c>
      <c r="H8" s="10">
        <v>0.0</v>
      </c>
      <c r="I8" s="12">
        <f>nnet!$E8/$E$1</f>
        <v>0.4375</v>
      </c>
      <c r="J8" s="12">
        <f>LOG10(nnet!$F8+1)</f>
        <v>0.9566485792</v>
      </c>
      <c r="K8" s="10">
        <f>IF(nnet!$C8=1,1,0)</f>
        <v>0</v>
      </c>
      <c r="L8" s="10">
        <f>IF(nnet!$C8=2,1,0)</f>
        <v>0</v>
      </c>
      <c r="M8" s="10">
        <f>IF(nnet!$B8="S",1,0)</f>
        <v>1</v>
      </c>
      <c r="N8" s="10">
        <f>IF(nnet!$B8="C",1,0)</f>
        <v>0</v>
      </c>
      <c r="O8" s="13">
        <f>IF(nnet!$D8="male",1,0)</f>
        <v>1</v>
      </c>
      <c r="P8" s="13">
        <v>1.0</v>
      </c>
      <c r="AC8" s="15">
        <f>SUMPRODUCT(linear!$G8:$P8,$R$4:$AA$4)</f>
        <v>-1.604185877</v>
      </c>
      <c r="AD8" s="15">
        <f>SUMPRODUCT(nnet!$G8:$P8,$R$5:$AA$5)</f>
        <v>0.04187143189</v>
      </c>
      <c r="AE8" s="16">
        <f t="shared" ref="AE8:AF8" si="6">IF(AC8&lt;0,0,AC8)</f>
        <v>0</v>
      </c>
      <c r="AF8" s="16">
        <f t="shared" si="6"/>
        <v>0.04187143189</v>
      </c>
      <c r="AG8" s="16">
        <f t="shared" si="3"/>
        <v>0.04187143189</v>
      </c>
      <c r="AH8" s="16">
        <f>(nnet!$A8-AG8)^2</f>
        <v>0.001753216808</v>
      </c>
    </row>
    <row r="9" ht="14.25" customHeight="1">
      <c r="A9" s="10">
        <v>0.0</v>
      </c>
      <c r="B9" s="10" t="s">
        <v>30</v>
      </c>
      <c r="C9" s="10">
        <v>1.0</v>
      </c>
      <c r="D9" s="10" t="s">
        <v>31</v>
      </c>
      <c r="E9" s="10">
        <v>54.0</v>
      </c>
      <c r="F9" s="11">
        <v>51.8625</v>
      </c>
      <c r="G9" s="10">
        <v>0.0</v>
      </c>
      <c r="H9" s="10">
        <v>0.0</v>
      </c>
      <c r="I9" s="12">
        <f>nnet!$E9/$E$1</f>
        <v>0.675</v>
      </c>
      <c r="J9" s="12">
        <f>LOG10(nnet!$F9+1)</f>
        <v>1.723147698</v>
      </c>
      <c r="K9" s="10">
        <f>IF(nnet!$C9=1,1,0)</f>
        <v>1</v>
      </c>
      <c r="L9" s="10">
        <f>IF(nnet!$C9=2,1,0)</f>
        <v>0</v>
      </c>
      <c r="M9" s="10">
        <f>IF(nnet!$B9="S",1,0)</f>
        <v>1</v>
      </c>
      <c r="N9" s="10">
        <f>IF(nnet!$B9="C",1,0)</f>
        <v>0</v>
      </c>
      <c r="O9" s="13">
        <f>IF(nnet!$D9="male",1,0)</f>
        <v>1</v>
      </c>
      <c r="P9" s="13">
        <v>1.0</v>
      </c>
      <c r="AC9" s="15">
        <f>SUMPRODUCT(linear!$G9:$P9,$R$4:$AA$4)</f>
        <v>-1.396734815</v>
      </c>
      <c r="AD9" s="15">
        <f>SUMPRODUCT(nnet!$G9:$P9,$R$5:$AA$5)</f>
        <v>0.3469822725</v>
      </c>
      <c r="AE9" s="16">
        <f t="shared" ref="AE9:AF9" si="7">IF(AC9&lt;0,0,AC9)</f>
        <v>0</v>
      </c>
      <c r="AF9" s="16">
        <f t="shared" si="7"/>
        <v>0.3469822725</v>
      </c>
      <c r="AG9" s="16">
        <f t="shared" si="3"/>
        <v>0.3469822725</v>
      </c>
      <c r="AH9" s="16">
        <f>(nnet!$A9-AG9)^2</f>
        <v>0.1203966975</v>
      </c>
    </row>
    <row r="10" ht="14.25" customHeight="1">
      <c r="A10" s="10">
        <v>0.0</v>
      </c>
      <c r="B10" s="10" t="s">
        <v>30</v>
      </c>
      <c r="C10" s="10">
        <v>3.0</v>
      </c>
      <c r="D10" s="10" t="s">
        <v>31</v>
      </c>
      <c r="E10" s="10">
        <v>2.0</v>
      </c>
      <c r="F10" s="11">
        <v>21.075</v>
      </c>
      <c r="G10" s="10">
        <v>3.0</v>
      </c>
      <c r="H10" s="10">
        <v>1.0</v>
      </c>
      <c r="I10" s="12">
        <f>nnet!$E10/$E$1</f>
        <v>0.025</v>
      </c>
      <c r="J10" s="12">
        <f>LOG10(nnet!$F10+1)</f>
        <v>1.343900712</v>
      </c>
      <c r="K10" s="10">
        <f>IF(nnet!$C10=1,1,0)</f>
        <v>0</v>
      </c>
      <c r="L10" s="10">
        <f>IF(nnet!$C10=2,1,0)</f>
        <v>0</v>
      </c>
      <c r="M10" s="10">
        <f>IF(nnet!$B10="S",1,0)</f>
        <v>1</v>
      </c>
      <c r="N10" s="10">
        <f>IF(nnet!$B10="C",1,0)</f>
        <v>0</v>
      </c>
      <c r="O10" s="13">
        <f>IF(nnet!$D10="male",1,0)</f>
        <v>1</v>
      </c>
      <c r="P10" s="13">
        <v>1.0</v>
      </c>
      <c r="AC10" s="15">
        <f>SUMPRODUCT(linear!$G10:$P10,$R$4:$AA$4)</f>
        <v>-1.384372914</v>
      </c>
      <c r="AD10" s="15">
        <f>SUMPRODUCT(nnet!$G10:$P10,$R$5:$AA$5)</f>
        <v>0.04256000124</v>
      </c>
      <c r="AE10" s="16">
        <f t="shared" ref="AE10:AF10" si="8">IF(AC10&lt;0,0,AC10)</f>
        <v>0</v>
      </c>
      <c r="AF10" s="16">
        <f t="shared" si="8"/>
        <v>0.04256000124</v>
      </c>
      <c r="AG10" s="16">
        <f t="shared" si="3"/>
        <v>0.04256000124</v>
      </c>
      <c r="AH10" s="16">
        <f>(nnet!$A10-AG10)^2</f>
        <v>0.001811353705</v>
      </c>
    </row>
    <row r="11" ht="14.25" customHeight="1">
      <c r="A11" s="10">
        <v>1.0</v>
      </c>
      <c r="B11" s="10" t="s">
        <v>30</v>
      </c>
      <c r="C11" s="10">
        <v>3.0</v>
      </c>
      <c r="D11" s="10" t="s">
        <v>33</v>
      </c>
      <c r="E11" s="10">
        <v>27.0</v>
      </c>
      <c r="F11" s="11">
        <v>11.1333</v>
      </c>
      <c r="G11" s="10">
        <v>0.0</v>
      </c>
      <c r="H11" s="10">
        <v>2.0</v>
      </c>
      <c r="I11" s="12">
        <f>nnet!$E11/$E$1</f>
        <v>0.3375</v>
      </c>
      <c r="J11" s="12">
        <f>LOG10(nnet!$F11+1)</f>
        <v>1.083978936</v>
      </c>
      <c r="K11" s="10">
        <f>IF(nnet!$C11=1,1,0)</f>
        <v>0</v>
      </c>
      <c r="L11" s="10">
        <f>IF(nnet!$C11=2,1,0)</f>
        <v>0</v>
      </c>
      <c r="M11" s="10">
        <f>IF(nnet!$B11="S",1,0)</f>
        <v>1</v>
      </c>
      <c r="N11" s="10">
        <f>IF(nnet!$B11="C",1,0)</f>
        <v>0</v>
      </c>
      <c r="O11" s="13">
        <f>IF(nnet!$D11="male",1,0)</f>
        <v>0</v>
      </c>
      <c r="P11" s="13">
        <v>1.0</v>
      </c>
      <c r="AC11" s="15">
        <f>SUMPRODUCT(linear!$G11:$P11,$R$4:$AA$4)</f>
        <v>-1.098061992</v>
      </c>
      <c r="AD11" s="15">
        <f>SUMPRODUCT(nnet!$G11:$P11,$R$5:$AA$5)</f>
        <v>0.5778874855</v>
      </c>
      <c r="AE11" s="16">
        <f t="shared" ref="AE11:AF11" si="9">IF(AC11&lt;0,0,AC11)</f>
        <v>0</v>
      </c>
      <c r="AF11" s="16">
        <f t="shared" si="9"/>
        <v>0.5778874855</v>
      </c>
      <c r="AG11" s="16">
        <f t="shared" si="3"/>
        <v>0.5778874855</v>
      </c>
      <c r="AH11" s="16">
        <f>(nnet!$A11-AG11)^2</f>
        <v>0.1781789749</v>
      </c>
    </row>
    <row r="12" ht="14.25" customHeight="1">
      <c r="A12" s="10">
        <v>1.0</v>
      </c>
      <c r="B12" s="10" t="s">
        <v>32</v>
      </c>
      <c r="C12" s="10">
        <v>2.0</v>
      </c>
      <c r="D12" s="10" t="s">
        <v>33</v>
      </c>
      <c r="E12" s="10">
        <v>14.0</v>
      </c>
      <c r="F12" s="11">
        <v>30.0708</v>
      </c>
      <c r="G12" s="10">
        <v>1.0</v>
      </c>
      <c r="H12" s="10">
        <v>0.0</v>
      </c>
      <c r="I12" s="12">
        <f>nnet!$E12/$E$1</f>
        <v>0.175</v>
      </c>
      <c r="J12" s="12">
        <f>LOG10(nnet!$F12+1)</f>
        <v>1.492352435</v>
      </c>
      <c r="K12" s="10">
        <f>IF(nnet!$C12=1,1,0)</f>
        <v>0</v>
      </c>
      <c r="L12" s="10">
        <f>IF(nnet!$C12=2,1,0)</f>
        <v>1</v>
      </c>
      <c r="M12" s="10">
        <f>IF(nnet!$B12="S",1,0)</f>
        <v>0</v>
      </c>
      <c r="N12" s="10">
        <f>IF(nnet!$B12="C",1,0)</f>
        <v>1</v>
      </c>
      <c r="O12" s="13">
        <f>IF(nnet!$D12="male",1,0)</f>
        <v>0</v>
      </c>
      <c r="P12" s="13">
        <v>1.0</v>
      </c>
      <c r="AC12" s="15">
        <f>SUMPRODUCT(linear!$G12:$P12,$R$4:$AA$4)</f>
        <v>0.9247629135</v>
      </c>
      <c r="AD12" s="15">
        <f>SUMPRODUCT(nnet!$G12:$P12,$R$5:$AA$5)</f>
        <v>-2.643977331</v>
      </c>
      <c r="AE12" s="16">
        <f t="shared" ref="AE12:AF12" si="10">IF(AC12&lt;0,0,AC12)</f>
        <v>0.9247629135</v>
      </c>
      <c r="AF12" s="16">
        <f t="shared" si="10"/>
        <v>0</v>
      </c>
      <c r="AG12" s="16">
        <f t="shared" si="3"/>
        <v>0.9247629135</v>
      </c>
      <c r="AH12" s="16">
        <f>(nnet!$A12-AG12)^2</f>
        <v>0.005660619184</v>
      </c>
    </row>
    <row r="13" ht="14.25" customHeight="1">
      <c r="A13" s="10">
        <v>1.0</v>
      </c>
      <c r="B13" s="10" t="s">
        <v>30</v>
      </c>
      <c r="C13" s="10">
        <v>3.0</v>
      </c>
      <c r="D13" s="10" t="s">
        <v>33</v>
      </c>
      <c r="E13" s="10">
        <v>4.0</v>
      </c>
      <c r="F13" s="11">
        <v>16.7</v>
      </c>
      <c r="G13" s="10">
        <v>1.0</v>
      </c>
      <c r="H13" s="10">
        <v>1.0</v>
      </c>
      <c r="I13" s="12">
        <f>nnet!$E13/$E$1</f>
        <v>0.05</v>
      </c>
      <c r="J13" s="12">
        <f>LOG10(nnet!$F13+1)</f>
        <v>1.247973266</v>
      </c>
      <c r="K13" s="10">
        <f>IF(nnet!$C13=1,1,0)</f>
        <v>0</v>
      </c>
      <c r="L13" s="10">
        <f>IF(nnet!$C13=2,1,0)</f>
        <v>0</v>
      </c>
      <c r="M13" s="10">
        <f>IF(nnet!$B13="S",1,0)</f>
        <v>1</v>
      </c>
      <c r="N13" s="10">
        <f>IF(nnet!$B13="C",1,0)</f>
        <v>0</v>
      </c>
      <c r="O13" s="13">
        <f>IF(nnet!$D13="male",1,0)</f>
        <v>0</v>
      </c>
      <c r="P13" s="13">
        <v>1.0</v>
      </c>
      <c r="AC13" s="15">
        <f>SUMPRODUCT(linear!$G13:$P13,$R$4:$AA$4)</f>
        <v>-0.8678734563</v>
      </c>
      <c r="AD13" s="15">
        <f>SUMPRODUCT(nnet!$G13:$P13,$R$5:$AA$5)</f>
        <v>0.672900426</v>
      </c>
      <c r="AE13" s="16">
        <f t="shared" ref="AE13:AF13" si="11">IF(AC13&lt;0,0,AC13)</f>
        <v>0</v>
      </c>
      <c r="AF13" s="16">
        <f t="shared" si="11"/>
        <v>0.672900426</v>
      </c>
      <c r="AG13" s="16">
        <f t="shared" si="3"/>
        <v>0.672900426</v>
      </c>
      <c r="AH13" s="16">
        <f>(nnet!$A13-AG13)^2</f>
        <v>0.1069941313</v>
      </c>
    </row>
    <row r="14" ht="14.25" customHeight="1">
      <c r="A14" s="10">
        <v>1.0</v>
      </c>
      <c r="B14" s="10" t="s">
        <v>30</v>
      </c>
      <c r="C14" s="10">
        <v>1.0</v>
      </c>
      <c r="D14" s="10" t="s">
        <v>33</v>
      </c>
      <c r="E14" s="10">
        <v>58.0</v>
      </c>
      <c r="F14" s="11">
        <v>26.55</v>
      </c>
      <c r="G14" s="10">
        <v>0.0</v>
      </c>
      <c r="H14" s="10">
        <v>0.0</v>
      </c>
      <c r="I14" s="12">
        <f>nnet!$E14/$E$1</f>
        <v>0.725</v>
      </c>
      <c r="J14" s="12">
        <f>LOG10(nnet!$F14+1)</f>
        <v>1.440121603</v>
      </c>
      <c r="K14" s="10">
        <f>IF(nnet!$C14=1,1,0)</f>
        <v>1</v>
      </c>
      <c r="L14" s="10">
        <f>IF(nnet!$C14=2,1,0)</f>
        <v>0</v>
      </c>
      <c r="M14" s="10">
        <f>IF(nnet!$B14="S",1,0)</f>
        <v>1</v>
      </c>
      <c r="N14" s="10">
        <f>IF(nnet!$B14="C",1,0)</f>
        <v>0</v>
      </c>
      <c r="O14" s="13">
        <f>IF(nnet!$D14="male",1,0)</f>
        <v>0</v>
      </c>
      <c r="P14" s="13">
        <v>1.0</v>
      </c>
      <c r="AC14" s="15">
        <f>SUMPRODUCT(linear!$G14:$P14,$R$4:$AA$4)</f>
        <v>-0.9363024217</v>
      </c>
      <c r="AD14" s="15">
        <f>SUMPRODUCT(nnet!$G14:$P14,$R$5:$AA$5)</f>
        <v>0.7952647698</v>
      </c>
      <c r="AE14" s="16">
        <f t="shared" ref="AE14:AF14" si="12">IF(AC14&lt;0,0,AC14)</f>
        <v>0</v>
      </c>
      <c r="AF14" s="16">
        <f t="shared" si="12"/>
        <v>0.7952647698</v>
      </c>
      <c r="AG14" s="16">
        <f t="shared" si="3"/>
        <v>0.7952647698</v>
      </c>
      <c r="AH14" s="16">
        <f>(nnet!$A14-AG14)^2</f>
        <v>0.04191651448</v>
      </c>
    </row>
    <row r="15" ht="14.25" customHeight="1">
      <c r="A15" s="10">
        <v>0.0</v>
      </c>
      <c r="B15" s="10" t="s">
        <v>30</v>
      </c>
      <c r="C15" s="10">
        <v>3.0</v>
      </c>
      <c r="D15" s="10" t="s">
        <v>31</v>
      </c>
      <c r="E15" s="10">
        <v>20.0</v>
      </c>
      <c r="F15" s="11">
        <v>8.05</v>
      </c>
      <c r="G15" s="10">
        <v>0.0</v>
      </c>
      <c r="H15" s="10">
        <v>0.0</v>
      </c>
      <c r="I15" s="12">
        <f>nnet!$E15/$E$1</f>
        <v>0.25</v>
      </c>
      <c r="J15" s="12">
        <f>LOG10(nnet!$F15+1)</f>
        <v>0.9566485792</v>
      </c>
      <c r="K15" s="10">
        <f>IF(nnet!$C15=1,1,0)</f>
        <v>0</v>
      </c>
      <c r="L15" s="10">
        <f>IF(nnet!$C15=2,1,0)</f>
        <v>0</v>
      </c>
      <c r="M15" s="10">
        <f>IF(nnet!$B15="S",1,0)</f>
        <v>1</v>
      </c>
      <c r="N15" s="10">
        <f>IF(nnet!$B15="C",1,0)</f>
        <v>0</v>
      </c>
      <c r="O15" s="13">
        <f>IF(nnet!$D15="male",1,0)</f>
        <v>1</v>
      </c>
      <c r="P15" s="13">
        <v>1.0</v>
      </c>
      <c r="AC15" s="15">
        <f>SUMPRODUCT(linear!$G15:$P15,$R$4:$AA$4)</f>
        <v>-1.466342895</v>
      </c>
      <c r="AD15" s="15">
        <f>SUMPRODUCT(nnet!$G15:$P15,$R$5:$AA$5)</f>
        <v>0.1402930293</v>
      </c>
      <c r="AE15" s="16">
        <f t="shared" ref="AE15:AF15" si="13">IF(AC15&lt;0,0,AC15)</f>
        <v>0</v>
      </c>
      <c r="AF15" s="16">
        <f t="shared" si="13"/>
        <v>0.1402930293</v>
      </c>
      <c r="AG15" s="16">
        <f t="shared" si="3"/>
        <v>0.1402930293</v>
      </c>
      <c r="AH15" s="16">
        <f>(nnet!$A15-AG15)^2</f>
        <v>0.01968213408</v>
      </c>
    </row>
    <row r="16" ht="14.25" customHeight="1">
      <c r="A16" s="10">
        <v>0.0</v>
      </c>
      <c r="B16" s="10" t="s">
        <v>30</v>
      </c>
      <c r="C16" s="10">
        <v>3.0</v>
      </c>
      <c r="D16" s="10" t="s">
        <v>31</v>
      </c>
      <c r="E16" s="10">
        <v>39.0</v>
      </c>
      <c r="F16" s="11">
        <v>31.275</v>
      </c>
      <c r="G16" s="10">
        <v>1.0</v>
      </c>
      <c r="H16" s="10">
        <v>5.0</v>
      </c>
      <c r="I16" s="12">
        <f>nnet!$E16/$E$1</f>
        <v>0.4875</v>
      </c>
      <c r="J16" s="12">
        <f>LOG10(nnet!$F16+1)</f>
        <v>1.508866251</v>
      </c>
      <c r="K16" s="10">
        <f>IF(nnet!$C16=1,1,0)</f>
        <v>0</v>
      </c>
      <c r="L16" s="10">
        <f>IF(nnet!$C16=2,1,0)</f>
        <v>0</v>
      </c>
      <c r="M16" s="10">
        <f>IF(nnet!$B16="S",1,0)</f>
        <v>1</v>
      </c>
      <c r="N16" s="10">
        <f>IF(nnet!$B16="C",1,0)</f>
        <v>0</v>
      </c>
      <c r="O16" s="13">
        <f>IF(nnet!$D16="male",1,0)</f>
        <v>1</v>
      </c>
      <c r="P16" s="13">
        <v>1.0</v>
      </c>
      <c r="AC16" s="15">
        <f>SUMPRODUCT(linear!$G16:$P16,$R$4:$AA$4)</f>
        <v>-1.825666407</v>
      </c>
      <c r="AD16" s="15">
        <f>SUMPRODUCT(nnet!$G16:$P16,$R$5:$AA$5)</f>
        <v>-0.07351431827</v>
      </c>
      <c r="AE16" s="16">
        <f t="shared" ref="AE16:AF16" si="14">IF(AC16&lt;0,0,AC16)</f>
        <v>0</v>
      </c>
      <c r="AF16" s="16">
        <f t="shared" si="14"/>
        <v>0</v>
      </c>
      <c r="AG16" s="16">
        <f t="shared" si="3"/>
        <v>0</v>
      </c>
      <c r="AH16" s="16">
        <f>(nnet!$A16-AG16)^2</f>
        <v>0</v>
      </c>
    </row>
    <row r="17" ht="14.25" customHeight="1">
      <c r="A17" s="10">
        <v>0.0</v>
      </c>
      <c r="B17" s="10" t="s">
        <v>30</v>
      </c>
      <c r="C17" s="10">
        <v>3.0</v>
      </c>
      <c r="D17" s="10" t="s">
        <v>33</v>
      </c>
      <c r="E17" s="10">
        <v>14.0</v>
      </c>
      <c r="F17" s="11">
        <v>7.8542</v>
      </c>
      <c r="G17" s="10">
        <v>0.0</v>
      </c>
      <c r="H17" s="10">
        <v>0.0</v>
      </c>
      <c r="I17" s="12">
        <f>nnet!$E17/$E$1</f>
        <v>0.175</v>
      </c>
      <c r="J17" s="12">
        <f>LOG10(nnet!$F17+1)</f>
        <v>0.9471493277</v>
      </c>
      <c r="K17" s="10">
        <f>IF(nnet!$C17=1,1,0)</f>
        <v>0</v>
      </c>
      <c r="L17" s="10">
        <f>IF(nnet!$C17=2,1,0)</f>
        <v>0</v>
      </c>
      <c r="M17" s="10">
        <f>IF(nnet!$B17="S",1,0)</f>
        <v>1</v>
      </c>
      <c r="N17" s="10">
        <f>IF(nnet!$B17="C",1,0)</f>
        <v>0</v>
      </c>
      <c r="O17" s="13">
        <f>IF(nnet!$D17="male",1,0)</f>
        <v>0</v>
      </c>
      <c r="P17" s="13">
        <v>1.0</v>
      </c>
      <c r="AC17" s="15">
        <f>SUMPRODUCT(linear!$G17:$P17,$R$4:$AA$4)</f>
        <v>-0.9108338304</v>
      </c>
      <c r="AD17" s="15">
        <f>SUMPRODUCT(nnet!$G17:$P17,$R$5:$AA$5)</f>
        <v>0.6737357878</v>
      </c>
      <c r="AE17" s="16">
        <f t="shared" ref="AE17:AF17" si="15">IF(AC17&lt;0,0,AC17)</f>
        <v>0</v>
      </c>
      <c r="AF17" s="16">
        <f t="shared" si="15"/>
        <v>0.6737357878</v>
      </c>
      <c r="AG17" s="16">
        <f t="shared" si="3"/>
        <v>0.6737357878</v>
      </c>
      <c r="AH17" s="16">
        <f>(nnet!$A17-AG17)^2</f>
        <v>0.4539199118</v>
      </c>
    </row>
    <row r="18" ht="14.25" customHeight="1">
      <c r="A18" s="10">
        <v>1.0</v>
      </c>
      <c r="B18" s="10" t="s">
        <v>30</v>
      </c>
      <c r="C18" s="10">
        <v>2.0</v>
      </c>
      <c r="D18" s="10" t="s">
        <v>33</v>
      </c>
      <c r="E18" s="10">
        <v>55.0</v>
      </c>
      <c r="F18" s="11">
        <v>16.0</v>
      </c>
      <c r="G18" s="10">
        <v>0.0</v>
      </c>
      <c r="H18" s="10">
        <v>0.0</v>
      </c>
      <c r="I18" s="12">
        <f>nnet!$E18/$E$1</f>
        <v>0.6875</v>
      </c>
      <c r="J18" s="12">
        <f>LOG10(nnet!$F18+1)</f>
        <v>1.230448921</v>
      </c>
      <c r="K18" s="10">
        <f>IF(nnet!$C18=1,1,0)</f>
        <v>0</v>
      </c>
      <c r="L18" s="10">
        <f>IF(nnet!$C18=2,1,0)</f>
        <v>1</v>
      </c>
      <c r="M18" s="10">
        <f>IF(nnet!$B18="S",1,0)</f>
        <v>1</v>
      </c>
      <c r="N18" s="10">
        <f>IF(nnet!$B18="C",1,0)</f>
        <v>0</v>
      </c>
      <c r="O18" s="13">
        <f>IF(nnet!$D18="male",1,0)</f>
        <v>0</v>
      </c>
      <c r="P18" s="13">
        <v>1.0</v>
      </c>
      <c r="AC18" s="15">
        <f>SUMPRODUCT(linear!$G18:$P18,$R$4:$AA$4)</f>
        <v>-1.164203668</v>
      </c>
      <c r="AD18" s="15">
        <f>SUMPRODUCT(nnet!$G18:$P18,$R$5:$AA$5)</f>
        <v>0.6299608124</v>
      </c>
      <c r="AE18" s="16">
        <f t="shared" ref="AE18:AF18" si="16">IF(AC18&lt;0,0,AC18)</f>
        <v>0</v>
      </c>
      <c r="AF18" s="16">
        <f t="shared" si="16"/>
        <v>0.6299608124</v>
      </c>
      <c r="AG18" s="16">
        <f t="shared" si="3"/>
        <v>0.6299608124</v>
      </c>
      <c r="AH18" s="16">
        <f>(nnet!$A18-AG18)^2</f>
        <v>0.1369290004</v>
      </c>
    </row>
    <row r="19" ht="14.25" customHeight="1">
      <c r="A19" s="10">
        <v>0.0</v>
      </c>
      <c r="B19" s="10" t="s">
        <v>34</v>
      </c>
      <c r="C19" s="10">
        <v>3.0</v>
      </c>
      <c r="D19" s="10" t="s">
        <v>31</v>
      </c>
      <c r="E19" s="10">
        <v>2.0</v>
      </c>
      <c r="F19" s="11">
        <v>29.125</v>
      </c>
      <c r="G19" s="10">
        <v>4.0</v>
      </c>
      <c r="H19" s="10">
        <v>1.0</v>
      </c>
      <c r="I19" s="12">
        <f>nnet!$E19/$E$1</f>
        <v>0.025</v>
      </c>
      <c r="J19" s="12">
        <f>LOG10(nnet!$F19+1)</f>
        <v>1.478927056</v>
      </c>
      <c r="K19" s="10">
        <f>IF(nnet!$C19=1,1,0)</f>
        <v>0</v>
      </c>
      <c r="L19" s="10">
        <f>IF(nnet!$C19=2,1,0)</f>
        <v>0</v>
      </c>
      <c r="M19" s="10">
        <f>IF(nnet!$B19="S",1,0)</f>
        <v>0</v>
      </c>
      <c r="N19" s="10">
        <f>IF(nnet!$B19="C",1,0)</f>
        <v>0</v>
      </c>
      <c r="O19" s="13">
        <f>IF(nnet!$D19="male",1,0)</f>
        <v>1</v>
      </c>
      <c r="P19" s="13">
        <v>1.0</v>
      </c>
      <c r="AC19" s="15">
        <f>SUMPRODUCT(linear!$G19:$P19,$R$4:$AA$4)</f>
        <v>0.1143637775</v>
      </c>
      <c r="AD19" s="15">
        <f>SUMPRODUCT(nnet!$G19:$P19,$R$5:$AA$5)</f>
        <v>-2.838323353</v>
      </c>
      <c r="AE19" s="16">
        <f t="shared" ref="AE19:AF19" si="17">IF(AC19&lt;0,0,AC19)</f>
        <v>0.1143637775</v>
      </c>
      <c r="AF19" s="16">
        <f t="shared" si="17"/>
        <v>0</v>
      </c>
      <c r="AG19" s="16">
        <f t="shared" si="3"/>
        <v>0.1143637775</v>
      </c>
      <c r="AH19" s="16">
        <f>(nnet!$A19-AG19)^2</f>
        <v>0.0130790736</v>
      </c>
    </row>
    <row r="20" ht="14.25" customHeight="1">
      <c r="A20" s="10">
        <v>0.0</v>
      </c>
      <c r="B20" s="10" t="s">
        <v>30</v>
      </c>
      <c r="C20" s="10">
        <v>3.0</v>
      </c>
      <c r="D20" s="10" t="s">
        <v>33</v>
      </c>
      <c r="E20" s="10">
        <v>31.0</v>
      </c>
      <c r="F20" s="11">
        <v>18.0</v>
      </c>
      <c r="G20" s="10">
        <v>1.0</v>
      </c>
      <c r="H20" s="10">
        <v>0.0</v>
      </c>
      <c r="I20" s="12">
        <f>nnet!$E20/$E$1</f>
        <v>0.3875</v>
      </c>
      <c r="J20" s="12">
        <f>LOG10(nnet!$F20+1)</f>
        <v>1.278753601</v>
      </c>
      <c r="K20" s="10">
        <f>IF(nnet!$C20=1,1,0)</f>
        <v>0</v>
      </c>
      <c r="L20" s="10">
        <f>IF(nnet!$C20=2,1,0)</f>
        <v>0</v>
      </c>
      <c r="M20" s="10">
        <f>IF(nnet!$B20="S",1,0)</f>
        <v>1</v>
      </c>
      <c r="N20" s="10">
        <f>IF(nnet!$B20="C",1,0)</f>
        <v>0</v>
      </c>
      <c r="O20" s="13">
        <f>IF(nnet!$D20="male",1,0)</f>
        <v>0</v>
      </c>
      <c r="P20" s="13">
        <v>1.0</v>
      </c>
      <c r="AC20" s="15">
        <f>SUMPRODUCT(linear!$G20:$P20,$R$4:$AA$4)</f>
        <v>-1.080954978</v>
      </c>
      <c r="AD20" s="15">
        <f>SUMPRODUCT(nnet!$G20:$P20,$R$5:$AA$5)</f>
        <v>0.5081046951</v>
      </c>
      <c r="AE20" s="16">
        <f t="shared" ref="AE20:AF20" si="18">IF(AC20&lt;0,0,AC20)</f>
        <v>0</v>
      </c>
      <c r="AF20" s="16">
        <f t="shared" si="18"/>
        <v>0.5081046951</v>
      </c>
      <c r="AG20" s="16">
        <f t="shared" si="3"/>
        <v>0.5081046951</v>
      </c>
      <c r="AH20" s="16">
        <f>(nnet!$A20-AG20)^2</f>
        <v>0.2581703812</v>
      </c>
    </row>
    <row r="21" ht="14.25" customHeight="1">
      <c r="A21" s="10">
        <v>0.0</v>
      </c>
      <c r="B21" s="10" t="s">
        <v>30</v>
      </c>
      <c r="C21" s="10">
        <v>2.0</v>
      </c>
      <c r="D21" s="10" t="s">
        <v>31</v>
      </c>
      <c r="E21" s="10">
        <v>35.0</v>
      </c>
      <c r="F21" s="11">
        <v>26.0</v>
      </c>
      <c r="G21" s="10">
        <v>0.0</v>
      </c>
      <c r="H21" s="10">
        <v>0.0</v>
      </c>
      <c r="I21" s="12">
        <f>nnet!$E21/$E$1</f>
        <v>0.4375</v>
      </c>
      <c r="J21" s="12">
        <f>LOG10(nnet!$F21+1)</f>
        <v>1.431363764</v>
      </c>
      <c r="K21" s="10">
        <f>IF(nnet!$C21=1,1,0)</f>
        <v>0</v>
      </c>
      <c r="L21" s="10">
        <f>IF(nnet!$C21=2,1,0)</f>
        <v>1</v>
      </c>
      <c r="M21" s="10">
        <f>IF(nnet!$B21="S",1,0)</f>
        <v>1</v>
      </c>
      <c r="N21" s="10">
        <f>IF(nnet!$B21="C",1,0)</f>
        <v>0</v>
      </c>
      <c r="O21" s="13">
        <f>IF(nnet!$D21="male",1,0)</f>
        <v>1</v>
      </c>
      <c r="P21" s="13">
        <v>1.0</v>
      </c>
      <c r="AC21" s="15">
        <f>SUMPRODUCT(linear!$G21:$P21,$R$4:$AA$4)</f>
        <v>-1.478558571</v>
      </c>
      <c r="AD21" s="15">
        <f>SUMPRODUCT(nnet!$G21:$P21,$R$5:$AA$5)</f>
        <v>0.280793792</v>
      </c>
      <c r="AE21" s="16">
        <f t="shared" ref="AE21:AF21" si="19">IF(AC21&lt;0,0,AC21)</f>
        <v>0</v>
      </c>
      <c r="AF21" s="16">
        <f t="shared" si="19"/>
        <v>0.280793792</v>
      </c>
      <c r="AG21" s="16">
        <f t="shared" si="3"/>
        <v>0.280793792</v>
      </c>
      <c r="AH21" s="16">
        <f>(nnet!$A21-AG21)^2</f>
        <v>0.0788451536</v>
      </c>
    </row>
    <row r="22" ht="14.25" customHeight="1">
      <c r="A22" s="10">
        <v>1.0</v>
      </c>
      <c r="B22" s="10" t="s">
        <v>30</v>
      </c>
      <c r="C22" s="10">
        <v>2.0</v>
      </c>
      <c r="D22" s="10" t="s">
        <v>31</v>
      </c>
      <c r="E22" s="10">
        <v>34.0</v>
      </c>
      <c r="F22" s="11">
        <v>13.0</v>
      </c>
      <c r="G22" s="10">
        <v>0.0</v>
      </c>
      <c r="H22" s="10">
        <v>0.0</v>
      </c>
      <c r="I22" s="12">
        <f>nnet!$E22/$E$1</f>
        <v>0.425</v>
      </c>
      <c r="J22" s="12">
        <f>LOG10(nnet!$F22+1)</f>
        <v>1.146128036</v>
      </c>
      <c r="K22" s="10">
        <f>IF(nnet!$C22=1,1,0)</f>
        <v>0</v>
      </c>
      <c r="L22" s="10">
        <f>IF(nnet!$C22=2,1,0)</f>
        <v>1</v>
      </c>
      <c r="M22" s="10">
        <f>IF(nnet!$B22="S",1,0)</f>
        <v>1</v>
      </c>
      <c r="N22" s="10">
        <f>IF(nnet!$B22="C",1,0)</f>
        <v>0</v>
      </c>
      <c r="O22" s="13">
        <f>IF(nnet!$D22="male",1,0)</f>
        <v>1</v>
      </c>
      <c r="P22" s="13">
        <v>1.0</v>
      </c>
      <c r="AC22" s="15">
        <f>SUMPRODUCT(linear!$G22:$P22,$R$4:$AA$4)</f>
        <v>-1.472686574</v>
      </c>
      <c r="AD22" s="15">
        <f>SUMPRODUCT(nnet!$G22:$P22,$R$5:$AA$5)</f>
        <v>0.2669726676</v>
      </c>
      <c r="AE22" s="16">
        <f t="shared" ref="AE22:AF22" si="20">IF(AC22&lt;0,0,AC22)</f>
        <v>0</v>
      </c>
      <c r="AF22" s="16">
        <f t="shared" si="20"/>
        <v>0.2669726676</v>
      </c>
      <c r="AG22" s="16">
        <f t="shared" si="3"/>
        <v>0.2669726676</v>
      </c>
      <c r="AH22" s="16">
        <f>(nnet!$A22-AG22)^2</f>
        <v>0.5373290701</v>
      </c>
    </row>
    <row r="23" ht="14.25" customHeight="1">
      <c r="A23" s="10">
        <v>1.0</v>
      </c>
      <c r="B23" s="10" t="s">
        <v>34</v>
      </c>
      <c r="C23" s="10">
        <v>3.0</v>
      </c>
      <c r="D23" s="10" t="s">
        <v>33</v>
      </c>
      <c r="E23" s="10">
        <v>15.0</v>
      </c>
      <c r="F23" s="11">
        <v>8.0292</v>
      </c>
      <c r="G23" s="10">
        <v>0.0</v>
      </c>
      <c r="H23" s="10">
        <v>0.0</v>
      </c>
      <c r="I23" s="12">
        <f>nnet!$E23/$E$1</f>
        <v>0.1875</v>
      </c>
      <c r="J23" s="12">
        <f>LOG10(nnet!$F23+1)</f>
        <v>0.9556492729</v>
      </c>
      <c r="K23" s="10">
        <f>IF(nnet!$C23=1,1,0)</f>
        <v>0</v>
      </c>
      <c r="L23" s="10">
        <f>IF(nnet!$C23=2,1,0)</f>
        <v>0</v>
      </c>
      <c r="M23" s="10">
        <f>IF(nnet!$B23="S",1,0)</f>
        <v>0</v>
      </c>
      <c r="N23" s="10">
        <f>IF(nnet!$B23="C",1,0)</f>
        <v>0</v>
      </c>
      <c r="O23" s="13">
        <f>IF(nnet!$D23="male",1,0)</f>
        <v>0</v>
      </c>
      <c r="P23" s="13">
        <v>1.0</v>
      </c>
      <c r="AC23" s="15">
        <f>SUMPRODUCT(linear!$G23:$P23,$R$4:$AA$4)</f>
        <v>0.5949976609</v>
      </c>
      <c r="AD23" s="15">
        <f>SUMPRODUCT(nnet!$G23:$P23,$R$5:$AA$5)</f>
        <v>-2.1449678</v>
      </c>
      <c r="AE23" s="16">
        <f t="shared" ref="AE23:AF23" si="21">IF(AC23&lt;0,0,AC23)</f>
        <v>0.5949976609</v>
      </c>
      <c r="AF23" s="16">
        <f t="shared" si="21"/>
        <v>0</v>
      </c>
      <c r="AG23" s="16">
        <f t="shared" si="3"/>
        <v>0.5949976609</v>
      </c>
      <c r="AH23" s="16">
        <f>(nnet!$A23-AG23)^2</f>
        <v>0.1640268946</v>
      </c>
    </row>
    <row r="24" ht="14.25" customHeight="1">
      <c r="A24" s="10">
        <v>1.0</v>
      </c>
      <c r="B24" s="10" t="s">
        <v>30</v>
      </c>
      <c r="C24" s="10">
        <v>1.0</v>
      </c>
      <c r="D24" s="10" t="s">
        <v>31</v>
      </c>
      <c r="E24" s="10">
        <v>28.0</v>
      </c>
      <c r="F24" s="11">
        <v>35.5</v>
      </c>
      <c r="G24" s="10">
        <v>0.0</v>
      </c>
      <c r="H24" s="10">
        <v>0.0</v>
      </c>
      <c r="I24" s="12">
        <f>nnet!$E24/$E$1</f>
        <v>0.35</v>
      </c>
      <c r="J24" s="12">
        <f>LOG10(nnet!$F24+1)</f>
        <v>1.562292864</v>
      </c>
      <c r="K24" s="10">
        <f>IF(nnet!$C24=1,1,0)</f>
        <v>1</v>
      </c>
      <c r="L24" s="10">
        <f>IF(nnet!$C24=2,1,0)</f>
        <v>0</v>
      </c>
      <c r="M24" s="10">
        <f>IF(nnet!$B24="S",1,0)</f>
        <v>1</v>
      </c>
      <c r="N24" s="10">
        <f>IF(nnet!$B24="C",1,0)</f>
        <v>0</v>
      </c>
      <c r="O24" s="13">
        <f>IF(nnet!$D24="male",1,0)</f>
        <v>1</v>
      </c>
      <c r="P24" s="13">
        <v>1.0</v>
      </c>
      <c r="AC24" s="15">
        <f>SUMPRODUCT(linear!$G24:$P24,$R$4:$AA$4)</f>
        <v>-1.159677858</v>
      </c>
      <c r="AD24" s="15">
        <f>SUMPRODUCT(nnet!$G24:$P24,$R$5:$AA$5)</f>
        <v>0.5060852365</v>
      </c>
      <c r="AE24" s="16">
        <f t="shared" ref="AE24:AF24" si="22">IF(AC24&lt;0,0,AC24)</f>
        <v>0</v>
      </c>
      <c r="AF24" s="16">
        <f t="shared" si="22"/>
        <v>0.5060852365</v>
      </c>
      <c r="AG24" s="16">
        <f t="shared" si="3"/>
        <v>0.5060852365</v>
      </c>
      <c r="AH24" s="16">
        <f>(nnet!$A24-AG24)^2</f>
        <v>0.2439517936</v>
      </c>
    </row>
    <row r="25" ht="14.25" customHeight="1">
      <c r="A25" s="10">
        <v>0.0</v>
      </c>
      <c r="B25" s="10" t="s">
        <v>30</v>
      </c>
      <c r="C25" s="10">
        <v>3.0</v>
      </c>
      <c r="D25" s="10" t="s">
        <v>33</v>
      </c>
      <c r="E25" s="10">
        <v>8.0</v>
      </c>
      <c r="F25" s="11">
        <v>21.075</v>
      </c>
      <c r="G25" s="10">
        <v>3.0</v>
      </c>
      <c r="H25" s="10">
        <v>1.0</v>
      </c>
      <c r="I25" s="12">
        <f>nnet!$E25/$E$1</f>
        <v>0.1</v>
      </c>
      <c r="J25" s="12">
        <f>LOG10(nnet!$F25+1)</f>
        <v>1.343900712</v>
      </c>
      <c r="K25" s="10">
        <f>IF(nnet!$C25=1,1,0)</f>
        <v>0</v>
      </c>
      <c r="L25" s="10">
        <f>IF(nnet!$C25=2,1,0)</f>
        <v>0</v>
      </c>
      <c r="M25" s="10">
        <f>IF(nnet!$B25="S",1,0)</f>
        <v>1</v>
      </c>
      <c r="N25" s="10">
        <f>IF(nnet!$B25="C",1,0)</f>
        <v>0</v>
      </c>
      <c r="O25" s="13">
        <f>IF(nnet!$D25="male",1,0)</f>
        <v>0</v>
      </c>
      <c r="P25" s="13">
        <v>1.0</v>
      </c>
      <c r="AC25" s="15">
        <f>SUMPRODUCT(linear!$G25:$P25,$R$4:$AA$4)</f>
        <v>-0.9390277504</v>
      </c>
      <c r="AD25" s="15">
        <f>SUMPRODUCT(nnet!$G25:$P25,$R$5:$AA$5)</f>
        <v>0.4979442856</v>
      </c>
      <c r="AE25" s="16">
        <f t="shared" ref="AE25:AF25" si="23">IF(AC25&lt;0,0,AC25)</f>
        <v>0</v>
      </c>
      <c r="AF25" s="16">
        <f t="shared" si="23"/>
        <v>0.4979442856</v>
      </c>
      <c r="AG25" s="16">
        <f t="shared" si="3"/>
        <v>0.4979442856</v>
      </c>
      <c r="AH25" s="16">
        <f>(nnet!$A25-AG25)^2</f>
        <v>0.2479485116</v>
      </c>
    </row>
    <row r="26" ht="14.25" customHeight="1">
      <c r="A26" s="10">
        <v>1.0</v>
      </c>
      <c r="B26" s="10" t="s">
        <v>30</v>
      </c>
      <c r="C26" s="10">
        <v>3.0</v>
      </c>
      <c r="D26" s="10" t="s">
        <v>33</v>
      </c>
      <c r="E26" s="10">
        <v>38.0</v>
      </c>
      <c r="F26" s="11">
        <v>31.3875</v>
      </c>
      <c r="G26" s="10">
        <v>1.0</v>
      </c>
      <c r="H26" s="10">
        <v>5.0</v>
      </c>
      <c r="I26" s="12">
        <f>nnet!$E26/$E$1</f>
        <v>0.475</v>
      </c>
      <c r="J26" s="12">
        <f>LOG10(nnet!$F26+1)</f>
        <v>1.510377426</v>
      </c>
      <c r="K26" s="10">
        <f>IF(nnet!$C26=1,1,0)</f>
        <v>0</v>
      </c>
      <c r="L26" s="10">
        <f>IF(nnet!$C26=2,1,0)</f>
        <v>0</v>
      </c>
      <c r="M26" s="10">
        <f>IF(nnet!$B26="S",1,0)</f>
        <v>1</v>
      </c>
      <c r="N26" s="10">
        <f>IF(nnet!$B26="C",1,0)</f>
        <v>0</v>
      </c>
      <c r="O26" s="13">
        <f>IF(nnet!$D26="male",1,0)</f>
        <v>0</v>
      </c>
      <c r="P26" s="13">
        <v>1.0</v>
      </c>
      <c r="AC26" s="15">
        <f>SUMPRODUCT(linear!$G26:$P26,$R$4:$AA$4)</f>
        <v>-1.315976942</v>
      </c>
      <c r="AD26" s="15">
        <f>SUMPRODUCT(nnet!$G26:$P26,$R$5:$AA$5)</f>
        <v>0.4279080314</v>
      </c>
      <c r="AE26" s="16">
        <f t="shared" ref="AE26:AF26" si="24">IF(AC26&lt;0,0,AC26)</f>
        <v>0</v>
      </c>
      <c r="AF26" s="16">
        <f t="shared" si="24"/>
        <v>0.4279080314</v>
      </c>
      <c r="AG26" s="16">
        <f t="shared" si="3"/>
        <v>0.4279080314</v>
      </c>
      <c r="AH26" s="16">
        <f>(nnet!$A26-AG26)^2</f>
        <v>0.3272892205</v>
      </c>
    </row>
    <row r="27" ht="14.25" customHeight="1">
      <c r="A27" s="10">
        <v>0.0</v>
      </c>
      <c r="B27" s="10" t="s">
        <v>30</v>
      </c>
      <c r="C27" s="10">
        <v>1.0</v>
      </c>
      <c r="D27" s="10" t="s">
        <v>31</v>
      </c>
      <c r="E27" s="10">
        <v>19.0</v>
      </c>
      <c r="F27" s="11">
        <v>263.0</v>
      </c>
      <c r="G27" s="10">
        <v>3.0</v>
      </c>
      <c r="H27" s="10">
        <v>2.0</v>
      </c>
      <c r="I27" s="12">
        <f>nnet!$E27/$E$1</f>
        <v>0.2375</v>
      </c>
      <c r="J27" s="12">
        <f>LOG10(nnet!$F27+1)</f>
        <v>2.421603927</v>
      </c>
      <c r="K27" s="10">
        <f>IF(nnet!$C27=1,1,0)</f>
        <v>1</v>
      </c>
      <c r="L27" s="10">
        <f>IF(nnet!$C27=2,1,0)</f>
        <v>0</v>
      </c>
      <c r="M27" s="10">
        <f>IF(nnet!$B27="S",1,0)</f>
        <v>1</v>
      </c>
      <c r="N27" s="10">
        <f>IF(nnet!$B27="C",1,0)</f>
        <v>0</v>
      </c>
      <c r="O27" s="13">
        <f>IF(nnet!$D27="male",1,0)</f>
        <v>1</v>
      </c>
      <c r="P27" s="13">
        <v>1.0</v>
      </c>
      <c r="AC27" s="15">
        <f>SUMPRODUCT(linear!$G27:$P27,$R$4:$AA$4)</f>
        <v>-1.189601063</v>
      </c>
      <c r="AD27" s="15">
        <f>SUMPRODUCT(nnet!$G27:$P27,$R$5:$AA$5)</f>
        <v>0.3728683278</v>
      </c>
      <c r="AE27" s="16">
        <f t="shared" ref="AE27:AF27" si="25">IF(AC27&lt;0,0,AC27)</f>
        <v>0</v>
      </c>
      <c r="AF27" s="16">
        <f t="shared" si="25"/>
        <v>0.3728683278</v>
      </c>
      <c r="AG27" s="16">
        <f t="shared" si="3"/>
        <v>0.3728683278</v>
      </c>
      <c r="AH27" s="16">
        <f>(nnet!$A27-AG27)^2</f>
        <v>0.1390307899</v>
      </c>
    </row>
    <row r="28" ht="14.25" customHeight="1">
      <c r="A28" s="10">
        <v>0.0</v>
      </c>
      <c r="B28" s="10" t="s">
        <v>32</v>
      </c>
      <c r="C28" s="10">
        <v>1.0</v>
      </c>
      <c r="D28" s="10" t="s">
        <v>31</v>
      </c>
      <c r="E28" s="10">
        <v>40.0</v>
      </c>
      <c r="F28" s="11">
        <v>27.7208</v>
      </c>
      <c r="G28" s="10">
        <v>0.0</v>
      </c>
      <c r="H28" s="10">
        <v>0.0</v>
      </c>
      <c r="I28" s="12">
        <f>nnet!$E28/$E$1</f>
        <v>0.5</v>
      </c>
      <c r="J28" s="12">
        <f>LOG10(nnet!$F28+1)</f>
        <v>1.458196533</v>
      </c>
      <c r="K28" s="10">
        <f>IF(nnet!$C28=1,1,0)</f>
        <v>1</v>
      </c>
      <c r="L28" s="10">
        <f>IF(nnet!$C28=2,1,0)</f>
        <v>0</v>
      </c>
      <c r="M28" s="10">
        <f>IF(nnet!$B28="S",1,0)</f>
        <v>0</v>
      </c>
      <c r="N28" s="10">
        <f>IF(nnet!$B28="C",1,0)</f>
        <v>1</v>
      </c>
      <c r="O28" s="13">
        <f>IF(nnet!$D28="male",1,0)</f>
        <v>1</v>
      </c>
      <c r="P28" s="13">
        <v>1.0</v>
      </c>
      <c r="AC28" s="15">
        <f>SUMPRODUCT(linear!$G28:$P28,$R$4:$AA$4)</f>
        <v>0.4557425718</v>
      </c>
      <c r="AD28" s="15">
        <f>SUMPRODUCT(nnet!$G28:$P28,$R$5:$AA$5)</f>
        <v>-3.063980464</v>
      </c>
      <c r="AE28" s="16">
        <f t="shared" ref="AE28:AF28" si="26">IF(AC28&lt;0,0,AC28)</f>
        <v>0.4557425718</v>
      </c>
      <c r="AF28" s="16">
        <f t="shared" si="26"/>
        <v>0</v>
      </c>
      <c r="AG28" s="16">
        <f t="shared" si="3"/>
        <v>0.4557425718</v>
      </c>
      <c r="AH28" s="16">
        <f>(nnet!$A28-AG28)^2</f>
        <v>0.2077012918</v>
      </c>
    </row>
    <row r="29" ht="14.25" customHeight="1">
      <c r="A29" s="10">
        <v>0.0</v>
      </c>
      <c r="B29" s="10" t="s">
        <v>30</v>
      </c>
      <c r="C29" s="10">
        <v>2.0</v>
      </c>
      <c r="D29" s="10" t="s">
        <v>31</v>
      </c>
      <c r="E29" s="10">
        <v>66.0</v>
      </c>
      <c r="F29" s="11">
        <v>10.5</v>
      </c>
      <c r="G29" s="10">
        <v>0.0</v>
      </c>
      <c r="H29" s="10">
        <v>0.0</v>
      </c>
      <c r="I29" s="12">
        <f>nnet!$E29/$E$1</f>
        <v>0.825</v>
      </c>
      <c r="J29" s="12">
        <f>LOG10(nnet!$F29+1)</f>
        <v>1.06069784</v>
      </c>
      <c r="K29" s="10">
        <f>IF(nnet!$C29=1,1,0)</f>
        <v>0</v>
      </c>
      <c r="L29" s="10">
        <f>IF(nnet!$C29=2,1,0)</f>
        <v>1</v>
      </c>
      <c r="M29" s="10">
        <f>IF(nnet!$B29="S",1,0)</f>
        <v>1</v>
      </c>
      <c r="N29" s="10">
        <f>IF(nnet!$B29="C",1,0)</f>
        <v>0</v>
      </c>
      <c r="O29" s="13">
        <f>IF(nnet!$D29="male",1,0)</f>
        <v>1</v>
      </c>
      <c r="P29" s="13">
        <v>1.0</v>
      </c>
      <c r="AC29" s="15">
        <f>SUMPRODUCT(linear!$G29:$P29,$R$4:$AA$4)</f>
        <v>-1.767745228</v>
      </c>
      <c r="AD29" s="15">
        <f>SUMPRODUCT(nnet!$G29:$P29,$R$5:$AA$5)</f>
        <v>0.05090186539</v>
      </c>
      <c r="AE29" s="16">
        <f t="shared" ref="AE29:AF29" si="27">IF(AC29&lt;0,0,AC29)</f>
        <v>0</v>
      </c>
      <c r="AF29" s="16">
        <f t="shared" si="27"/>
        <v>0.05090186539</v>
      </c>
      <c r="AG29" s="16">
        <f t="shared" si="3"/>
        <v>0.05090186539</v>
      </c>
      <c r="AH29" s="16">
        <f>(nnet!$A29-AG29)^2</f>
        <v>0.0025909999</v>
      </c>
    </row>
    <row r="30" ht="14.25" customHeight="1">
      <c r="A30" s="10">
        <v>0.0</v>
      </c>
      <c r="B30" s="10" t="s">
        <v>32</v>
      </c>
      <c r="C30" s="10">
        <v>1.0</v>
      </c>
      <c r="D30" s="10" t="s">
        <v>31</v>
      </c>
      <c r="E30" s="10">
        <v>28.0</v>
      </c>
      <c r="F30" s="11">
        <v>82.1708</v>
      </c>
      <c r="G30" s="10">
        <v>1.0</v>
      </c>
      <c r="H30" s="10">
        <v>0.0</v>
      </c>
      <c r="I30" s="12">
        <f>nnet!$E30/$E$1</f>
        <v>0.35</v>
      </c>
      <c r="J30" s="12">
        <f>LOG10(nnet!$F30+1)</f>
        <v>1.919970879</v>
      </c>
      <c r="K30" s="10">
        <f>IF(nnet!$C30=1,1,0)</f>
        <v>1</v>
      </c>
      <c r="L30" s="10">
        <f>IF(nnet!$C30=2,1,0)</f>
        <v>0</v>
      </c>
      <c r="M30" s="10">
        <f>IF(nnet!$B30="S",1,0)</f>
        <v>0</v>
      </c>
      <c r="N30" s="10">
        <f>IF(nnet!$B30="C",1,0)</f>
        <v>1</v>
      </c>
      <c r="O30" s="13">
        <f>IF(nnet!$D30="male",1,0)</f>
        <v>1</v>
      </c>
      <c r="P30" s="13">
        <v>1.0</v>
      </c>
      <c r="AC30" s="15">
        <f>SUMPRODUCT(linear!$G30:$P30,$R$4:$AA$4)</f>
        <v>0.5536318451</v>
      </c>
      <c r="AD30" s="15">
        <f>SUMPRODUCT(nnet!$G30:$P30,$R$5:$AA$5)</f>
        <v>-3.030028022</v>
      </c>
      <c r="AE30" s="16">
        <f t="shared" ref="AE30:AF30" si="28">IF(AC30&lt;0,0,AC30)</f>
        <v>0.5536318451</v>
      </c>
      <c r="AF30" s="16">
        <f t="shared" si="28"/>
        <v>0</v>
      </c>
      <c r="AG30" s="16">
        <f t="shared" si="3"/>
        <v>0.5536318451</v>
      </c>
      <c r="AH30" s="16">
        <f>(nnet!$A30-AG30)^2</f>
        <v>0.3065082199</v>
      </c>
    </row>
    <row r="31" ht="14.25" customHeight="1">
      <c r="A31" s="10">
        <v>0.0</v>
      </c>
      <c r="B31" s="10" t="s">
        <v>30</v>
      </c>
      <c r="C31" s="10">
        <v>1.0</v>
      </c>
      <c r="D31" s="10" t="s">
        <v>31</v>
      </c>
      <c r="E31" s="10">
        <v>42.0</v>
      </c>
      <c r="F31" s="11">
        <v>52.0</v>
      </c>
      <c r="G31" s="10">
        <v>1.0</v>
      </c>
      <c r="H31" s="10">
        <v>0.0</v>
      </c>
      <c r="I31" s="12">
        <f>nnet!$E31/$E$1</f>
        <v>0.525</v>
      </c>
      <c r="J31" s="12">
        <f>LOG10(nnet!$F31+1)</f>
        <v>1.72427587</v>
      </c>
      <c r="K31" s="10">
        <f>IF(nnet!$C31=1,1,0)</f>
        <v>1</v>
      </c>
      <c r="L31" s="10">
        <f>IF(nnet!$C31=2,1,0)</f>
        <v>0</v>
      </c>
      <c r="M31" s="10">
        <f>IF(nnet!$B31="S",1,0)</f>
        <v>1</v>
      </c>
      <c r="N31" s="10">
        <f>IF(nnet!$B31="C",1,0)</f>
        <v>0</v>
      </c>
      <c r="O31" s="13">
        <f>IF(nnet!$D31="male",1,0)</f>
        <v>1</v>
      </c>
      <c r="P31" s="13">
        <v>1.0</v>
      </c>
      <c r="AC31" s="15">
        <f>SUMPRODUCT(linear!$G31:$P31,$R$4:$AA$4)</f>
        <v>-1.304203249</v>
      </c>
      <c r="AD31" s="15">
        <f>SUMPRODUCT(nnet!$G31:$P31,$R$5:$AA$5)</f>
        <v>0.348017554</v>
      </c>
      <c r="AE31" s="16">
        <f t="shared" ref="AE31:AF31" si="29">IF(AC31&lt;0,0,AC31)</f>
        <v>0</v>
      </c>
      <c r="AF31" s="16">
        <f t="shared" si="29"/>
        <v>0.348017554</v>
      </c>
      <c r="AG31" s="16">
        <f t="shared" si="3"/>
        <v>0.348017554</v>
      </c>
      <c r="AH31" s="16">
        <f>(nnet!$A31-AG31)^2</f>
        <v>0.1211162179</v>
      </c>
    </row>
    <row r="32" ht="14.25" customHeight="1">
      <c r="A32" s="10">
        <v>0.0</v>
      </c>
      <c r="B32" s="10" t="s">
        <v>30</v>
      </c>
      <c r="C32" s="10">
        <v>3.0</v>
      </c>
      <c r="D32" s="10" t="s">
        <v>31</v>
      </c>
      <c r="E32" s="10">
        <v>21.0</v>
      </c>
      <c r="F32" s="11">
        <v>8.05</v>
      </c>
      <c r="G32" s="10">
        <v>0.0</v>
      </c>
      <c r="H32" s="10">
        <v>0.0</v>
      </c>
      <c r="I32" s="12">
        <f>nnet!$E32/$E$1</f>
        <v>0.2625</v>
      </c>
      <c r="J32" s="12">
        <f>LOG10(nnet!$F32+1)</f>
        <v>0.9566485792</v>
      </c>
      <c r="K32" s="10">
        <f>IF(nnet!$C32=1,1,0)</f>
        <v>0</v>
      </c>
      <c r="L32" s="10">
        <f>IF(nnet!$C32=2,1,0)</f>
        <v>0</v>
      </c>
      <c r="M32" s="10">
        <f>IF(nnet!$B32="S",1,0)</f>
        <v>1</v>
      </c>
      <c r="N32" s="10">
        <f>IF(nnet!$B32="C",1,0)</f>
        <v>0</v>
      </c>
      <c r="O32" s="13">
        <f>IF(nnet!$D32="male",1,0)</f>
        <v>1</v>
      </c>
      <c r="P32" s="13">
        <v>1.0</v>
      </c>
      <c r="AC32" s="15">
        <f>SUMPRODUCT(linear!$G32:$P32,$R$4:$AA$4)</f>
        <v>-1.475532427</v>
      </c>
      <c r="AD32" s="15">
        <f>SUMPRODUCT(nnet!$G32:$P32,$R$5:$AA$5)</f>
        <v>0.1337315895</v>
      </c>
      <c r="AE32" s="16">
        <f t="shared" ref="AE32:AF32" si="30">IF(AC32&lt;0,0,AC32)</f>
        <v>0</v>
      </c>
      <c r="AF32" s="16">
        <f t="shared" si="30"/>
        <v>0.1337315895</v>
      </c>
      <c r="AG32" s="16">
        <f t="shared" si="3"/>
        <v>0.1337315895</v>
      </c>
      <c r="AH32" s="16">
        <f>(nnet!$A32-AG32)^2</f>
        <v>0.01788413803</v>
      </c>
    </row>
    <row r="33" ht="14.25" customHeight="1">
      <c r="A33" s="10">
        <v>0.0</v>
      </c>
      <c r="B33" s="10" t="s">
        <v>30</v>
      </c>
      <c r="C33" s="10">
        <v>3.0</v>
      </c>
      <c r="D33" s="10" t="s">
        <v>33</v>
      </c>
      <c r="E33" s="10">
        <v>18.0</v>
      </c>
      <c r="F33" s="11">
        <v>18.0</v>
      </c>
      <c r="G33" s="10">
        <v>2.0</v>
      </c>
      <c r="H33" s="10">
        <v>0.0</v>
      </c>
      <c r="I33" s="12">
        <f>nnet!$E33/$E$1</f>
        <v>0.225</v>
      </c>
      <c r="J33" s="12">
        <f>LOG10(nnet!$F33+1)</f>
        <v>1.278753601</v>
      </c>
      <c r="K33" s="10">
        <f>IF(nnet!$C33=1,1,0)</f>
        <v>0</v>
      </c>
      <c r="L33" s="10">
        <f>IF(nnet!$C33=2,1,0)</f>
        <v>0</v>
      </c>
      <c r="M33" s="10">
        <f>IF(nnet!$B33="S",1,0)</f>
        <v>1</v>
      </c>
      <c r="N33" s="10">
        <f>IF(nnet!$B33="C",1,0)</f>
        <v>0</v>
      </c>
      <c r="O33" s="13">
        <f>IF(nnet!$D33="male",1,0)</f>
        <v>0</v>
      </c>
      <c r="P33" s="13">
        <v>1.0</v>
      </c>
      <c r="AC33" s="15">
        <f>SUMPRODUCT(linear!$G33:$P33,$R$4:$AA$4)</f>
        <v>-0.9792470019</v>
      </c>
      <c r="AD33" s="15">
        <f>SUMPRODUCT(nnet!$G33:$P33,$R$5:$AA$5)</f>
        <v>0.5156207987</v>
      </c>
      <c r="AE33" s="16">
        <f t="shared" ref="AE33:AF33" si="31">IF(AC33&lt;0,0,AC33)</f>
        <v>0</v>
      </c>
      <c r="AF33" s="16">
        <f t="shared" si="31"/>
        <v>0.5156207987</v>
      </c>
      <c r="AG33" s="16">
        <f t="shared" si="3"/>
        <v>0.5156207987</v>
      </c>
      <c r="AH33" s="16">
        <f>(nnet!$A33-AG33)^2</f>
        <v>0.2658648081</v>
      </c>
    </row>
    <row r="34" ht="14.25" customHeight="1">
      <c r="A34" s="10">
        <v>1.0</v>
      </c>
      <c r="B34" s="10" t="s">
        <v>32</v>
      </c>
      <c r="C34" s="10">
        <v>3.0</v>
      </c>
      <c r="D34" s="10" t="s">
        <v>33</v>
      </c>
      <c r="E34" s="10">
        <v>14.0</v>
      </c>
      <c r="F34" s="11">
        <v>11.2417</v>
      </c>
      <c r="G34" s="10">
        <v>1.0</v>
      </c>
      <c r="H34" s="10">
        <v>0.0</v>
      </c>
      <c r="I34" s="12">
        <f>nnet!$E34/$E$1</f>
        <v>0.175</v>
      </c>
      <c r="J34" s="12">
        <f>LOG10(nnet!$F34+1)</f>
        <v>1.087841732</v>
      </c>
      <c r="K34" s="10">
        <f>IF(nnet!$C34=1,1,0)</f>
        <v>0</v>
      </c>
      <c r="L34" s="10">
        <f>IF(nnet!$C34=2,1,0)</f>
        <v>0</v>
      </c>
      <c r="M34" s="10">
        <f>IF(nnet!$B34="S",1,0)</f>
        <v>0</v>
      </c>
      <c r="N34" s="10">
        <f>IF(nnet!$B34="C",1,0)</f>
        <v>1</v>
      </c>
      <c r="O34" s="13">
        <f>IF(nnet!$D34="male",1,0)</f>
        <v>0</v>
      </c>
      <c r="P34" s="13">
        <v>1.0</v>
      </c>
      <c r="AC34" s="15">
        <f>SUMPRODUCT(linear!$G34:$P34,$R$4:$AA$4)</f>
        <v>0.7999521454</v>
      </c>
      <c r="AD34" s="15">
        <f>SUMPRODUCT(nnet!$G34:$P34,$R$5:$AA$5)</f>
        <v>-2.877882973</v>
      </c>
      <c r="AE34" s="16">
        <f t="shared" ref="AE34:AF34" si="32">IF(AC34&lt;0,0,AC34)</f>
        <v>0.7999521454</v>
      </c>
      <c r="AF34" s="16">
        <f t="shared" si="32"/>
        <v>0</v>
      </c>
      <c r="AG34" s="16">
        <f t="shared" si="3"/>
        <v>0.7999521454</v>
      </c>
      <c r="AH34" s="16">
        <f>(nnet!$A34-AG34)^2</f>
        <v>0.04001914412</v>
      </c>
    </row>
    <row r="35" ht="14.25" customHeight="1">
      <c r="A35" s="10">
        <v>0.0</v>
      </c>
      <c r="B35" s="10" t="s">
        <v>30</v>
      </c>
      <c r="C35" s="10">
        <v>3.0</v>
      </c>
      <c r="D35" s="10" t="s">
        <v>33</v>
      </c>
      <c r="E35" s="10">
        <v>40.0</v>
      </c>
      <c r="F35" s="11">
        <v>9.475</v>
      </c>
      <c r="G35" s="10">
        <v>1.0</v>
      </c>
      <c r="H35" s="10">
        <v>0.0</v>
      </c>
      <c r="I35" s="12">
        <f>nnet!$E35/$E$1</f>
        <v>0.5</v>
      </c>
      <c r="J35" s="12">
        <f>LOG10(nnet!$F35+1)</f>
        <v>1.020154032</v>
      </c>
      <c r="K35" s="10">
        <f>IF(nnet!$C35=1,1,0)</f>
        <v>0</v>
      </c>
      <c r="L35" s="10">
        <f>IF(nnet!$C35=2,1,0)</f>
        <v>0</v>
      </c>
      <c r="M35" s="10">
        <f>IF(nnet!$B35="S",1,0)</f>
        <v>1</v>
      </c>
      <c r="N35" s="10">
        <f>IF(nnet!$B35="C",1,0)</f>
        <v>0</v>
      </c>
      <c r="O35" s="13">
        <f>IF(nnet!$D35="male",1,0)</f>
        <v>0</v>
      </c>
      <c r="P35" s="13">
        <v>1.0</v>
      </c>
      <c r="AC35" s="15">
        <f>SUMPRODUCT(linear!$G35:$P35,$R$4:$AA$4)</f>
        <v>-1.1666685</v>
      </c>
      <c r="AD35" s="15">
        <f>SUMPRODUCT(nnet!$G35:$P35,$R$5:$AA$5)</f>
        <v>0.4305725568</v>
      </c>
      <c r="AE35" s="16">
        <f t="shared" ref="AE35:AF35" si="33">IF(AC35&lt;0,0,AC35)</f>
        <v>0</v>
      </c>
      <c r="AF35" s="16">
        <f t="shared" si="33"/>
        <v>0.4305725568</v>
      </c>
      <c r="AG35" s="16">
        <f t="shared" si="3"/>
        <v>0.4305725568</v>
      </c>
      <c r="AH35" s="16">
        <f>(nnet!$A35-AG35)^2</f>
        <v>0.1853927266</v>
      </c>
    </row>
    <row r="36" ht="14.25" customHeight="1">
      <c r="A36" s="10">
        <v>0.0</v>
      </c>
      <c r="B36" s="10" t="s">
        <v>30</v>
      </c>
      <c r="C36" s="10">
        <v>2.0</v>
      </c>
      <c r="D36" s="10" t="s">
        <v>33</v>
      </c>
      <c r="E36" s="10">
        <v>27.0</v>
      </c>
      <c r="F36" s="11">
        <v>21.0</v>
      </c>
      <c r="G36" s="10">
        <v>1.0</v>
      </c>
      <c r="H36" s="10">
        <v>0.0</v>
      </c>
      <c r="I36" s="12">
        <f>nnet!$E36/$E$1</f>
        <v>0.3375</v>
      </c>
      <c r="J36" s="12">
        <f>LOG10(nnet!$F36+1)</f>
        <v>1.342422681</v>
      </c>
      <c r="K36" s="10">
        <f>IF(nnet!$C36=1,1,0)</f>
        <v>0</v>
      </c>
      <c r="L36" s="10">
        <f>IF(nnet!$C36=2,1,0)</f>
        <v>1</v>
      </c>
      <c r="M36" s="10">
        <f>IF(nnet!$B36="S",1,0)</f>
        <v>1</v>
      </c>
      <c r="N36" s="10">
        <f>IF(nnet!$B36="C",1,0)</f>
        <v>0</v>
      </c>
      <c r="O36" s="13">
        <f>IF(nnet!$D36="male",1,0)</f>
        <v>0</v>
      </c>
      <c r="P36" s="13">
        <v>1.0</v>
      </c>
      <c r="AC36" s="15">
        <f>SUMPRODUCT(linear!$G36:$P36,$R$4:$AA$4)</f>
        <v>-0.92335036</v>
      </c>
      <c r="AD36" s="15">
        <f>SUMPRODUCT(nnet!$G36:$P36,$R$5:$AA$5)</f>
        <v>0.7439000088</v>
      </c>
      <c r="AE36" s="16">
        <f t="shared" ref="AE36:AF36" si="34">IF(AC36&lt;0,0,AC36)</f>
        <v>0</v>
      </c>
      <c r="AF36" s="16">
        <f t="shared" si="34"/>
        <v>0.7439000088</v>
      </c>
      <c r="AG36" s="16">
        <f t="shared" si="3"/>
        <v>0.7439000088</v>
      </c>
      <c r="AH36" s="16">
        <f>(nnet!$A36-AG36)^2</f>
        <v>0.553387223</v>
      </c>
    </row>
    <row r="37" ht="14.25" customHeight="1">
      <c r="A37" s="10">
        <v>1.0</v>
      </c>
      <c r="B37" s="10" t="s">
        <v>32</v>
      </c>
      <c r="C37" s="10">
        <v>2.0</v>
      </c>
      <c r="D37" s="10" t="s">
        <v>33</v>
      </c>
      <c r="E37" s="10">
        <v>3.0</v>
      </c>
      <c r="F37" s="11">
        <v>41.5792</v>
      </c>
      <c r="G37" s="10">
        <v>1.0</v>
      </c>
      <c r="H37" s="10">
        <v>2.0</v>
      </c>
      <c r="I37" s="12">
        <f>nnet!$E37/$E$1</f>
        <v>0.0375</v>
      </c>
      <c r="J37" s="12">
        <f>LOG10(nnet!$F37+1)</f>
        <v>1.629197497</v>
      </c>
      <c r="K37" s="10">
        <f>IF(nnet!$C37=1,1,0)</f>
        <v>0</v>
      </c>
      <c r="L37" s="10">
        <f>IF(nnet!$C37=2,1,0)</f>
        <v>1</v>
      </c>
      <c r="M37" s="10">
        <f>IF(nnet!$B37="S",1,0)</f>
        <v>0</v>
      </c>
      <c r="N37" s="10">
        <f>IF(nnet!$B37="C",1,0)</f>
        <v>1</v>
      </c>
      <c r="O37" s="13">
        <f>IF(nnet!$D37="male",1,0)</f>
        <v>0</v>
      </c>
      <c r="P37" s="13">
        <v>1.0</v>
      </c>
      <c r="AC37" s="15">
        <f>SUMPRODUCT(linear!$G37:$P37,$R$4:$AA$4)</f>
        <v>0.9580837028</v>
      </c>
      <c r="AD37" s="15">
        <f>SUMPRODUCT(nnet!$G37:$P37,$R$5:$AA$5)</f>
        <v>-2.582349973</v>
      </c>
      <c r="AE37" s="16">
        <f t="shared" ref="AE37:AF37" si="35">IF(AC37&lt;0,0,AC37)</f>
        <v>0.9580837028</v>
      </c>
      <c r="AF37" s="16">
        <f t="shared" si="35"/>
        <v>0</v>
      </c>
      <c r="AG37" s="16">
        <f t="shared" si="3"/>
        <v>0.9580837028</v>
      </c>
      <c r="AH37" s="16">
        <f>(nnet!$A37-AG37)^2</f>
        <v>0.001756975971</v>
      </c>
    </row>
    <row r="38" ht="14.25" customHeight="1">
      <c r="A38" s="10">
        <v>1.0</v>
      </c>
      <c r="B38" s="10" t="s">
        <v>34</v>
      </c>
      <c r="C38" s="10">
        <v>3.0</v>
      </c>
      <c r="D38" s="10" t="s">
        <v>33</v>
      </c>
      <c r="E38" s="10">
        <v>19.0</v>
      </c>
      <c r="F38" s="11">
        <v>7.8792</v>
      </c>
      <c r="G38" s="10">
        <v>0.0</v>
      </c>
      <c r="H38" s="10">
        <v>0.0</v>
      </c>
      <c r="I38" s="12">
        <f>nnet!$E38/$E$1</f>
        <v>0.2375</v>
      </c>
      <c r="J38" s="12">
        <f>LOG10(nnet!$F38+1)</f>
        <v>0.9483738384</v>
      </c>
      <c r="K38" s="10">
        <f>IF(nnet!$C38=1,1,0)</f>
        <v>0</v>
      </c>
      <c r="L38" s="10">
        <f>IF(nnet!$C38=2,1,0)</f>
        <v>0</v>
      </c>
      <c r="M38" s="10">
        <f>IF(nnet!$B38="S",1,0)</f>
        <v>0</v>
      </c>
      <c r="N38" s="10">
        <f>IF(nnet!$B38="C",1,0)</f>
        <v>0</v>
      </c>
      <c r="O38" s="13">
        <f>IF(nnet!$D38="male",1,0)</f>
        <v>0</v>
      </c>
      <c r="P38" s="13">
        <v>1.0</v>
      </c>
      <c r="AC38" s="15">
        <f>SUMPRODUCT(linear!$G38:$P38,$R$4:$AA$4)</f>
        <v>0.5581549129</v>
      </c>
      <c r="AD38" s="15">
        <f>SUMPRODUCT(nnet!$G38:$P38,$R$5:$AA$5)</f>
        <v>-2.171733452</v>
      </c>
      <c r="AE38" s="16">
        <f t="shared" ref="AE38:AF38" si="36">IF(AC38&lt;0,0,AC38)</f>
        <v>0.5581549129</v>
      </c>
      <c r="AF38" s="16">
        <f t="shared" si="36"/>
        <v>0</v>
      </c>
      <c r="AG38" s="16">
        <f t="shared" si="3"/>
        <v>0.5581549129</v>
      </c>
      <c r="AH38" s="16">
        <f>(nnet!$A38-AG38)^2</f>
        <v>0.195227081</v>
      </c>
    </row>
    <row r="39" ht="14.25" customHeight="1">
      <c r="A39" s="10">
        <v>0.0</v>
      </c>
      <c r="B39" s="10" t="s">
        <v>30</v>
      </c>
      <c r="C39" s="10">
        <v>3.0</v>
      </c>
      <c r="D39" s="10" t="s">
        <v>33</v>
      </c>
      <c r="E39" s="10">
        <v>18.0</v>
      </c>
      <c r="F39" s="11">
        <v>17.8</v>
      </c>
      <c r="G39" s="10">
        <v>1.0</v>
      </c>
      <c r="H39" s="10">
        <v>0.0</v>
      </c>
      <c r="I39" s="12">
        <f>nnet!$E39/$E$1</f>
        <v>0.225</v>
      </c>
      <c r="J39" s="12">
        <f>LOG10(nnet!$F39+1)</f>
        <v>1.274157849</v>
      </c>
      <c r="K39" s="10">
        <f>IF(nnet!$C39=1,1,0)</f>
        <v>0</v>
      </c>
      <c r="L39" s="10">
        <f>IF(nnet!$C39=2,1,0)</f>
        <v>0</v>
      </c>
      <c r="M39" s="10">
        <f>IF(nnet!$B39="S",1,0)</f>
        <v>1</v>
      </c>
      <c r="N39" s="10">
        <f>IF(nnet!$B39="C",1,0)</f>
        <v>0</v>
      </c>
      <c r="O39" s="13">
        <f>IF(nnet!$D39="male",1,0)</f>
        <v>0</v>
      </c>
      <c r="P39" s="13">
        <v>1.0</v>
      </c>
      <c r="AC39" s="15">
        <f>SUMPRODUCT(linear!$G39:$P39,$R$4:$AA$4)</f>
        <v>-0.9615445126</v>
      </c>
      <c r="AD39" s="15">
        <f>SUMPRODUCT(nnet!$G39:$P39,$R$5:$AA$5)</f>
        <v>0.5930750066</v>
      </c>
      <c r="AE39" s="16">
        <f t="shared" ref="AE39:AF39" si="37">IF(AC39&lt;0,0,AC39)</f>
        <v>0</v>
      </c>
      <c r="AF39" s="16">
        <f t="shared" si="37"/>
        <v>0.5930750066</v>
      </c>
      <c r="AG39" s="16">
        <f t="shared" si="3"/>
        <v>0.5930750066</v>
      </c>
      <c r="AH39" s="16">
        <f>(nnet!$A39-AG39)^2</f>
        <v>0.3517379634</v>
      </c>
    </row>
    <row r="40" ht="14.25" customHeight="1">
      <c r="A40" s="10">
        <v>0.0</v>
      </c>
      <c r="B40" s="10" t="s">
        <v>30</v>
      </c>
      <c r="C40" s="10">
        <v>3.0</v>
      </c>
      <c r="D40" s="10" t="s">
        <v>31</v>
      </c>
      <c r="E40" s="10">
        <v>7.0</v>
      </c>
      <c r="F40" s="11">
        <v>39.6875</v>
      </c>
      <c r="G40" s="10">
        <v>4.0</v>
      </c>
      <c r="H40" s="10">
        <v>1.0</v>
      </c>
      <c r="I40" s="12">
        <f>nnet!$E40/$E$1</f>
        <v>0.0875</v>
      </c>
      <c r="J40" s="12">
        <f>LOG10(nnet!$F40+1)</f>
        <v>1.609461006</v>
      </c>
      <c r="K40" s="10">
        <f>IF(nnet!$C40=1,1,0)</f>
        <v>0</v>
      </c>
      <c r="L40" s="10">
        <f>IF(nnet!$C40=2,1,0)</f>
        <v>0</v>
      </c>
      <c r="M40" s="10">
        <f>IF(nnet!$B40="S",1,0)</f>
        <v>1</v>
      </c>
      <c r="N40" s="10">
        <f>IF(nnet!$B40="C",1,0)</f>
        <v>0</v>
      </c>
      <c r="O40" s="13">
        <f>IF(nnet!$D40="male",1,0)</f>
        <v>1</v>
      </c>
      <c r="P40" s="13">
        <v>1.0</v>
      </c>
      <c r="AC40" s="15">
        <f>SUMPRODUCT(linear!$G40:$P40,$R$4:$AA$4)</f>
        <v>-1.444987824</v>
      </c>
      <c r="AD40" s="15">
        <f>SUMPRODUCT(nnet!$G40:$P40,$R$5:$AA$5)</f>
        <v>-0.04905322813</v>
      </c>
      <c r="AE40" s="16">
        <f t="shared" ref="AE40:AF40" si="38">IF(AC40&lt;0,0,AC40)</f>
        <v>0</v>
      </c>
      <c r="AF40" s="16">
        <f t="shared" si="38"/>
        <v>0</v>
      </c>
      <c r="AG40" s="16">
        <f t="shared" si="3"/>
        <v>0</v>
      </c>
      <c r="AH40" s="16">
        <f>(nnet!$A40-AG40)^2</f>
        <v>0</v>
      </c>
    </row>
    <row r="41" ht="14.25" customHeight="1">
      <c r="A41" s="10">
        <v>0.0</v>
      </c>
      <c r="B41" s="10" t="s">
        <v>30</v>
      </c>
      <c r="C41" s="10">
        <v>3.0</v>
      </c>
      <c r="D41" s="10" t="s">
        <v>31</v>
      </c>
      <c r="E41" s="10">
        <v>21.0</v>
      </c>
      <c r="F41" s="11">
        <v>7.8</v>
      </c>
      <c r="G41" s="10">
        <v>0.0</v>
      </c>
      <c r="H41" s="10">
        <v>0.0</v>
      </c>
      <c r="I41" s="12">
        <f>nnet!$E41/$E$1</f>
        <v>0.2625</v>
      </c>
      <c r="J41" s="12">
        <f>LOG10(nnet!$F41+1)</f>
        <v>0.9444826722</v>
      </c>
      <c r="K41" s="10">
        <f>IF(nnet!$C41=1,1,0)</f>
        <v>0</v>
      </c>
      <c r="L41" s="10">
        <f>IF(nnet!$C41=2,1,0)</f>
        <v>0</v>
      </c>
      <c r="M41" s="10">
        <f>IF(nnet!$B41="S",1,0)</f>
        <v>1</v>
      </c>
      <c r="N41" s="10">
        <f>IF(nnet!$B41="C",1,0)</f>
        <v>0</v>
      </c>
      <c r="O41" s="13">
        <f>IF(nnet!$D41="male",1,0)</f>
        <v>1</v>
      </c>
      <c r="P41" s="13">
        <v>1.0</v>
      </c>
      <c r="AC41" s="15">
        <f>SUMPRODUCT(linear!$G41:$P41,$R$4:$AA$4)</f>
        <v>-1.475673927</v>
      </c>
      <c r="AD41" s="15">
        <f>SUMPRODUCT(nnet!$G41:$P41,$R$5:$AA$5)</f>
        <v>0.13286223</v>
      </c>
      <c r="AE41" s="16">
        <f t="shared" ref="AE41:AF41" si="39">IF(AC41&lt;0,0,AC41)</f>
        <v>0</v>
      </c>
      <c r="AF41" s="16">
        <f t="shared" si="39"/>
        <v>0.13286223</v>
      </c>
      <c r="AG41" s="16">
        <f t="shared" si="3"/>
        <v>0.13286223</v>
      </c>
      <c r="AH41" s="16">
        <f>(nnet!$A41-AG41)^2</f>
        <v>0.01765237217</v>
      </c>
    </row>
    <row r="42" ht="14.25" customHeight="1">
      <c r="A42" s="10">
        <v>1.0</v>
      </c>
      <c r="B42" s="10" t="s">
        <v>32</v>
      </c>
      <c r="C42" s="10">
        <v>1.0</v>
      </c>
      <c r="D42" s="10" t="s">
        <v>33</v>
      </c>
      <c r="E42" s="10">
        <v>49.0</v>
      </c>
      <c r="F42" s="11">
        <v>76.7292</v>
      </c>
      <c r="G42" s="10">
        <v>1.0</v>
      </c>
      <c r="H42" s="10">
        <v>0.0</v>
      </c>
      <c r="I42" s="12">
        <f>nnet!$E42/$E$1</f>
        <v>0.6125</v>
      </c>
      <c r="J42" s="12">
        <f>LOG10(nnet!$F42+1)</f>
        <v>1.890584198</v>
      </c>
      <c r="K42" s="10">
        <f>IF(nnet!$C42=1,1,0)</f>
        <v>1</v>
      </c>
      <c r="L42" s="10">
        <f>IF(nnet!$C42=2,1,0)</f>
        <v>0</v>
      </c>
      <c r="M42" s="10">
        <f>IF(nnet!$B42="S",1,0)</f>
        <v>0</v>
      </c>
      <c r="N42" s="10">
        <f>IF(nnet!$B42="C",1,0)</f>
        <v>1</v>
      </c>
      <c r="O42" s="13">
        <f>IF(nnet!$D42="male",1,0)</f>
        <v>0</v>
      </c>
      <c r="P42" s="13">
        <v>1.0</v>
      </c>
      <c r="AC42" s="15">
        <f>SUMPRODUCT(linear!$G42:$P42,$R$4:$AA$4)</f>
        <v>0.8607922348</v>
      </c>
      <c r="AD42" s="15">
        <f>SUMPRODUCT(nnet!$G42:$P42,$R$5:$AA$5)</f>
        <v>-2.675165268</v>
      </c>
      <c r="AE42" s="16">
        <f t="shared" ref="AE42:AF42" si="40">IF(AC42&lt;0,0,AC42)</f>
        <v>0.8607922348</v>
      </c>
      <c r="AF42" s="16">
        <f t="shared" si="40"/>
        <v>0</v>
      </c>
      <c r="AG42" s="16">
        <f t="shared" si="3"/>
        <v>0.8607922348</v>
      </c>
      <c r="AH42" s="16">
        <f>(nnet!$A42-AG42)^2</f>
        <v>0.0193788019</v>
      </c>
    </row>
    <row r="43" ht="14.25" customHeight="1">
      <c r="A43" s="10">
        <v>1.0</v>
      </c>
      <c r="B43" s="10" t="s">
        <v>30</v>
      </c>
      <c r="C43" s="10">
        <v>2.0</v>
      </c>
      <c r="D43" s="10" t="s">
        <v>33</v>
      </c>
      <c r="E43" s="10">
        <v>29.0</v>
      </c>
      <c r="F43" s="11">
        <v>26.0</v>
      </c>
      <c r="G43" s="10">
        <v>1.0</v>
      </c>
      <c r="H43" s="10">
        <v>0.0</v>
      </c>
      <c r="I43" s="12">
        <f>nnet!$E43/$E$1</f>
        <v>0.3625</v>
      </c>
      <c r="J43" s="12">
        <f>LOG10(nnet!$F43+1)</f>
        <v>1.431363764</v>
      </c>
      <c r="K43" s="10">
        <f>IF(nnet!$C43=1,1,0)</f>
        <v>0</v>
      </c>
      <c r="L43" s="10">
        <f>IF(nnet!$C43=2,1,0)</f>
        <v>1</v>
      </c>
      <c r="M43" s="10">
        <f>IF(nnet!$B43="S",1,0)</f>
        <v>1</v>
      </c>
      <c r="N43" s="10">
        <f>IF(nnet!$B43="C",1,0)</f>
        <v>0</v>
      </c>
      <c r="O43" s="13">
        <f>IF(nnet!$D43="male",1,0)</f>
        <v>0</v>
      </c>
      <c r="P43" s="13">
        <v>1.0</v>
      </c>
      <c r="AC43" s="15">
        <f>SUMPRODUCT(linear!$G43:$P43,$R$4:$AA$4)</f>
        <v>-0.9406949636</v>
      </c>
      <c r="AD43" s="15">
        <f>SUMPRODUCT(nnet!$G43:$P43,$R$5:$AA$5)</f>
        <v>0.7371327401</v>
      </c>
      <c r="AE43" s="16">
        <f t="shared" ref="AE43:AF43" si="41">IF(AC43&lt;0,0,AC43)</f>
        <v>0</v>
      </c>
      <c r="AF43" s="16">
        <f t="shared" si="41"/>
        <v>0.7371327401</v>
      </c>
      <c r="AG43" s="16">
        <f t="shared" si="3"/>
        <v>0.7371327401</v>
      </c>
      <c r="AH43" s="16">
        <f>(nnet!$A43-AG43)^2</f>
        <v>0.06909919631</v>
      </c>
    </row>
    <row r="44" ht="14.25" customHeight="1">
      <c r="A44" s="10">
        <v>0.0</v>
      </c>
      <c r="B44" s="10" t="s">
        <v>32</v>
      </c>
      <c r="C44" s="10">
        <v>1.0</v>
      </c>
      <c r="D44" s="10" t="s">
        <v>31</v>
      </c>
      <c r="E44" s="10">
        <v>65.0</v>
      </c>
      <c r="F44" s="11">
        <v>61.9792</v>
      </c>
      <c r="G44" s="10">
        <v>0.0</v>
      </c>
      <c r="H44" s="10">
        <v>1.0</v>
      </c>
      <c r="I44" s="12">
        <f>nnet!$E44/$E$1</f>
        <v>0.8125</v>
      </c>
      <c r="J44" s="12">
        <f>LOG10(nnet!$F44+1)</f>
        <v>1.79919714</v>
      </c>
      <c r="K44" s="10">
        <f>IF(nnet!$C44=1,1,0)</f>
        <v>1</v>
      </c>
      <c r="L44" s="10">
        <f>IF(nnet!$C44=2,1,0)</f>
        <v>0</v>
      </c>
      <c r="M44" s="10">
        <f>IF(nnet!$B44="S",1,0)</f>
        <v>0</v>
      </c>
      <c r="N44" s="10">
        <f>IF(nnet!$B44="C",1,0)</f>
        <v>1</v>
      </c>
      <c r="O44" s="13">
        <f>IF(nnet!$D44="male",1,0)</f>
        <v>1</v>
      </c>
      <c r="P44" s="13">
        <v>1.0</v>
      </c>
      <c r="AC44" s="15">
        <f>SUMPRODUCT(linear!$G44:$P44,$R$4:$AA$4)</f>
        <v>0.1952925521</v>
      </c>
      <c r="AD44" s="15">
        <f>SUMPRODUCT(nnet!$G44:$P44,$R$5:$AA$5)</f>
        <v>-3.213812634</v>
      </c>
      <c r="AE44" s="16">
        <f t="shared" ref="AE44:AF44" si="42">IF(AC44&lt;0,0,AC44)</f>
        <v>0.1952925521</v>
      </c>
      <c r="AF44" s="16">
        <f t="shared" si="42"/>
        <v>0</v>
      </c>
      <c r="AG44" s="16">
        <f t="shared" si="3"/>
        <v>0.1952925521</v>
      </c>
      <c r="AH44" s="16">
        <f>(nnet!$A44-AG44)^2</f>
        <v>0.03813918091</v>
      </c>
    </row>
    <row r="45" ht="14.25" customHeight="1">
      <c r="A45" s="10">
        <v>1.0</v>
      </c>
      <c r="B45" s="10" t="s">
        <v>30</v>
      </c>
      <c r="C45" s="10">
        <v>2.0</v>
      </c>
      <c r="D45" s="10" t="s">
        <v>33</v>
      </c>
      <c r="E45" s="10">
        <v>21.0</v>
      </c>
      <c r="F45" s="11">
        <v>10.5</v>
      </c>
      <c r="G45" s="10">
        <v>0.0</v>
      </c>
      <c r="H45" s="10">
        <v>0.0</v>
      </c>
      <c r="I45" s="12">
        <f>nnet!$E45/$E$1</f>
        <v>0.2625</v>
      </c>
      <c r="J45" s="12">
        <f>LOG10(nnet!$F45+1)</f>
        <v>1.06069784</v>
      </c>
      <c r="K45" s="10">
        <f>IF(nnet!$C45=1,1,0)</f>
        <v>0</v>
      </c>
      <c r="L45" s="10">
        <f>IF(nnet!$C45=2,1,0)</f>
        <v>1</v>
      </c>
      <c r="M45" s="10">
        <f>IF(nnet!$B45="S",1,0)</f>
        <v>1</v>
      </c>
      <c r="N45" s="10">
        <f>IF(nnet!$B45="C",1,0)</f>
        <v>0</v>
      </c>
      <c r="O45" s="13">
        <f>IF(nnet!$D45="male",1,0)</f>
        <v>0</v>
      </c>
      <c r="P45" s="13">
        <v>1.0</v>
      </c>
      <c r="AC45" s="15">
        <f>SUMPRODUCT(linear!$G45:$P45,$R$4:$AA$4)</f>
        <v>-0.8537339256</v>
      </c>
      <c r="AD45" s="15">
        <f>SUMPRODUCT(nnet!$G45:$P45,$R$5:$AA$5)</f>
        <v>0.840919581</v>
      </c>
      <c r="AE45" s="16">
        <f t="shared" ref="AE45:AF45" si="43">IF(AC45&lt;0,0,AC45)</f>
        <v>0</v>
      </c>
      <c r="AF45" s="16">
        <f t="shared" si="43"/>
        <v>0.840919581</v>
      </c>
      <c r="AG45" s="16">
        <f t="shared" si="3"/>
        <v>0.840919581</v>
      </c>
      <c r="AH45" s="16">
        <f>(nnet!$A45-AG45)^2</f>
        <v>0.0253065797</v>
      </c>
    </row>
    <row r="46" ht="14.25" customHeight="1">
      <c r="A46" s="10">
        <v>0.0</v>
      </c>
      <c r="B46" s="10" t="s">
        <v>32</v>
      </c>
      <c r="C46" s="10">
        <v>3.0</v>
      </c>
      <c r="D46" s="10" t="s">
        <v>31</v>
      </c>
      <c r="E46" s="10">
        <v>28.5</v>
      </c>
      <c r="F46" s="11">
        <v>7.2292</v>
      </c>
      <c r="G46" s="10">
        <v>0.0</v>
      </c>
      <c r="H46" s="10">
        <v>0.0</v>
      </c>
      <c r="I46" s="12">
        <f>nnet!$E46/$E$1</f>
        <v>0.35625</v>
      </c>
      <c r="J46" s="12">
        <f>LOG10(nnet!$F46+1)</f>
        <v>0.9153576174</v>
      </c>
      <c r="K46" s="10">
        <f>IF(nnet!$C46=1,1,0)</f>
        <v>0</v>
      </c>
      <c r="L46" s="10">
        <f>IF(nnet!$C46=2,1,0)</f>
        <v>0</v>
      </c>
      <c r="M46" s="10">
        <f>IF(nnet!$B46="S",1,0)</f>
        <v>0</v>
      </c>
      <c r="N46" s="10">
        <f>IF(nnet!$B46="C",1,0)</f>
        <v>1</v>
      </c>
      <c r="O46" s="13">
        <f>IF(nnet!$D46="male",1,0)</f>
        <v>1</v>
      </c>
      <c r="P46" s="13">
        <v>1.0</v>
      </c>
      <c r="AC46" s="15">
        <f>SUMPRODUCT(linear!$G46:$P46,$R$4:$AA$4)</f>
        <v>0.1819713775</v>
      </c>
      <c r="AD46" s="15">
        <f>SUMPRODUCT(nnet!$G46:$P46,$R$5:$AA$5)</f>
        <v>-3.402319644</v>
      </c>
      <c r="AE46" s="16">
        <f t="shared" ref="AE46:AF46" si="44">IF(AC46&lt;0,0,AC46)</f>
        <v>0.1819713775</v>
      </c>
      <c r="AF46" s="16">
        <f t="shared" si="44"/>
        <v>0</v>
      </c>
      <c r="AG46" s="16">
        <f t="shared" si="3"/>
        <v>0.1819713775</v>
      </c>
      <c r="AH46" s="16">
        <f>(nnet!$A46-AG46)^2</f>
        <v>0.03311358222</v>
      </c>
    </row>
    <row r="47" ht="14.25" customHeight="1">
      <c r="A47" s="10">
        <v>1.0</v>
      </c>
      <c r="B47" s="10" t="s">
        <v>30</v>
      </c>
      <c r="C47" s="10">
        <v>2.0</v>
      </c>
      <c r="D47" s="10" t="s">
        <v>33</v>
      </c>
      <c r="E47" s="10">
        <v>5.0</v>
      </c>
      <c r="F47" s="11">
        <v>27.75</v>
      </c>
      <c r="G47" s="10">
        <v>1.0</v>
      </c>
      <c r="H47" s="10">
        <v>2.0</v>
      </c>
      <c r="I47" s="12">
        <f>nnet!$E47/$E$1</f>
        <v>0.0625</v>
      </c>
      <c r="J47" s="12">
        <f>LOG10(nnet!$F47+1)</f>
        <v>1.458637849</v>
      </c>
      <c r="K47" s="10">
        <f>IF(nnet!$C47=1,1,0)</f>
        <v>0</v>
      </c>
      <c r="L47" s="10">
        <f>IF(nnet!$C47=2,1,0)</f>
        <v>1</v>
      </c>
      <c r="M47" s="10">
        <f>IF(nnet!$B47="S",1,0)</f>
        <v>1</v>
      </c>
      <c r="N47" s="10">
        <f>IF(nnet!$B47="C",1,0)</f>
        <v>0</v>
      </c>
      <c r="O47" s="13">
        <f>IF(nnet!$D47="male",1,0)</f>
        <v>0</v>
      </c>
      <c r="P47" s="13">
        <v>1.0</v>
      </c>
      <c r="AC47" s="15">
        <f>SUMPRODUCT(linear!$G47:$P47,$R$4:$AA$4)</f>
        <v>-0.7891846606</v>
      </c>
      <c r="AD47" s="15">
        <f>SUMPRODUCT(nnet!$G47:$P47,$R$5:$AA$5)</f>
        <v>0.8762290201</v>
      </c>
      <c r="AE47" s="16">
        <f t="shared" ref="AE47:AF47" si="45">IF(AC47&lt;0,0,AC47)</f>
        <v>0</v>
      </c>
      <c r="AF47" s="16">
        <f t="shared" si="45"/>
        <v>0.8762290201</v>
      </c>
      <c r="AG47" s="16">
        <f t="shared" si="3"/>
        <v>0.8762290201</v>
      </c>
      <c r="AH47" s="16">
        <f>(nnet!$A47-AG47)^2</f>
        <v>0.01531925547</v>
      </c>
    </row>
    <row r="48" ht="14.25" customHeight="1">
      <c r="A48" s="10">
        <v>0.0</v>
      </c>
      <c r="B48" s="10" t="s">
        <v>30</v>
      </c>
      <c r="C48" s="10">
        <v>3.0</v>
      </c>
      <c r="D48" s="10" t="s">
        <v>31</v>
      </c>
      <c r="E48" s="10">
        <v>11.0</v>
      </c>
      <c r="F48" s="11">
        <v>46.9</v>
      </c>
      <c r="G48" s="10">
        <v>5.0</v>
      </c>
      <c r="H48" s="10">
        <v>2.0</v>
      </c>
      <c r="I48" s="12">
        <f>nnet!$E48/$E$1</f>
        <v>0.1375</v>
      </c>
      <c r="J48" s="12">
        <f>LOG10(nnet!$F48+1)</f>
        <v>1.680335513</v>
      </c>
      <c r="K48" s="10">
        <f>IF(nnet!$C48=1,1,0)</f>
        <v>0</v>
      </c>
      <c r="L48" s="10">
        <f>IF(nnet!$C48=2,1,0)</f>
        <v>0</v>
      </c>
      <c r="M48" s="10">
        <f>IF(nnet!$B48="S",1,0)</f>
        <v>1</v>
      </c>
      <c r="N48" s="10">
        <f>IF(nnet!$B48="C",1,0)</f>
        <v>0</v>
      </c>
      <c r="O48" s="13">
        <f>IF(nnet!$D48="male",1,0)</f>
        <v>1</v>
      </c>
      <c r="P48" s="13">
        <v>1.0</v>
      </c>
      <c r="AC48" s="15">
        <f>SUMPRODUCT(linear!$G48:$P48,$R$4:$AA$4)</f>
        <v>-1.533355408</v>
      </c>
      <c r="AD48" s="15">
        <f>SUMPRODUCT(nnet!$G48:$P48,$R$5:$AA$5)</f>
        <v>-0.1581806267</v>
      </c>
      <c r="AE48" s="16">
        <f t="shared" ref="AE48:AF48" si="46">IF(AC48&lt;0,0,AC48)</f>
        <v>0</v>
      </c>
      <c r="AF48" s="16">
        <f t="shared" si="46"/>
        <v>0</v>
      </c>
      <c r="AG48" s="16">
        <f t="shared" si="3"/>
        <v>0</v>
      </c>
      <c r="AH48" s="16">
        <f>(nnet!$A48-AG48)^2</f>
        <v>0</v>
      </c>
    </row>
    <row r="49" ht="14.25" customHeight="1">
      <c r="A49" s="10">
        <v>0.0</v>
      </c>
      <c r="B49" s="10" t="s">
        <v>32</v>
      </c>
      <c r="C49" s="10">
        <v>3.0</v>
      </c>
      <c r="D49" s="10" t="s">
        <v>31</v>
      </c>
      <c r="E49" s="10">
        <v>22.0</v>
      </c>
      <c r="F49" s="11">
        <v>7.2292</v>
      </c>
      <c r="G49" s="10">
        <v>0.0</v>
      </c>
      <c r="H49" s="10">
        <v>0.0</v>
      </c>
      <c r="I49" s="12">
        <f>nnet!$E49/$E$1</f>
        <v>0.275</v>
      </c>
      <c r="J49" s="12">
        <f>LOG10(nnet!$F49+1)</f>
        <v>0.9153576174</v>
      </c>
      <c r="K49" s="10">
        <f>IF(nnet!$C49=1,1,0)</f>
        <v>0</v>
      </c>
      <c r="L49" s="10">
        <f>IF(nnet!$C49=2,1,0)</f>
        <v>0</v>
      </c>
      <c r="M49" s="10">
        <f>IF(nnet!$B49="S",1,0)</f>
        <v>0</v>
      </c>
      <c r="N49" s="10">
        <f>IF(nnet!$B49="C",1,0)</f>
        <v>1</v>
      </c>
      <c r="O49" s="13">
        <f>IF(nnet!$D49="male",1,0)</f>
        <v>1</v>
      </c>
      <c r="P49" s="13">
        <v>1.0</v>
      </c>
      <c r="AC49" s="15">
        <f>SUMPRODUCT(linear!$G49:$P49,$R$4:$AA$4)</f>
        <v>0.2417033363</v>
      </c>
      <c r="AD49" s="15">
        <f>SUMPRODUCT(nnet!$G49:$P49,$R$5:$AA$5)</f>
        <v>-3.359670285</v>
      </c>
      <c r="AE49" s="16">
        <f t="shared" ref="AE49:AF49" si="47">IF(AC49&lt;0,0,AC49)</f>
        <v>0.2417033363</v>
      </c>
      <c r="AF49" s="16">
        <f t="shared" si="47"/>
        <v>0</v>
      </c>
      <c r="AG49" s="16">
        <f t="shared" si="3"/>
        <v>0.2417033363</v>
      </c>
      <c r="AH49" s="16">
        <f>(nnet!$A49-AG49)^2</f>
        <v>0.05842050278</v>
      </c>
    </row>
    <row r="50" ht="14.25" customHeight="1">
      <c r="A50" s="10">
        <v>0.0</v>
      </c>
      <c r="B50" s="10" t="s">
        <v>30</v>
      </c>
      <c r="C50" s="10">
        <v>1.0</v>
      </c>
      <c r="D50" s="10" t="s">
        <v>31</v>
      </c>
      <c r="E50" s="10">
        <v>45.0</v>
      </c>
      <c r="F50" s="11">
        <v>83.475</v>
      </c>
      <c r="G50" s="10">
        <v>1.0</v>
      </c>
      <c r="H50" s="10">
        <v>0.0</v>
      </c>
      <c r="I50" s="12">
        <f>nnet!$E50/$E$1</f>
        <v>0.5625</v>
      </c>
      <c r="J50" s="12">
        <f>LOG10(nnet!$F50+1)</f>
        <v>1.9267282</v>
      </c>
      <c r="K50" s="10">
        <f>IF(nnet!$C50=1,1,0)</f>
        <v>1</v>
      </c>
      <c r="L50" s="10">
        <f>IF(nnet!$C50=2,1,0)</f>
        <v>0</v>
      </c>
      <c r="M50" s="10">
        <f>IF(nnet!$B50="S",1,0)</f>
        <v>1</v>
      </c>
      <c r="N50" s="10">
        <f>IF(nnet!$B50="C",1,0)</f>
        <v>0</v>
      </c>
      <c r="O50" s="13">
        <f>IF(nnet!$D50="male",1,0)</f>
        <v>1</v>
      </c>
      <c r="P50" s="13">
        <v>1.0</v>
      </c>
      <c r="AC50" s="15">
        <f>SUMPRODUCT(linear!$G50:$P50,$R$4:$AA$4)</f>
        <v>-1.329417153</v>
      </c>
      <c r="AD50" s="15">
        <f>SUMPRODUCT(nnet!$G50:$P50,$R$5:$AA$5)</f>
        <v>0.3428002077</v>
      </c>
      <c r="AE50" s="16">
        <f t="shared" ref="AE50:AF50" si="48">IF(AC50&lt;0,0,AC50)</f>
        <v>0</v>
      </c>
      <c r="AF50" s="16">
        <f t="shared" si="48"/>
        <v>0.3428002077</v>
      </c>
      <c r="AG50" s="16">
        <f t="shared" si="3"/>
        <v>0.3428002077</v>
      </c>
      <c r="AH50" s="16">
        <f>(nnet!$A50-AG50)^2</f>
        <v>0.1175119824</v>
      </c>
    </row>
    <row r="51" ht="14.25" customHeight="1">
      <c r="A51" s="10">
        <v>0.0</v>
      </c>
      <c r="B51" s="10" t="s">
        <v>30</v>
      </c>
      <c r="C51" s="10">
        <v>3.0</v>
      </c>
      <c r="D51" s="10" t="s">
        <v>31</v>
      </c>
      <c r="E51" s="10">
        <v>4.0</v>
      </c>
      <c r="F51" s="11">
        <v>27.9</v>
      </c>
      <c r="G51" s="10">
        <v>3.0</v>
      </c>
      <c r="H51" s="10">
        <v>2.0</v>
      </c>
      <c r="I51" s="12">
        <f>nnet!$E51/$E$1</f>
        <v>0.05</v>
      </c>
      <c r="J51" s="12">
        <f>LOG10(nnet!$F51+1)</f>
        <v>1.460897843</v>
      </c>
      <c r="K51" s="10">
        <f>IF(nnet!$C51=1,1,0)</f>
        <v>0</v>
      </c>
      <c r="L51" s="10">
        <f>IF(nnet!$C51=2,1,0)</f>
        <v>0</v>
      </c>
      <c r="M51" s="10">
        <f>IF(nnet!$B51="S",1,0)</f>
        <v>1</v>
      </c>
      <c r="N51" s="10">
        <f>IF(nnet!$B51="C",1,0)</f>
        <v>0</v>
      </c>
      <c r="O51" s="13">
        <f>IF(nnet!$D51="male",1,0)</f>
        <v>1</v>
      </c>
      <c r="P51" s="13">
        <v>1.0</v>
      </c>
      <c r="AC51" s="15">
        <f>SUMPRODUCT(linear!$G51:$P51,$R$4:$AA$4)</f>
        <v>-1.436069046</v>
      </c>
      <c r="AD51" s="15">
        <f>SUMPRODUCT(nnet!$G51:$P51,$R$5:$AA$5)</f>
        <v>0.02763395747</v>
      </c>
      <c r="AE51" s="16">
        <f t="shared" ref="AE51:AF51" si="49">IF(AC51&lt;0,0,AC51)</f>
        <v>0</v>
      </c>
      <c r="AF51" s="16">
        <f t="shared" si="49"/>
        <v>0.02763395747</v>
      </c>
      <c r="AG51" s="16">
        <f t="shared" si="3"/>
        <v>0.02763395747</v>
      </c>
      <c r="AH51" s="16">
        <f>(nnet!$A51-AG51)^2</f>
        <v>0.0007636356053</v>
      </c>
    </row>
    <row r="52" ht="14.25" customHeight="1">
      <c r="A52" s="10">
        <v>1.0</v>
      </c>
      <c r="B52" s="10" t="s">
        <v>30</v>
      </c>
      <c r="C52" s="10">
        <v>2.0</v>
      </c>
      <c r="D52" s="10" t="s">
        <v>33</v>
      </c>
      <c r="E52" s="10">
        <v>29.0</v>
      </c>
      <c r="F52" s="11">
        <v>10.5</v>
      </c>
      <c r="G52" s="10">
        <v>0.0</v>
      </c>
      <c r="H52" s="10">
        <v>0.0</v>
      </c>
      <c r="I52" s="12">
        <f>nnet!$E52/$E$1</f>
        <v>0.3625</v>
      </c>
      <c r="J52" s="12">
        <f>LOG10(nnet!$F52+1)</f>
        <v>1.06069784</v>
      </c>
      <c r="K52" s="10">
        <f>IF(nnet!$C52=1,1,0)</f>
        <v>0</v>
      </c>
      <c r="L52" s="10">
        <f>IF(nnet!$C52=2,1,0)</f>
        <v>1</v>
      </c>
      <c r="M52" s="10">
        <f>IF(nnet!$B52="S",1,0)</f>
        <v>1</v>
      </c>
      <c r="N52" s="10">
        <f>IF(nnet!$B52="C",1,0)</f>
        <v>0</v>
      </c>
      <c r="O52" s="13">
        <f>IF(nnet!$D52="male",1,0)</f>
        <v>0</v>
      </c>
      <c r="P52" s="13">
        <v>1.0</v>
      </c>
      <c r="AC52" s="15">
        <f>SUMPRODUCT(linear!$G52:$P52,$R$4:$AA$4)</f>
        <v>-0.9272501827</v>
      </c>
      <c r="AD52" s="15">
        <f>SUMPRODUCT(nnet!$G52:$P52,$R$5:$AA$5)</f>
        <v>0.7884280624</v>
      </c>
      <c r="AE52" s="16">
        <f t="shared" ref="AE52:AF52" si="50">IF(AC52&lt;0,0,AC52)</f>
        <v>0</v>
      </c>
      <c r="AF52" s="16">
        <f t="shared" si="50"/>
        <v>0.7884280624</v>
      </c>
      <c r="AG52" s="16">
        <f t="shared" si="3"/>
        <v>0.7884280624</v>
      </c>
      <c r="AH52" s="16">
        <f>(nnet!$A52-AG52)^2</f>
        <v>0.04476268478</v>
      </c>
    </row>
    <row r="53" ht="14.25" customHeight="1">
      <c r="A53" s="10">
        <v>0.0</v>
      </c>
      <c r="B53" s="10" t="s">
        <v>30</v>
      </c>
      <c r="C53" s="10">
        <v>3.0</v>
      </c>
      <c r="D53" s="10" t="s">
        <v>31</v>
      </c>
      <c r="E53" s="10">
        <v>19.0</v>
      </c>
      <c r="F53" s="11">
        <v>8.1583</v>
      </c>
      <c r="G53" s="10">
        <v>0.0</v>
      </c>
      <c r="H53" s="10">
        <v>0.0</v>
      </c>
      <c r="I53" s="12">
        <f>nnet!$E53/$E$1</f>
        <v>0.2375</v>
      </c>
      <c r="J53" s="12">
        <f>LOG10(nnet!$F53+1)</f>
        <v>0.9618148657</v>
      </c>
      <c r="K53" s="10">
        <f>IF(nnet!$C53=1,1,0)</f>
        <v>0</v>
      </c>
      <c r="L53" s="10">
        <f>IF(nnet!$C53=2,1,0)</f>
        <v>0</v>
      </c>
      <c r="M53" s="10">
        <f>IF(nnet!$B53="S",1,0)</f>
        <v>1</v>
      </c>
      <c r="N53" s="10">
        <f>IF(nnet!$B53="C",1,0)</f>
        <v>0</v>
      </c>
      <c r="O53" s="13">
        <f>IF(nnet!$D53="male",1,0)</f>
        <v>1</v>
      </c>
      <c r="P53" s="13">
        <v>1.0</v>
      </c>
      <c r="AC53" s="15">
        <f>SUMPRODUCT(linear!$G53:$P53,$R$4:$AA$4)</f>
        <v>-1.457093275</v>
      </c>
      <c r="AD53" s="15">
        <f>SUMPRODUCT(nnet!$G53:$P53,$R$5:$AA$5)</f>
        <v>0.1472236451</v>
      </c>
      <c r="AE53" s="16">
        <f t="shared" ref="AE53:AF53" si="51">IF(AC53&lt;0,0,AC53)</f>
        <v>0</v>
      </c>
      <c r="AF53" s="16">
        <f t="shared" si="51"/>
        <v>0.1472236451</v>
      </c>
      <c r="AG53" s="16">
        <f t="shared" si="3"/>
        <v>0.1472236451</v>
      </c>
      <c r="AH53" s="16">
        <f>(nnet!$A53-AG53)^2</f>
        <v>0.02167480167</v>
      </c>
    </row>
    <row r="54" ht="14.25" customHeight="1">
      <c r="A54" s="10">
        <v>1.0</v>
      </c>
      <c r="B54" s="10" t="s">
        <v>30</v>
      </c>
      <c r="C54" s="10">
        <v>3.0</v>
      </c>
      <c r="D54" s="10" t="s">
        <v>33</v>
      </c>
      <c r="E54" s="10">
        <v>17.0</v>
      </c>
      <c r="F54" s="11">
        <v>7.925</v>
      </c>
      <c r="G54" s="10">
        <v>4.0</v>
      </c>
      <c r="H54" s="10">
        <v>2.0</v>
      </c>
      <c r="I54" s="12">
        <f>nnet!$E54/$E$1</f>
        <v>0.2125</v>
      </c>
      <c r="J54" s="12">
        <f>LOG10(nnet!$F54+1)</f>
        <v>0.9506082248</v>
      </c>
      <c r="K54" s="10">
        <f>IF(nnet!$C54=1,1,0)</f>
        <v>0</v>
      </c>
      <c r="L54" s="10">
        <f>IF(nnet!$C54=2,1,0)</f>
        <v>0</v>
      </c>
      <c r="M54" s="10">
        <f>IF(nnet!$B54="S",1,0)</f>
        <v>1</v>
      </c>
      <c r="N54" s="10">
        <f>IF(nnet!$B54="C",1,0)</f>
        <v>0</v>
      </c>
      <c r="O54" s="13">
        <f>IF(nnet!$D54="male",1,0)</f>
        <v>0</v>
      </c>
      <c r="P54" s="13">
        <v>1.0</v>
      </c>
      <c r="AC54" s="15">
        <f>SUMPRODUCT(linear!$G54:$P54,$R$4:$AA$4)</f>
        <v>-1.078741653</v>
      </c>
      <c r="AD54" s="15">
        <f>SUMPRODUCT(nnet!$G54:$P54,$R$5:$AA$5)</f>
        <v>0.3228409343</v>
      </c>
      <c r="AE54" s="16">
        <f t="shared" ref="AE54:AF54" si="52">IF(AC54&lt;0,0,AC54)</f>
        <v>0</v>
      </c>
      <c r="AF54" s="16">
        <f t="shared" si="52"/>
        <v>0.3228409343</v>
      </c>
      <c r="AG54" s="16">
        <f t="shared" si="3"/>
        <v>0.3228409343</v>
      </c>
      <c r="AH54" s="16">
        <f>(nnet!$A54-AG54)^2</f>
        <v>0.4585444003</v>
      </c>
    </row>
    <row r="55" ht="14.25" customHeight="1">
      <c r="A55" s="10">
        <v>0.0</v>
      </c>
      <c r="B55" s="10" t="s">
        <v>30</v>
      </c>
      <c r="C55" s="10">
        <v>3.0</v>
      </c>
      <c r="D55" s="10" t="s">
        <v>31</v>
      </c>
      <c r="E55" s="10">
        <v>26.0</v>
      </c>
      <c r="F55" s="11">
        <v>8.6625</v>
      </c>
      <c r="G55" s="10">
        <v>2.0</v>
      </c>
      <c r="H55" s="10">
        <v>0.0</v>
      </c>
      <c r="I55" s="12">
        <f>nnet!$E55/$E$1</f>
        <v>0.325</v>
      </c>
      <c r="J55" s="12">
        <f>LOG10(nnet!$F55+1)</f>
        <v>0.9850895069</v>
      </c>
      <c r="K55" s="10">
        <f>IF(nnet!$C55=1,1,0)</f>
        <v>0</v>
      </c>
      <c r="L55" s="10">
        <f>IF(nnet!$C55=2,1,0)</f>
        <v>0</v>
      </c>
      <c r="M55" s="10">
        <f>IF(nnet!$B55="S",1,0)</f>
        <v>1</v>
      </c>
      <c r="N55" s="10">
        <f>IF(nnet!$B55="C",1,0)</f>
        <v>0</v>
      </c>
      <c r="O55" s="13">
        <f>IF(nnet!$D55="male",1,0)</f>
        <v>1</v>
      </c>
      <c r="P55" s="13">
        <v>1.0</v>
      </c>
      <c r="AC55" s="15">
        <f>SUMPRODUCT(linear!$G55:$P55,$R$4:$AA$4)</f>
        <v>-1.556661179</v>
      </c>
      <c r="AD55" s="15">
        <f>SUMPRODUCT(nnet!$G55:$P55,$R$5:$AA$5)</f>
        <v>-0.05260848723</v>
      </c>
      <c r="AE55" s="16">
        <f t="shared" ref="AE55:AF55" si="53">IF(AC55&lt;0,0,AC55)</f>
        <v>0</v>
      </c>
      <c r="AF55" s="16">
        <f t="shared" si="53"/>
        <v>0</v>
      </c>
      <c r="AG55" s="16">
        <f t="shared" si="3"/>
        <v>0</v>
      </c>
      <c r="AH55" s="16">
        <f>(nnet!$A55-AG55)^2</f>
        <v>0</v>
      </c>
    </row>
    <row r="56" ht="14.25" customHeight="1">
      <c r="A56" s="10">
        <v>0.0</v>
      </c>
      <c r="B56" s="10" t="s">
        <v>30</v>
      </c>
      <c r="C56" s="10">
        <v>2.0</v>
      </c>
      <c r="D56" s="10" t="s">
        <v>31</v>
      </c>
      <c r="E56" s="10">
        <v>32.0</v>
      </c>
      <c r="F56" s="11">
        <v>10.5</v>
      </c>
      <c r="G56" s="10">
        <v>0.0</v>
      </c>
      <c r="H56" s="10">
        <v>0.0</v>
      </c>
      <c r="I56" s="12">
        <f>nnet!$E56/$E$1</f>
        <v>0.4</v>
      </c>
      <c r="J56" s="12">
        <f>LOG10(nnet!$F56+1)</f>
        <v>1.06069784</v>
      </c>
      <c r="K56" s="10">
        <f>IF(nnet!$C56=1,1,0)</f>
        <v>0</v>
      </c>
      <c r="L56" s="10">
        <f>IF(nnet!$C56=2,1,0)</f>
        <v>1</v>
      </c>
      <c r="M56" s="10">
        <f>IF(nnet!$B56="S",1,0)</f>
        <v>1</v>
      </c>
      <c r="N56" s="10">
        <f>IF(nnet!$B56="C",1,0)</f>
        <v>0</v>
      </c>
      <c r="O56" s="13">
        <f>IF(nnet!$D56="male",1,0)</f>
        <v>1</v>
      </c>
      <c r="P56" s="13">
        <v>1.0</v>
      </c>
      <c r="AC56" s="15">
        <f>SUMPRODUCT(linear!$G56:$P56,$R$4:$AA$4)</f>
        <v>-1.455301136</v>
      </c>
      <c r="AD56" s="15">
        <f>SUMPRODUCT(nnet!$G56:$P56,$R$5:$AA$5)</f>
        <v>0.2739908196</v>
      </c>
      <c r="AE56" s="16">
        <f t="shared" ref="AE56:AF56" si="54">IF(AC56&lt;0,0,AC56)</f>
        <v>0</v>
      </c>
      <c r="AF56" s="16">
        <f t="shared" si="54"/>
        <v>0.2739908196</v>
      </c>
      <c r="AG56" s="16">
        <f t="shared" si="3"/>
        <v>0.2739908196</v>
      </c>
      <c r="AH56" s="16">
        <f>(nnet!$A56-AG56)^2</f>
        <v>0.07507096921</v>
      </c>
    </row>
    <row r="57" ht="14.25" customHeight="1">
      <c r="A57" s="10">
        <v>0.0</v>
      </c>
      <c r="B57" s="10" t="s">
        <v>30</v>
      </c>
      <c r="C57" s="10">
        <v>3.0</v>
      </c>
      <c r="D57" s="10" t="s">
        <v>33</v>
      </c>
      <c r="E57" s="10">
        <v>16.0</v>
      </c>
      <c r="F57" s="11">
        <v>46.9</v>
      </c>
      <c r="G57" s="10">
        <v>5.0</v>
      </c>
      <c r="H57" s="10">
        <v>2.0</v>
      </c>
      <c r="I57" s="12">
        <f>nnet!$E57/$E$1</f>
        <v>0.2</v>
      </c>
      <c r="J57" s="12">
        <f>LOG10(nnet!$F57+1)</f>
        <v>1.680335513</v>
      </c>
      <c r="K57" s="10">
        <f>IF(nnet!$C57=1,1,0)</f>
        <v>0</v>
      </c>
      <c r="L57" s="10">
        <f>IF(nnet!$C57=2,1,0)</f>
        <v>0</v>
      </c>
      <c r="M57" s="10">
        <f>IF(nnet!$B57="S",1,0)</f>
        <v>1</v>
      </c>
      <c r="N57" s="10">
        <f>IF(nnet!$B57="C",1,0)</f>
        <v>0</v>
      </c>
      <c r="O57" s="13">
        <f>IF(nnet!$D57="male",1,0)</f>
        <v>0</v>
      </c>
      <c r="P57" s="13">
        <v>1.0</v>
      </c>
      <c r="AC57" s="15">
        <f>SUMPRODUCT(linear!$G57:$P57,$R$4:$AA$4)</f>
        <v>-1.078820712</v>
      </c>
      <c r="AD57" s="15">
        <f>SUMPRODUCT(nnet!$G57:$P57,$R$5:$AA$5)</f>
        <v>0.3037650975</v>
      </c>
      <c r="AE57" s="16">
        <f t="shared" ref="AE57:AF57" si="55">IF(AC57&lt;0,0,AC57)</f>
        <v>0</v>
      </c>
      <c r="AF57" s="16">
        <f t="shared" si="55"/>
        <v>0.3037650975</v>
      </c>
      <c r="AG57" s="16">
        <f t="shared" si="3"/>
        <v>0.3037650975</v>
      </c>
      <c r="AH57" s="16">
        <f>(nnet!$A57-AG57)^2</f>
        <v>0.09227323443</v>
      </c>
    </row>
    <row r="58" ht="14.25" customHeight="1">
      <c r="A58" s="10">
        <v>0.0</v>
      </c>
      <c r="B58" s="10" t="s">
        <v>30</v>
      </c>
      <c r="C58" s="10">
        <v>2.0</v>
      </c>
      <c r="D58" s="10" t="s">
        <v>31</v>
      </c>
      <c r="E58" s="10">
        <v>21.0</v>
      </c>
      <c r="F58" s="11">
        <v>73.5</v>
      </c>
      <c r="G58" s="10">
        <v>0.0</v>
      </c>
      <c r="H58" s="10">
        <v>0.0</v>
      </c>
      <c r="I58" s="12">
        <f>nnet!$E58/$E$1</f>
        <v>0.2625</v>
      </c>
      <c r="J58" s="12">
        <f>LOG10(nnet!$F58+1)</f>
        <v>1.872156273</v>
      </c>
      <c r="K58" s="10">
        <f>IF(nnet!$C58=1,1,0)</f>
        <v>0</v>
      </c>
      <c r="L58" s="10">
        <f>IF(nnet!$C58=2,1,0)</f>
        <v>1</v>
      </c>
      <c r="M58" s="10">
        <f>IF(nnet!$B58="S",1,0)</f>
        <v>1</v>
      </c>
      <c r="N58" s="10">
        <f>IF(nnet!$B58="C",1,0)</f>
        <v>0</v>
      </c>
      <c r="O58" s="13">
        <f>IF(nnet!$D58="male",1,0)</f>
        <v>1</v>
      </c>
      <c r="P58" s="13">
        <v>1.0</v>
      </c>
      <c r="AC58" s="15">
        <f>SUMPRODUCT(linear!$G58:$P58,$R$4:$AA$4)</f>
        <v>-1.344778328</v>
      </c>
      <c r="AD58" s="15">
        <f>SUMPRODUCT(nnet!$G58:$P58,$R$5:$AA$5)</f>
        <v>0.4041523935</v>
      </c>
      <c r="AE58" s="16">
        <f t="shared" ref="AE58:AF58" si="56">IF(AC58&lt;0,0,AC58)</f>
        <v>0</v>
      </c>
      <c r="AF58" s="16">
        <f t="shared" si="56"/>
        <v>0.4041523935</v>
      </c>
      <c r="AG58" s="16">
        <f t="shared" si="3"/>
        <v>0.4041523935</v>
      </c>
      <c r="AH58" s="16">
        <f>(nnet!$A58-AG58)^2</f>
        <v>0.1633391572</v>
      </c>
    </row>
    <row r="59" ht="14.25" customHeight="1">
      <c r="A59" s="10">
        <v>0.0</v>
      </c>
      <c r="B59" s="10" t="s">
        <v>32</v>
      </c>
      <c r="C59" s="10">
        <v>3.0</v>
      </c>
      <c r="D59" s="10" t="s">
        <v>31</v>
      </c>
      <c r="E59" s="10">
        <v>26.0</v>
      </c>
      <c r="F59" s="11">
        <v>14.4542</v>
      </c>
      <c r="G59" s="10">
        <v>1.0</v>
      </c>
      <c r="H59" s="10">
        <v>0.0</v>
      </c>
      <c r="I59" s="12">
        <f>nnet!$E59/$E$1</f>
        <v>0.325</v>
      </c>
      <c r="J59" s="12">
        <f>LOG10(nnet!$F59+1)</f>
        <v>1.189046528</v>
      </c>
      <c r="K59" s="10">
        <f>IF(nnet!$C59=1,1,0)</f>
        <v>0</v>
      </c>
      <c r="L59" s="10">
        <f>IF(nnet!$C59=2,1,0)</f>
        <v>0</v>
      </c>
      <c r="M59" s="10">
        <f>IF(nnet!$B59="S",1,0)</f>
        <v>0</v>
      </c>
      <c r="N59" s="10">
        <f>IF(nnet!$B59="C",1,0)</f>
        <v>1</v>
      </c>
      <c r="O59" s="13">
        <f>IF(nnet!$D59="male",1,0)</f>
        <v>1</v>
      </c>
      <c r="P59" s="13">
        <v>1.0</v>
      </c>
      <c r="AC59" s="15">
        <f>SUMPRODUCT(linear!$G59:$P59,$R$4:$AA$4)</f>
        <v>0.1903725015</v>
      </c>
      <c r="AD59" s="15">
        <f>SUMPRODUCT(nnet!$G59:$P59,$R$5:$AA$5)</f>
        <v>-3.444141214</v>
      </c>
      <c r="AE59" s="16">
        <f t="shared" ref="AE59:AF59" si="57">IF(AC59&lt;0,0,AC59)</f>
        <v>0.1903725015</v>
      </c>
      <c r="AF59" s="16">
        <f t="shared" si="57"/>
        <v>0</v>
      </c>
      <c r="AG59" s="16">
        <f t="shared" si="3"/>
        <v>0.1903725015</v>
      </c>
      <c r="AH59" s="16">
        <f>(nnet!$A59-AG59)^2</f>
        <v>0.03624168933</v>
      </c>
    </row>
    <row r="60" ht="14.25" customHeight="1">
      <c r="A60" s="10">
        <v>1.0</v>
      </c>
      <c r="B60" s="10" t="s">
        <v>30</v>
      </c>
      <c r="C60" s="10">
        <v>3.0</v>
      </c>
      <c r="D60" s="10" t="s">
        <v>31</v>
      </c>
      <c r="E60" s="10">
        <v>32.0</v>
      </c>
      <c r="F60" s="11">
        <v>56.4958</v>
      </c>
      <c r="G60" s="10">
        <v>0.0</v>
      </c>
      <c r="H60" s="10">
        <v>0.0</v>
      </c>
      <c r="I60" s="12">
        <f>nnet!$E60/$E$1</f>
        <v>0.4</v>
      </c>
      <c r="J60" s="12">
        <f>LOG10(nnet!$F60+1)</f>
        <v>1.759636121</v>
      </c>
      <c r="K60" s="10">
        <f>IF(nnet!$C60=1,1,0)</f>
        <v>0</v>
      </c>
      <c r="L60" s="10">
        <f>IF(nnet!$C60=2,1,0)</f>
        <v>0</v>
      </c>
      <c r="M60" s="10">
        <f>IF(nnet!$B60="S",1,0)</f>
        <v>1</v>
      </c>
      <c r="N60" s="10">
        <f>IF(nnet!$B60="C",1,0)</f>
        <v>0</v>
      </c>
      <c r="O60" s="13">
        <f>IF(nnet!$D60="male",1,0)</f>
        <v>1</v>
      </c>
      <c r="P60" s="13">
        <v>1.0</v>
      </c>
      <c r="AC60" s="15">
        <f>SUMPRODUCT(linear!$G60:$P60,$R$4:$AA$4)</f>
        <v>-1.567277851</v>
      </c>
      <c r="AD60" s="15">
        <f>SUMPRODUCT(nnet!$G60:$P60,$R$5:$AA$5)</f>
        <v>0.1189361687</v>
      </c>
      <c r="AE60" s="16">
        <f t="shared" ref="AE60:AF60" si="58">IF(AC60&lt;0,0,AC60)</f>
        <v>0</v>
      </c>
      <c r="AF60" s="16">
        <f t="shared" si="58"/>
        <v>0.1189361687</v>
      </c>
      <c r="AG60" s="16">
        <f t="shared" si="3"/>
        <v>0.1189361687</v>
      </c>
      <c r="AH60" s="16">
        <f>(nnet!$A60-AG60)^2</f>
        <v>0.7762734748</v>
      </c>
    </row>
    <row r="61" ht="14.25" customHeight="1">
      <c r="A61" s="10">
        <v>0.0</v>
      </c>
      <c r="B61" s="10" t="s">
        <v>30</v>
      </c>
      <c r="C61" s="10">
        <v>3.0</v>
      </c>
      <c r="D61" s="10" t="s">
        <v>31</v>
      </c>
      <c r="E61" s="10">
        <v>25.0</v>
      </c>
      <c r="F61" s="11">
        <v>7.65</v>
      </c>
      <c r="G61" s="10">
        <v>0.0</v>
      </c>
      <c r="H61" s="10">
        <v>0.0</v>
      </c>
      <c r="I61" s="12">
        <f>nnet!$E61/$E$1</f>
        <v>0.3125</v>
      </c>
      <c r="J61" s="12">
        <f>LOG10(nnet!$F61+1)</f>
        <v>0.9370161075</v>
      </c>
      <c r="K61" s="10">
        <f>IF(nnet!$C61=1,1,0)</f>
        <v>0</v>
      </c>
      <c r="L61" s="10">
        <f>IF(nnet!$C61=2,1,0)</f>
        <v>0</v>
      </c>
      <c r="M61" s="10">
        <f>IF(nnet!$B61="S",1,0)</f>
        <v>1</v>
      </c>
      <c r="N61" s="10">
        <f>IF(nnet!$B61="C",1,0)</f>
        <v>0</v>
      </c>
      <c r="O61" s="13">
        <f>IF(nnet!$D61="male",1,0)</f>
        <v>1</v>
      </c>
      <c r="P61" s="13">
        <v>1.0</v>
      </c>
      <c r="AC61" s="15">
        <f>SUMPRODUCT(linear!$G61:$P61,$R$4:$AA$4)</f>
        <v>-1.512518898</v>
      </c>
      <c r="AD61" s="15">
        <f>SUMPRODUCT(nnet!$G61:$P61,$R$5:$AA$5)</f>
        <v>0.10608292</v>
      </c>
      <c r="AE61" s="16">
        <f t="shared" ref="AE61:AF61" si="59">IF(AC61&lt;0,0,AC61)</f>
        <v>0</v>
      </c>
      <c r="AF61" s="16">
        <f t="shared" si="59"/>
        <v>0.10608292</v>
      </c>
      <c r="AG61" s="16">
        <f t="shared" si="3"/>
        <v>0.10608292</v>
      </c>
      <c r="AH61" s="16">
        <f>(nnet!$A61-AG61)^2</f>
        <v>0.01125358591</v>
      </c>
    </row>
    <row r="62" ht="14.25" customHeight="1">
      <c r="A62" s="10">
        <v>1.0</v>
      </c>
      <c r="B62" s="10" t="s">
        <v>30</v>
      </c>
      <c r="C62" s="10">
        <v>2.0</v>
      </c>
      <c r="D62" s="10" t="s">
        <v>31</v>
      </c>
      <c r="E62" s="10">
        <v>0.83</v>
      </c>
      <c r="F62" s="11">
        <v>29.0</v>
      </c>
      <c r="G62" s="10">
        <v>0.0</v>
      </c>
      <c r="H62" s="10">
        <v>2.0</v>
      </c>
      <c r="I62" s="12">
        <f>nnet!$E62/$E$1</f>
        <v>0.010375</v>
      </c>
      <c r="J62" s="12">
        <f>LOG10(nnet!$F62+1)</f>
        <v>1.477121255</v>
      </c>
      <c r="K62" s="10">
        <f>IF(nnet!$C62=1,1,0)</f>
        <v>0</v>
      </c>
      <c r="L62" s="10">
        <f>IF(nnet!$C62=2,1,0)</f>
        <v>1</v>
      </c>
      <c r="M62" s="10">
        <f>IF(nnet!$B62="S",1,0)</f>
        <v>1</v>
      </c>
      <c r="N62" s="10">
        <f>IF(nnet!$B62="C",1,0)</f>
        <v>0</v>
      </c>
      <c r="O62" s="13">
        <f>IF(nnet!$D62="male",1,0)</f>
        <v>1</v>
      </c>
      <c r="P62" s="13">
        <v>1.0</v>
      </c>
      <c r="AC62" s="15">
        <f>SUMPRODUCT(linear!$G62:$P62,$R$4:$AA$4)</f>
        <v>-1.233375749</v>
      </c>
      <c r="AD62" s="15">
        <f>SUMPRODUCT(nnet!$G62:$P62,$R$5:$AA$5)</f>
        <v>0.4879407145</v>
      </c>
      <c r="AE62" s="16">
        <f t="shared" ref="AE62:AF62" si="60">IF(AC62&lt;0,0,AC62)</f>
        <v>0</v>
      </c>
      <c r="AF62" s="16">
        <f t="shared" si="60"/>
        <v>0.4879407145</v>
      </c>
      <c r="AG62" s="16">
        <f t="shared" si="3"/>
        <v>0.4879407145</v>
      </c>
      <c r="AH62" s="16">
        <f>(nnet!$A62-AG62)^2</f>
        <v>0.2622047119</v>
      </c>
    </row>
    <row r="63" ht="14.25" customHeight="1">
      <c r="A63" s="10">
        <v>1.0</v>
      </c>
      <c r="B63" s="10" t="s">
        <v>30</v>
      </c>
      <c r="C63" s="10">
        <v>3.0</v>
      </c>
      <c r="D63" s="10" t="s">
        <v>33</v>
      </c>
      <c r="E63" s="10">
        <v>30.0</v>
      </c>
      <c r="F63" s="11">
        <v>12.475</v>
      </c>
      <c r="G63" s="10">
        <v>0.0</v>
      </c>
      <c r="H63" s="10">
        <v>0.0</v>
      </c>
      <c r="I63" s="12">
        <f>nnet!$E63/$E$1</f>
        <v>0.375</v>
      </c>
      <c r="J63" s="12">
        <f>LOG10(nnet!$F63+1)</f>
        <v>1.129528774</v>
      </c>
      <c r="K63" s="10">
        <f>IF(nnet!$C63=1,1,0)</f>
        <v>0</v>
      </c>
      <c r="L63" s="10">
        <f>IF(nnet!$C63=2,1,0)</f>
        <v>0</v>
      </c>
      <c r="M63" s="10">
        <f>IF(nnet!$B63="S",1,0)</f>
        <v>1</v>
      </c>
      <c r="N63" s="10">
        <f>IF(nnet!$B63="C",1,0)</f>
        <v>0</v>
      </c>
      <c r="O63" s="13">
        <f>IF(nnet!$D63="male",1,0)</f>
        <v>0</v>
      </c>
      <c r="P63" s="13">
        <v>1.0</v>
      </c>
      <c r="AC63" s="15">
        <f>SUMPRODUCT(linear!$G63:$P63,$R$4:$AA$4)</f>
        <v>-1.055745116</v>
      </c>
      <c r="AD63" s="15">
        <f>SUMPRODUCT(nnet!$G63:$P63,$R$5:$AA$5)</f>
        <v>0.5817853422</v>
      </c>
      <c r="AE63" s="16">
        <f t="shared" ref="AE63:AF63" si="61">IF(AC63&lt;0,0,AC63)</f>
        <v>0</v>
      </c>
      <c r="AF63" s="16">
        <f t="shared" si="61"/>
        <v>0.5817853422</v>
      </c>
      <c r="AG63" s="16">
        <f t="shared" si="3"/>
        <v>0.5817853422</v>
      </c>
      <c r="AH63" s="16">
        <f>(nnet!$A63-AG63)^2</f>
        <v>0.1749035</v>
      </c>
    </row>
    <row r="64" ht="14.25" customHeight="1">
      <c r="A64" s="10">
        <v>0.0</v>
      </c>
      <c r="B64" s="10" t="s">
        <v>30</v>
      </c>
      <c r="C64" s="10">
        <v>3.0</v>
      </c>
      <c r="D64" s="10" t="s">
        <v>31</v>
      </c>
      <c r="E64" s="10">
        <v>22.0</v>
      </c>
      <c r="F64" s="11">
        <v>9.0</v>
      </c>
      <c r="G64" s="10">
        <v>0.0</v>
      </c>
      <c r="H64" s="10">
        <v>0.0</v>
      </c>
      <c r="I64" s="12">
        <f>nnet!$E64/$E$1</f>
        <v>0.275</v>
      </c>
      <c r="J64" s="12">
        <f>LOG10(nnet!$F64+1)</f>
        <v>1</v>
      </c>
      <c r="K64" s="10">
        <f>IF(nnet!$C64=1,1,0)</f>
        <v>0</v>
      </c>
      <c r="L64" s="10">
        <f>IF(nnet!$C64=2,1,0)</f>
        <v>0</v>
      </c>
      <c r="M64" s="10">
        <f>IF(nnet!$B64="S",1,0)</f>
        <v>1</v>
      </c>
      <c r="N64" s="10">
        <f>IF(nnet!$B64="C",1,0)</f>
        <v>0</v>
      </c>
      <c r="O64" s="13">
        <f>IF(nnet!$D64="male",1,0)</f>
        <v>1</v>
      </c>
      <c r="P64" s="13">
        <v>1.0</v>
      </c>
      <c r="AC64" s="15">
        <f>SUMPRODUCT(linear!$G64:$P64,$R$4:$AA$4)</f>
        <v>-1.484217746</v>
      </c>
      <c r="AD64" s="15">
        <f>SUMPRODUCT(nnet!$G64:$P64,$R$5:$AA$5)</f>
        <v>0.1302679843</v>
      </c>
      <c r="AE64" s="16">
        <f t="shared" ref="AE64:AF64" si="62">IF(AC64&lt;0,0,AC64)</f>
        <v>0</v>
      </c>
      <c r="AF64" s="16">
        <f t="shared" si="62"/>
        <v>0.1302679843</v>
      </c>
      <c r="AG64" s="16">
        <f t="shared" si="3"/>
        <v>0.1302679843</v>
      </c>
      <c r="AH64" s="16">
        <f>(nnet!$A64-AG64)^2</f>
        <v>0.01696974773</v>
      </c>
    </row>
    <row r="65" ht="14.25" customHeight="1">
      <c r="A65" s="10">
        <v>1.0</v>
      </c>
      <c r="B65" s="10" t="s">
        <v>30</v>
      </c>
      <c r="C65" s="10">
        <v>3.0</v>
      </c>
      <c r="D65" s="10" t="s">
        <v>31</v>
      </c>
      <c r="E65" s="10">
        <v>29.0</v>
      </c>
      <c r="F65" s="11">
        <v>9.5</v>
      </c>
      <c r="G65" s="10">
        <v>0.0</v>
      </c>
      <c r="H65" s="10">
        <v>0.0</v>
      </c>
      <c r="I65" s="12">
        <f>nnet!$E65/$E$1</f>
        <v>0.3625</v>
      </c>
      <c r="J65" s="12">
        <f>LOG10(nnet!$F65+1)</f>
        <v>1.021189299</v>
      </c>
      <c r="K65" s="10">
        <f>IF(nnet!$C65=1,1,0)</f>
        <v>0</v>
      </c>
      <c r="L65" s="10">
        <f>IF(nnet!$C65=2,1,0)</f>
        <v>0</v>
      </c>
      <c r="M65" s="10">
        <f>IF(nnet!$B65="S",1,0)</f>
        <v>1</v>
      </c>
      <c r="N65" s="10">
        <f>IF(nnet!$B65="C",1,0)</f>
        <v>0</v>
      </c>
      <c r="O65" s="13">
        <f>IF(nnet!$D65="male",1,0)</f>
        <v>1</v>
      </c>
      <c r="P65" s="13">
        <v>1.0</v>
      </c>
      <c r="AC65" s="15">
        <f>SUMPRODUCT(linear!$G65:$P65,$R$4:$AA$4)</f>
        <v>-1.548298021</v>
      </c>
      <c r="AD65" s="15">
        <f>SUMPRODUCT(nnet!$G65:$P65,$R$5:$AA$5)</f>
        <v>0.08585206451</v>
      </c>
      <c r="AE65" s="16">
        <f t="shared" ref="AE65:AF65" si="63">IF(AC65&lt;0,0,AC65)</f>
        <v>0</v>
      </c>
      <c r="AF65" s="16">
        <f t="shared" si="63"/>
        <v>0.08585206451</v>
      </c>
      <c r="AG65" s="16">
        <f t="shared" si="3"/>
        <v>0.08585206451</v>
      </c>
      <c r="AH65" s="16">
        <f>(nnet!$A65-AG65)^2</f>
        <v>0.835666448</v>
      </c>
    </row>
    <row r="66" ht="14.25" customHeight="1">
      <c r="A66" s="10">
        <v>0.0</v>
      </c>
      <c r="B66" s="10" t="s">
        <v>30</v>
      </c>
      <c r="C66" s="10">
        <v>1.0</v>
      </c>
      <c r="D66" s="10" t="s">
        <v>31</v>
      </c>
      <c r="E66" s="10">
        <v>28.0</v>
      </c>
      <c r="F66" s="11">
        <v>47.1</v>
      </c>
      <c r="G66" s="10">
        <v>0.0</v>
      </c>
      <c r="H66" s="10">
        <v>0.0</v>
      </c>
      <c r="I66" s="12">
        <f>nnet!$E66/$E$1</f>
        <v>0.35</v>
      </c>
      <c r="J66" s="12">
        <f>LOG10(nnet!$F66+1)</f>
        <v>1.682145076</v>
      </c>
      <c r="K66" s="10">
        <f>IF(nnet!$C66=1,1,0)</f>
        <v>1</v>
      </c>
      <c r="L66" s="10">
        <f>IF(nnet!$C66=2,1,0)</f>
        <v>0</v>
      </c>
      <c r="M66" s="10">
        <f>IF(nnet!$B66="S",1,0)</f>
        <v>1</v>
      </c>
      <c r="N66" s="10">
        <f>IF(nnet!$B66="C",1,0)</f>
        <v>0</v>
      </c>
      <c r="O66" s="13">
        <f>IF(nnet!$D66="male",1,0)</f>
        <v>1</v>
      </c>
      <c r="P66" s="13">
        <v>1.0</v>
      </c>
      <c r="AC66" s="15">
        <f>SUMPRODUCT(linear!$G66:$P66,$R$4:$AA$4)</f>
        <v>-1.158283875</v>
      </c>
      <c r="AD66" s="15">
        <f>SUMPRODUCT(nnet!$G66:$P66,$R$5:$AA$5)</f>
        <v>0.5146497155</v>
      </c>
      <c r="AE66" s="16">
        <f t="shared" ref="AE66:AF66" si="64">IF(AC66&lt;0,0,AC66)</f>
        <v>0</v>
      </c>
      <c r="AF66" s="16">
        <f t="shared" si="64"/>
        <v>0.5146497155</v>
      </c>
      <c r="AG66" s="16">
        <f t="shared" si="3"/>
        <v>0.5146497155</v>
      </c>
      <c r="AH66" s="16">
        <f>(nnet!$A66-AG66)^2</f>
        <v>0.2648643297</v>
      </c>
    </row>
    <row r="67" ht="14.25" customHeight="1">
      <c r="A67" s="10">
        <v>1.0</v>
      </c>
      <c r="B67" s="10" t="s">
        <v>30</v>
      </c>
      <c r="C67" s="10">
        <v>2.0</v>
      </c>
      <c r="D67" s="10" t="s">
        <v>33</v>
      </c>
      <c r="E67" s="10">
        <v>17.0</v>
      </c>
      <c r="F67" s="11">
        <v>10.5</v>
      </c>
      <c r="G67" s="10">
        <v>0.0</v>
      </c>
      <c r="H67" s="10">
        <v>0.0</v>
      </c>
      <c r="I67" s="12">
        <f>nnet!$E67/$E$1</f>
        <v>0.2125</v>
      </c>
      <c r="J67" s="12">
        <f>LOG10(nnet!$F67+1)</f>
        <v>1.06069784</v>
      </c>
      <c r="K67" s="10">
        <f>IF(nnet!$C67=1,1,0)</f>
        <v>0</v>
      </c>
      <c r="L67" s="10">
        <f>IF(nnet!$C67=2,1,0)</f>
        <v>1</v>
      </c>
      <c r="M67" s="10">
        <f>IF(nnet!$B67="S",1,0)</f>
        <v>1</v>
      </c>
      <c r="N67" s="10">
        <f>IF(nnet!$B67="C",1,0)</f>
        <v>0</v>
      </c>
      <c r="O67" s="13">
        <f>IF(nnet!$D67="male",1,0)</f>
        <v>0</v>
      </c>
      <c r="P67" s="13">
        <v>1.0</v>
      </c>
      <c r="AC67" s="15">
        <f>SUMPRODUCT(linear!$G67:$P67,$R$4:$AA$4)</f>
        <v>-0.8169757971</v>
      </c>
      <c r="AD67" s="15">
        <f>SUMPRODUCT(nnet!$G67:$P67,$R$5:$AA$5)</f>
        <v>0.8671653403</v>
      </c>
      <c r="AE67" s="16">
        <f t="shared" ref="AE67:AF67" si="65">IF(AC67&lt;0,0,AC67)</f>
        <v>0</v>
      </c>
      <c r="AF67" s="16">
        <f t="shared" si="65"/>
        <v>0.8671653403</v>
      </c>
      <c r="AG67" s="16">
        <f t="shared" si="3"/>
        <v>0.8671653403</v>
      </c>
      <c r="AH67" s="16">
        <f>(nnet!$A67-AG67)^2</f>
        <v>0.01764504681</v>
      </c>
    </row>
    <row r="68" ht="14.25" customHeight="1">
      <c r="A68" s="10">
        <v>1.0</v>
      </c>
      <c r="B68" s="10" t="s">
        <v>30</v>
      </c>
      <c r="C68" s="10">
        <v>3.0</v>
      </c>
      <c r="D68" s="10" t="s">
        <v>33</v>
      </c>
      <c r="E68" s="10">
        <v>33.0</v>
      </c>
      <c r="F68" s="11">
        <v>15.85</v>
      </c>
      <c r="G68" s="10">
        <v>3.0</v>
      </c>
      <c r="H68" s="10">
        <v>0.0</v>
      </c>
      <c r="I68" s="12">
        <f>nnet!$E68/$E$1</f>
        <v>0.4125</v>
      </c>
      <c r="J68" s="12">
        <f>LOG10(nnet!$F68+1)</f>
        <v>1.226599905</v>
      </c>
      <c r="K68" s="10">
        <f>IF(nnet!$C68=1,1,0)</f>
        <v>0</v>
      </c>
      <c r="L68" s="10">
        <f>IF(nnet!$C68=2,1,0)</f>
        <v>0</v>
      </c>
      <c r="M68" s="10">
        <f>IF(nnet!$B68="S",1,0)</f>
        <v>1</v>
      </c>
      <c r="N68" s="10">
        <f>IF(nnet!$B68="C",1,0)</f>
        <v>0</v>
      </c>
      <c r="O68" s="13">
        <f>IF(nnet!$D68="male",1,0)</f>
        <v>0</v>
      </c>
      <c r="P68" s="13">
        <v>1.0</v>
      </c>
      <c r="AC68" s="15">
        <f>SUMPRODUCT(linear!$G68:$P68,$R$4:$AA$4)</f>
        <v>-1.135452518</v>
      </c>
      <c r="AD68" s="15">
        <f>SUMPRODUCT(nnet!$G68:$P68,$R$5:$AA$5)</f>
        <v>0.3356897537</v>
      </c>
      <c r="AE68" s="16">
        <f t="shared" ref="AE68:AF68" si="66">IF(AC68&lt;0,0,AC68)</f>
        <v>0</v>
      </c>
      <c r="AF68" s="16">
        <f t="shared" si="66"/>
        <v>0.3356897537</v>
      </c>
      <c r="AG68" s="16">
        <f t="shared" si="3"/>
        <v>0.3356897537</v>
      </c>
      <c r="AH68" s="16">
        <f>(nnet!$A68-AG68)^2</f>
        <v>0.4413081034</v>
      </c>
    </row>
    <row r="69" ht="14.25" customHeight="1">
      <c r="A69" s="10">
        <v>0.0</v>
      </c>
      <c r="B69" s="10" t="s">
        <v>30</v>
      </c>
      <c r="C69" s="10">
        <v>3.0</v>
      </c>
      <c r="D69" s="10" t="s">
        <v>31</v>
      </c>
      <c r="E69" s="10">
        <v>16.0</v>
      </c>
      <c r="F69" s="11">
        <v>34.375</v>
      </c>
      <c r="G69" s="10">
        <v>1.0</v>
      </c>
      <c r="H69" s="10">
        <v>3.0</v>
      </c>
      <c r="I69" s="12">
        <f>nnet!$E69/$E$1</f>
        <v>0.2</v>
      </c>
      <c r="J69" s="12">
        <f>LOG10(nnet!$F69+1)</f>
        <v>1.548696449</v>
      </c>
      <c r="K69" s="10">
        <f>IF(nnet!$C69=1,1,0)</f>
        <v>0</v>
      </c>
      <c r="L69" s="10">
        <f>IF(nnet!$C69=2,1,0)</f>
        <v>0</v>
      </c>
      <c r="M69" s="10">
        <f>IF(nnet!$B69="S",1,0)</f>
        <v>1</v>
      </c>
      <c r="N69" s="10">
        <f>IF(nnet!$B69="C",1,0)</f>
        <v>0</v>
      </c>
      <c r="O69" s="13">
        <f>IF(nnet!$D69="male",1,0)</f>
        <v>1</v>
      </c>
      <c r="P69" s="13">
        <v>1.0</v>
      </c>
      <c r="AC69" s="15">
        <f>SUMPRODUCT(linear!$G69:$P69,$R$4:$AA$4)</f>
        <v>-1.54448822</v>
      </c>
      <c r="AD69" s="15">
        <f>SUMPRODUCT(nnet!$G69:$P69,$R$5:$AA$5)</f>
        <v>0.1005722561</v>
      </c>
      <c r="AE69" s="16">
        <f t="shared" ref="AE69:AF69" si="67">IF(AC69&lt;0,0,AC69)</f>
        <v>0</v>
      </c>
      <c r="AF69" s="16">
        <f t="shared" si="67"/>
        <v>0.1005722561</v>
      </c>
      <c r="AG69" s="16">
        <f t="shared" si="3"/>
        <v>0.1005722561</v>
      </c>
      <c r="AH69" s="16">
        <f>(nnet!$A69-AG69)^2</f>
        <v>0.0101147787</v>
      </c>
    </row>
    <row r="70" ht="14.25" customHeight="1">
      <c r="A70" s="10">
        <v>1.0</v>
      </c>
      <c r="B70" s="10" t="s">
        <v>30</v>
      </c>
      <c r="C70" s="10">
        <v>1.0</v>
      </c>
      <c r="D70" s="10" t="s">
        <v>33</v>
      </c>
      <c r="E70" s="10">
        <v>23.0</v>
      </c>
      <c r="F70" s="11">
        <v>263.0</v>
      </c>
      <c r="G70" s="10">
        <v>3.0</v>
      </c>
      <c r="H70" s="10">
        <v>2.0</v>
      </c>
      <c r="I70" s="12">
        <f>nnet!$E70/$E$1</f>
        <v>0.2875</v>
      </c>
      <c r="J70" s="12">
        <f>LOG10(nnet!$F70+1)</f>
        <v>2.421603927</v>
      </c>
      <c r="K70" s="10">
        <f>IF(nnet!$C70=1,1,0)</f>
        <v>1</v>
      </c>
      <c r="L70" s="10">
        <f>IF(nnet!$C70=2,1,0)</f>
        <v>0</v>
      </c>
      <c r="M70" s="10">
        <f>IF(nnet!$B70="S",1,0)</f>
        <v>1</v>
      </c>
      <c r="N70" s="10">
        <f>IF(nnet!$B70="C",1,0)</f>
        <v>0</v>
      </c>
      <c r="O70" s="13">
        <f>IF(nnet!$D70="male",1,0)</f>
        <v>0</v>
      </c>
      <c r="P70" s="13">
        <v>1.0</v>
      </c>
      <c r="AC70" s="15">
        <f>SUMPRODUCT(linear!$G70:$P70,$R$4:$AA$4)</f>
        <v>-0.7258768349</v>
      </c>
      <c r="AD70" s="15">
        <f>SUMPRODUCT(nnet!$G70:$P70,$R$5:$AA$5)</f>
        <v>0.8413754918</v>
      </c>
      <c r="AE70" s="16">
        <f t="shared" ref="AE70:AF70" si="68">IF(AC70&lt;0,0,AC70)</f>
        <v>0</v>
      </c>
      <c r="AF70" s="16">
        <f t="shared" si="68"/>
        <v>0.8413754918</v>
      </c>
      <c r="AG70" s="16">
        <f t="shared" si="3"/>
        <v>0.8413754918</v>
      </c>
      <c r="AH70" s="16">
        <f>(nnet!$A70-AG70)^2</f>
        <v>0.02516173459</v>
      </c>
    </row>
    <row r="71" ht="14.25" customHeight="1">
      <c r="A71" s="10">
        <v>0.0</v>
      </c>
      <c r="B71" s="10" t="s">
        <v>30</v>
      </c>
      <c r="C71" s="10">
        <v>3.0</v>
      </c>
      <c r="D71" s="10" t="s">
        <v>31</v>
      </c>
      <c r="E71" s="10">
        <v>24.0</v>
      </c>
      <c r="F71" s="11">
        <v>8.05</v>
      </c>
      <c r="G71" s="10">
        <v>0.0</v>
      </c>
      <c r="H71" s="10">
        <v>0.0</v>
      </c>
      <c r="I71" s="12">
        <f>nnet!$E71/$E$1</f>
        <v>0.3</v>
      </c>
      <c r="J71" s="12">
        <f>LOG10(nnet!$F71+1)</f>
        <v>0.9566485792</v>
      </c>
      <c r="K71" s="10">
        <f>IF(nnet!$C71=1,1,0)</f>
        <v>0</v>
      </c>
      <c r="L71" s="10">
        <f>IF(nnet!$C71=2,1,0)</f>
        <v>0</v>
      </c>
      <c r="M71" s="10">
        <f>IF(nnet!$B71="S",1,0)</f>
        <v>1</v>
      </c>
      <c r="N71" s="10">
        <f>IF(nnet!$B71="C",1,0)</f>
        <v>0</v>
      </c>
      <c r="O71" s="13">
        <f>IF(nnet!$D71="male",1,0)</f>
        <v>1</v>
      </c>
      <c r="P71" s="13">
        <v>1.0</v>
      </c>
      <c r="AC71" s="15">
        <f>SUMPRODUCT(linear!$G71:$P71,$R$4:$AA$4)</f>
        <v>-1.503101024</v>
      </c>
      <c r="AD71" s="15">
        <f>SUMPRODUCT(nnet!$G71:$P71,$R$5:$AA$5)</f>
        <v>0.11404727</v>
      </c>
      <c r="AE71" s="16">
        <f t="shared" ref="AE71:AF71" si="69">IF(AC71&lt;0,0,AC71)</f>
        <v>0</v>
      </c>
      <c r="AF71" s="16">
        <f t="shared" si="69"/>
        <v>0.11404727</v>
      </c>
      <c r="AG71" s="16">
        <f t="shared" si="3"/>
        <v>0.11404727</v>
      </c>
      <c r="AH71" s="16">
        <f>(nnet!$A71-AG71)^2</f>
        <v>0.0130067798</v>
      </c>
    </row>
    <row r="72" ht="14.25" customHeight="1">
      <c r="A72" s="10">
        <v>0.0</v>
      </c>
      <c r="B72" s="10" t="s">
        <v>30</v>
      </c>
      <c r="C72" s="10">
        <v>3.0</v>
      </c>
      <c r="D72" s="10" t="s">
        <v>31</v>
      </c>
      <c r="E72" s="10">
        <v>29.0</v>
      </c>
      <c r="F72" s="11">
        <v>8.05</v>
      </c>
      <c r="G72" s="10">
        <v>0.0</v>
      </c>
      <c r="H72" s="10">
        <v>0.0</v>
      </c>
      <c r="I72" s="12">
        <f>nnet!$E72/$E$1</f>
        <v>0.3625</v>
      </c>
      <c r="J72" s="12">
        <f>LOG10(nnet!$F72+1)</f>
        <v>0.9566485792</v>
      </c>
      <c r="K72" s="10">
        <f>IF(nnet!$C72=1,1,0)</f>
        <v>0</v>
      </c>
      <c r="L72" s="10">
        <f>IF(nnet!$C72=2,1,0)</f>
        <v>0</v>
      </c>
      <c r="M72" s="10">
        <f>IF(nnet!$B72="S",1,0)</f>
        <v>1</v>
      </c>
      <c r="N72" s="10">
        <f>IF(nnet!$B72="C",1,0)</f>
        <v>0</v>
      </c>
      <c r="O72" s="13">
        <f>IF(nnet!$D72="male",1,0)</f>
        <v>1</v>
      </c>
      <c r="P72" s="13">
        <v>1.0</v>
      </c>
      <c r="AC72" s="15">
        <f>SUMPRODUCT(linear!$G72:$P72,$R$4:$AA$4)</f>
        <v>-1.549048684</v>
      </c>
      <c r="AD72" s="15">
        <f>SUMPRODUCT(nnet!$G72:$P72,$R$5:$AA$5)</f>
        <v>0.08124007086</v>
      </c>
      <c r="AE72" s="16">
        <f t="shared" ref="AE72:AF72" si="70">IF(AC72&lt;0,0,AC72)</f>
        <v>0</v>
      </c>
      <c r="AF72" s="16">
        <f t="shared" si="70"/>
        <v>0.08124007086</v>
      </c>
      <c r="AG72" s="16">
        <f t="shared" si="3"/>
        <v>0.08124007086</v>
      </c>
      <c r="AH72" s="16">
        <f>(nnet!$A72-AG72)^2</f>
        <v>0.006599949114</v>
      </c>
    </row>
    <row r="73" ht="14.25" customHeight="1">
      <c r="A73" s="10">
        <v>0.0</v>
      </c>
      <c r="B73" s="10" t="s">
        <v>30</v>
      </c>
      <c r="C73" s="10">
        <v>3.0</v>
      </c>
      <c r="D73" s="10" t="s">
        <v>31</v>
      </c>
      <c r="E73" s="10">
        <v>20.0</v>
      </c>
      <c r="F73" s="11">
        <v>7.8542</v>
      </c>
      <c r="G73" s="10">
        <v>0.0</v>
      </c>
      <c r="H73" s="10">
        <v>0.0</v>
      </c>
      <c r="I73" s="12">
        <f>nnet!$E73/$E$1</f>
        <v>0.25</v>
      </c>
      <c r="J73" s="12">
        <f>LOG10(nnet!$F73+1)</f>
        <v>0.9471493277</v>
      </c>
      <c r="K73" s="10">
        <f>IF(nnet!$C73=1,1,0)</f>
        <v>0</v>
      </c>
      <c r="L73" s="10">
        <f>IF(nnet!$C73=2,1,0)</f>
        <v>0</v>
      </c>
      <c r="M73" s="10">
        <f>IF(nnet!$B73="S",1,0)</f>
        <v>1</v>
      </c>
      <c r="N73" s="10">
        <f>IF(nnet!$B73="C",1,0)</f>
        <v>0</v>
      </c>
      <c r="O73" s="13">
        <f>IF(nnet!$D73="male",1,0)</f>
        <v>1</v>
      </c>
      <c r="P73" s="13">
        <v>1.0</v>
      </c>
      <c r="AC73" s="15">
        <f>SUMPRODUCT(linear!$G73:$P73,$R$4:$AA$4)</f>
        <v>-1.46645338</v>
      </c>
      <c r="AD73" s="15">
        <f>SUMPRODUCT(nnet!$G73:$P73,$R$5:$AA$5)</f>
        <v>0.1396142255</v>
      </c>
      <c r="AE73" s="16">
        <f t="shared" ref="AE73:AF73" si="71">IF(AC73&lt;0,0,AC73)</f>
        <v>0</v>
      </c>
      <c r="AF73" s="16">
        <f t="shared" si="71"/>
        <v>0.1396142255</v>
      </c>
      <c r="AG73" s="16">
        <f t="shared" si="3"/>
        <v>0.1396142255</v>
      </c>
      <c r="AH73" s="16">
        <f>(nnet!$A73-AG73)^2</f>
        <v>0.01949213196</v>
      </c>
    </row>
    <row r="74" ht="14.25" customHeight="1">
      <c r="A74" s="10">
        <v>0.0</v>
      </c>
      <c r="B74" s="10" t="s">
        <v>30</v>
      </c>
      <c r="C74" s="10">
        <v>1.0</v>
      </c>
      <c r="D74" s="10" t="s">
        <v>31</v>
      </c>
      <c r="E74" s="10">
        <v>46.0</v>
      </c>
      <c r="F74" s="11">
        <v>61.175</v>
      </c>
      <c r="G74" s="10">
        <v>1.0</v>
      </c>
      <c r="H74" s="10">
        <v>0.0</v>
      </c>
      <c r="I74" s="12">
        <f>nnet!$E74/$E$1</f>
        <v>0.575</v>
      </c>
      <c r="J74" s="12">
        <f>LOG10(nnet!$F74+1)</f>
        <v>1.793615794</v>
      </c>
      <c r="K74" s="10">
        <f>IF(nnet!$C74=1,1,0)</f>
        <v>1</v>
      </c>
      <c r="L74" s="10">
        <f>IF(nnet!$C74=2,1,0)</f>
        <v>0</v>
      </c>
      <c r="M74" s="10">
        <f>IF(nnet!$B74="S",1,0)</f>
        <v>1</v>
      </c>
      <c r="N74" s="10">
        <f>IF(nnet!$B74="C",1,0)</f>
        <v>0</v>
      </c>
      <c r="O74" s="13">
        <f>IF(nnet!$D74="male",1,0)</f>
        <v>1</v>
      </c>
      <c r="P74" s="13">
        <v>1.0</v>
      </c>
      <c r="AC74" s="15">
        <f>SUMPRODUCT(linear!$G74:$P74,$R$4:$AA$4)</f>
        <v>-1.340154896</v>
      </c>
      <c r="AD74" s="15">
        <f>SUMPRODUCT(nnet!$G74:$P74,$R$5:$AA$5)</f>
        <v>0.326726733</v>
      </c>
      <c r="AE74" s="16">
        <f t="shared" ref="AE74:AF74" si="72">IF(AC74&lt;0,0,AC74)</f>
        <v>0</v>
      </c>
      <c r="AF74" s="16">
        <f t="shared" si="72"/>
        <v>0.326726733</v>
      </c>
      <c r="AG74" s="16">
        <f t="shared" si="3"/>
        <v>0.326726733</v>
      </c>
      <c r="AH74" s="16">
        <f>(nnet!$A74-AG74)^2</f>
        <v>0.1067503581</v>
      </c>
    </row>
    <row r="75" ht="14.25" customHeight="1">
      <c r="A75" s="10">
        <v>0.0</v>
      </c>
      <c r="B75" s="10" t="s">
        <v>30</v>
      </c>
      <c r="C75" s="10">
        <v>3.0</v>
      </c>
      <c r="D75" s="10" t="s">
        <v>31</v>
      </c>
      <c r="E75" s="10">
        <v>26.0</v>
      </c>
      <c r="F75" s="11">
        <v>20.575</v>
      </c>
      <c r="G75" s="10">
        <v>1.0</v>
      </c>
      <c r="H75" s="10">
        <v>2.0</v>
      </c>
      <c r="I75" s="12">
        <f>nnet!$E75/$E$1</f>
        <v>0.325</v>
      </c>
      <c r="J75" s="12">
        <f>LOG10(nnet!$F75+1)</f>
        <v>1.333950804</v>
      </c>
      <c r="K75" s="10">
        <f>IF(nnet!$C75=1,1,0)</f>
        <v>0</v>
      </c>
      <c r="L75" s="10">
        <f>IF(nnet!$C75=2,1,0)</f>
        <v>0</v>
      </c>
      <c r="M75" s="10">
        <f>IF(nnet!$B75="S",1,0)</f>
        <v>1</v>
      </c>
      <c r="N75" s="10">
        <f>IF(nnet!$B75="C",1,0)</f>
        <v>0</v>
      </c>
      <c r="O75" s="13">
        <f>IF(nnet!$D75="male",1,0)</f>
        <v>1</v>
      </c>
      <c r="P75" s="13">
        <v>1.0</v>
      </c>
      <c r="AC75" s="15">
        <f>SUMPRODUCT(linear!$G75:$P75,$R$4:$AA$4)</f>
        <v>-1.604203372</v>
      </c>
      <c r="AD75" s="15">
        <f>SUMPRODUCT(nnet!$G75:$P75,$R$5:$AA$5)</f>
        <v>0.02977604371</v>
      </c>
      <c r="AE75" s="16">
        <f t="shared" ref="AE75:AF75" si="73">IF(AC75&lt;0,0,AC75)</f>
        <v>0</v>
      </c>
      <c r="AF75" s="16">
        <f t="shared" si="73"/>
        <v>0.02977604371</v>
      </c>
      <c r="AG75" s="16">
        <f t="shared" si="3"/>
        <v>0.02977604371</v>
      </c>
      <c r="AH75" s="16">
        <f>(nnet!$A75-AG75)^2</f>
        <v>0.0008866127788</v>
      </c>
    </row>
    <row r="76" ht="14.25" customHeight="1">
      <c r="A76" s="10">
        <v>0.0</v>
      </c>
      <c r="B76" s="10" t="s">
        <v>30</v>
      </c>
      <c r="C76" s="10">
        <v>3.0</v>
      </c>
      <c r="D76" s="10" t="s">
        <v>31</v>
      </c>
      <c r="E76" s="10">
        <v>59.0</v>
      </c>
      <c r="F76" s="11">
        <v>7.25</v>
      </c>
      <c r="G76" s="10">
        <v>0.0</v>
      </c>
      <c r="H76" s="10">
        <v>0.0</v>
      </c>
      <c r="I76" s="12">
        <f>nnet!$E76/$E$1</f>
        <v>0.7375</v>
      </c>
      <c r="J76" s="12">
        <f>LOG10(nnet!$F76+1)</f>
        <v>0.9164539485</v>
      </c>
      <c r="K76" s="10">
        <f>IF(nnet!$C76=1,1,0)</f>
        <v>0</v>
      </c>
      <c r="L76" s="10">
        <f>IF(nnet!$C76=2,1,0)</f>
        <v>0</v>
      </c>
      <c r="M76" s="10">
        <f>IF(nnet!$B76="S",1,0)</f>
        <v>1</v>
      </c>
      <c r="N76" s="10">
        <f>IF(nnet!$B76="C",1,0)</f>
        <v>0</v>
      </c>
      <c r="O76" s="13">
        <f>IF(nnet!$D76="male",1,0)</f>
        <v>1</v>
      </c>
      <c r="P76" s="13">
        <v>1.0</v>
      </c>
      <c r="AC76" s="15">
        <f>SUMPRODUCT(linear!$G76:$P76,$R$4:$AA$4)</f>
        <v>-1.825202146</v>
      </c>
      <c r="AD76" s="15">
        <f>SUMPRODUCT(nnet!$G76:$P76,$R$5:$AA$5)</f>
        <v>-0.1184753786</v>
      </c>
      <c r="AE76" s="16">
        <f t="shared" ref="AE76:AF76" si="74">IF(AC76&lt;0,0,AC76)</f>
        <v>0</v>
      </c>
      <c r="AF76" s="16">
        <f t="shared" si="74"/>
        <v>0</v>
      </c>
      <c r="AG76" s="16">
        <f t="shared" si="3"/>
        <v>0</v>
      </c>
      <c r="AH76" s="16">
        <f>(nnet!$A76-AG76)^2</f>
        <v>0</v>
      </c>
    </row>
    <row r="77" ht="14.25" customHeight="1">
      <c r="A77" s="10">
        <v>0.0</v>
      </c>
      <c r="B77" s="10" t="s">
        <v>32</v>
      </c>
      <c r="C77" s="10">
        <v>1.0</v>
      </c>
      <c r="D77" s="10" t="s">
        <v>31</v>
      </c>
      <c r="E77" s="10">
        <v>71.0</v>
      </c>
      <c r="F77" s="11">
        <v>34.6542</v>
      </c>
      <c r="G77" s="10">
        <v>0.0</v>
      </c>
      <c r="H77" s="10">
        <v>0.0</v>
      </c>
      <c r="I77" s="12">
        <f>nnet!$E77/$E$1</f>
        <v>0.8875</v>
      </c>
      <c r="J77" s="12">
        <f>LOG10(nnet!$F77+1)</f>
        <v>1.552110696</v>
      </c>
      <c r="K77" s="10">
        <f>IF(nnet!$C77=1,1,0)</f>
        <v>1</v>
      </c>
      <c r="L77" s="10">
        <f>IF(nnet!$C77=2,1,0)</f>
        <v>0</v>
      </c>
      <c r="M77" s="10">
        <f>IF(nnet!$B77="S",1,0)</f>
        <v>0</v>
      </c>
      <c r="N77" s="10">
        <f>IF(nnet!$B77="C",1,0)</f>
        <v>1</v>
      </c>
      <c r="O77" s="13">
        <f>IF(nnet!$D77="male",1,0)</f>
        <v>1</v>
      </c>
      <c r="P77" s="13">
        <v>1.0</v>
      </c>
      <c r="AC77" s="15">
        <f>SUMPRODUCT(linear!$G77:$P77,$R$4:$AA$4)</f>
        <v>0.1719593777</v>
      </c>
      <c r="AD77" s="15">
        <f>SUMPRODUCT(nnet!$G77:$P77,$R$5:$AA$5)</f>
        <v>-3.260674118</v>
      </c>
      <c r="AE77" s="16">
        <f t="shared" ref="AE77:AF77" si="75">IF(AC77&lt;0,0,AC77)</f>
        <v>0.1719593777</v>
      </c>
      <c r="AF77" s="16">
        <f t="shared" si="75"/>
        <v>0</v>
      </c>
      <c r="AG77" s="16">
        <f t="shared" si="3"/>
        <v>0.1719593777</v>
      </c>
      <c r="AH77" s="16">
        <f>(nnet!$A77-AG77)^2</f>
        <v>0.02957002758</v>
      </c>
    </row>
    <row r="78" ht="14.25" customHeight="1">
      <c r="A78" s="10">
        <v>1.0</v>
      </c>
      <c r="B78" s="10" t="s">
        <v>32</v>
      </c>
      <c r="C78" s="10">
        <v>1.0</v>
      </c>
      <c r="D78" s="10" t="s">
        <v>31</v>
      </c>
      <c r="E78" s="10">
        <v>23.0</v>
      </c>
      <c r="F78" s="11">
        <v>63.3583</v>
      </c>
      <c r="G78" s="10">
        <v>0.0</v>
      </c>
      <c r="H78" s="10">
        <v>1.0</v>
      </c>
      <c r="I78" s="12">
        <f>nnet!$E78/$E$1</f>
        <v>0.2875</v>
      </c>
      <c r="J78" s="12">
        <f>LOG10(nnet!$F78+1)</f>
        <v>1.808604564</v>
      </c>
      <c r="K78" s="10">
        <f>IF(nnet!$C78=1,1,0)</f>
        <v>1</v>
      </c>
      <c r="L78" s="10">
        <f>IF(nnet!$C78=2,1,0)</f>
        <v>0</v>
      </c>
      <c r="M78" s="10">
        <f>IF(nnet!$B78="S",1,0)</f>
        <v>0</v>
      </c>
      <c r="N78" s="10">
        <f>IF(nnet!$B78="C",1,0)</f>
        <v>1</v>
      </c>
      <c r="O78" s="13">
        <f>IF(nnet!$D78="male",1,0)</f>
        <v>1</v>
      </c>
      <c r="P78" s="13">
        <v>1.0</v>
      </c>
      <c r="AC78" s="15">
        <f>SUMPRODUCT(linear!$G78:$P78,$R$4:$AA$4)</f>
        <v>0.5813623178</v>
      </c>
      <c r="AD78" s="15">
        <f>SUMPRODUCT(nnet!$G78:$P78,$R$5:$AA$5)</f>
        <v>-2.93755992</v>
      </c>
      <c r="AE78" s="16">
        <f t="shared" ref="AE78:AF78" si="76">IF(AC78&lt;0,0,AC78)</f>
        <v>0.5813623178</v>
      </c>
      <c r="AF78" s="16">
        <f t="shared" si="76"/>
        <v>0</v>
      </c>
      <c r="AG78" s="16">
        <f t="shared" si="3"/>
        <v>0.5813623178</v>
      </c>
      <c r="AH78" s="16">
        <f>(nnet!$A78-AG78)^2</f>
        <v>0.175257509</v>
      </c>
    </row>
    <row r="79" ht="14.25" customHeight="1">
      <c r="A79" s="10">
        <v>1.0</v>
      </c>
      <c r="B79" s="10" t="s">
        <v>30</v>
      </c>
      <c r="C79" s="10">
        <v>2.0</v>
      </c>
      <c r="D79" s="10" t="s">
        <v>33</v>
      </c>
      <c r="E79" s="10">
        <v>34.0</v>
      </c>
      <c r="F79" s="11">
        <v>23.0</v>
      </c>
      <c r="G79" s="10">
        <v>0.0</v>
      </c>
      <c r="H79" s="10">
        <v>1.0</v>
      </c>
      <c r="I79" s="12">
        <f>nnet!$E79/$E$1</f>
        <v>0.425</v>
      </c>
      <c r="J79" s="12">
        <f>LOG10(nnet!$F79+1)</f>
        <v>1.380211242</v>
      </c>
      <c r="K79" s="10">
        <f>IF(nnet!$C79=1,1,0)</f>
        <v>0</v>
      </c>
      <c r="L79" s="10">
        <f>IF(nnet!$C79=2,1,0)</f>
        <v>1</v>
      </c>
      <c r="M79" s="10">
        <f>IF(nnet!$B79="S",1,0)</f>
        <v>1</v>
      </c>
      <c r="N79" s="10">
        <f>IF(nnet!$B79="C",1,0)</f>
        <v>0</v>
      </c>
      <c r="O79" s="13">
        <f>IF(nnet!$D79="male",1,0)</f>
        <v>0</v>
      </c>
      <c r="P79" s="13">
        <v>1.0</v>
      </c>
      <c r="AC79" s="15">
        <f>SUMPRODUCT(linear!$G79:$P79,$R$4:$AA$4)</f>
        <v>-1.004159474</v>
      </c>
      <c r="AD79" s="15">
        <f>SUMPRODUCT(nnet!$G79:$P79,$R$5:$AA$5)</f>
        <v>0.7682892414</v>
      </c>
      <c r="AE79" s="16">
        <f t="shared" ref="AE79:AF79" si="77">IF(AC79&lt;0,0,AC79)</f>
        <v>0</v>
      </c>
      <c r="AF79" s="16">
        <f t="shared" si="77"/>
        <v>0.7682892414</v>
      </c>
      <c r="AG79" s="16">
        <f t="shared" si="3"/>
        <v>0.7682892414</v>
      </c>
      <c r="AH79" s="16">
        <f>(nnet!$A79-AG79)^2</f>
        <v>0.05368987566</v>
      </c>
    </row>
    <row r="80" ht="14.25" customHeight="1">
      <c r="A80" s="10">
        <v>0.0</v>
      </c>
      <c r="B80" s="10" t="s">
        <v>30</v>
      </c>
      <c r="C80" s="10">
        <v>2.0</v>
      </c>
      <c r="D80" s="10" t="s">
        <v>31</v>
      </c>
      <c r="E80" s="10">
        <v>34.0</v>
      </c>
      <c r="F80" s="11">
        <v>26.0</v>
      </c>
      <c r="G80" s="10">
        <v>1.0</v>
      </c>
      <c r="H80" s="10">
        <v>0.0</v>
      </c>
      <c r="I80" s="12">
        <f>nnet!$E80/$E$1</f>
        <v>0.425</v>
      </c>
      <c r="J80" s="12">
        <f>LOG10(nnet!$F80+1)</f>
        <v>1.431363764</v>
      </c>
      <c r="K80" s="10">
        <f>IF(nnet!$C80=1,1,0)</f>
        <v>0</v>
      </c>
      <c r="L80" s="10">
        <f>IF(nnet!$C80=2,1,0)</f>
        <v>1</v>
      </c>
      <c r="M80" s="10">
        <f>IF(nnet!$B80="S",1,0)</f>
        <v>1</v>
      </c>
      <c r="N80" s="10">
        <f>IF(nnet!$B80="C",1,0)</f>
        <v>0</v>
      </c>
      <c r="O80" s="13">
        <f>IF(nnet!$D80="male",1,0)</f>
        <v>1</v>
      </c>
      <c r="P80" s="13">
        <v>1.0</v>
      </c>
      <c r="AC80" s="15">
        <f>SUMPRODUCT(linear!$G80:$P80,$R$4:$AA$4)</f>
        <v>-1.487124981</v>
      </c>
      <c r="AD80" s="15">
        <f>SUMPRODUCT(nnet!$G80:$P80,$R$5:$AA$5)</f>
        <v>0.2095726176</v>
      </c>
      <c r="AE80" s="16">
        <f t="shared" ref="AE80:AF80" si="78">IF(AC80&lt;0,0,AC80)</f>
        <v>0</v>
      </c>
      <c r="AF80" s="16">
        <f t="shared" si="78"/>
        <v>0.2095726176</v>
      </c>
      <c r="AG80" s="16">
        <f t="shared" si="3"/>
        <v>0.2095726176</v>
      </c>
      <c r="AH80" s="16">
        <f>(nnet!$A80-AG80)^2</f>
        <v>0.04392068207</v>
      </c>
    </row>
    <row r="81" ht="14.25" customHeight="1">
      <c r="A81" s="10">
        <v>0.0</v>
      </c>
      <c r="B81" s="10" t="s">
        <v>30</v>
      </c>
      <c r="C81" s="10">
        <v>3.0</v>
      </c>
      <c r="D81" s="10" t="s">
        <v>33</v>
      </c>
      <c r="E81" s="10">
        <v>28.0</v>
      </c>
      <c r="F81" s="11">
        <v>7.8958</v>
      </c>
      <c r="G81" s="10">
        <v>0.0</v>
      </c>
      <c r="H81" s="10">
        <v>0.0</v>
      </c>
      <c r="I81" s="12">
        <f>nnet!$E81/$E$1</f>
        <v>0.35</v>
      </c>
      <c r="J81" s="12">
        <f>LOG10(nnet!$F81+1)</f>
        <v>0.9491850103</v>
      </c>
      <c r="K81" s="10">
        <f>IF(nnet!$C81=1,1,0)</f>
        <v>0</v>
      </c>
      <c r="L81" s="10">
        <f>IF(nnet!$C81=2,1,0)</f>
        <v>0</v>
      </c>
      <c r="M81" s="10">
        <f>IF(nnet!$B81="S",1,0)</f>
        <v>1</v>
      </c>
      <c r="N81" s="10">
        <f>IF(nnet!$B81="C",1,0)</f>
        <v>0</v>
      </c>
      <c r="O81" s="13">
        <f>IF(nnet!$D81="male",1,0)</f>
        <v>0</v>
      </c>
      <c r="P81" s="13">
        <v>1.0</v>
      </c>
      <c r="AC81" s="15">
        <f>SUMPRODUCT(linear!$G81:$P81,$R$4:$AA$4)</f>
        <v>-1.039463603</v>
      </c>
      <c r="AD81" s="15">
        <f>SUMPRODUCT(nnet!$G81:$P81,$R$5:$AA$5)</f>
        <v>0.5820210974</v>
      </c>
      <c r="AE81" s="16">
        <f t="shared" ref="AE81:AF81" si="79">IF(AC81&lt;0,0,AC81)</f>
        <v>0</v>
      </c>
      <c r="AF81" s="16">
        <f t="shared" si="79"/>
        <v>0.5820210974</v>
      </c>
      <c r="AG81" s="16">
        <f t="shared" si="3"/>
        <v>0.5820210974</v>
      </c>
      <c r="AH81" s="16">
        <f>(nnet!$A81-AG81)^2</f>
        <v>0.3387485578</v>
      </c>
    </row>
    <row r="82" ht="14.25" customHeight="1">
      <c r="A82" s="10">
        <v>0.0</v>
      </c>
      <c r="B82" s="10" t="s">
        <v>30</v>
      </c>
      <c r="C82" s="10">
        <v>1.0</v>
      </c>
      <c r="D82" s="10" t="s">
        <v>31</v>
      </c>
      <c r="E82" s="10">
        <v>21.0</v>
      </c>
      <c r="F82" s="11">
        <v>77.2875</v>
      </c>
      <c r="G82" s="10">
        <v>0.0</v>
      </c>
      <c r="H82" s="10">
        <v>1.0</v>
      </c>
      <c r="I82" s="12">
        <f>nnet!$E82/$E$1</f>
        <v>0.2625</v>
      </c>
      <c r="J82" s="12">
        <f>LOG10(nnet!$F82+1)</f>
        <v>1.893692425</v>
      </c>
      <c r="K82" s="10">
        <f>IF(nnet!$C82=1,1,0)</f>
        <v>1</v>
      </c>
      <c r="L82" s="10">
        <f>IF(nnet!$C82=2,1,0)</f>
        <v>0</v>
      </c>
      <c r="M82" s="10">
        <f>IF(nnet!$B82="S",1,0)</f>
        <v>1</v>
      </c>
      <c r="N82" s="10">
        <f>IF(nnet!$B82="C",1,0)</f>
        <v>0</v>
      </c>
      <c r="O82" s="13">
        <f>IF(nnet!$D82="male",1,0)</f>
        <v>1</v>
      </c>
      <c r="P82" s="13">
        <v>1.0</v>
      </c>
      <c r="AC82" s="15">
        <f>SUMPRODUCT(linear!$G82:$P82,$R$4:$AA$4)</f>
        <v>-1.126174518</v>
      </c>
      <c r="AD82" s="15">
        <f>SUMPRODUCT(nnet!$G82:$P82,$R$5:$AA$5)</f>
        <v>0.5655330625</v>
      </c>
      <c r="AE82" s="16">
        <f t="shared" ref="AE82:AF82" si="80">IF(AC82&lt;0,0,AC82)</f>
        <v>0</v>
      </c>
      <c r="AF82" s="16">
        <f t="shared" si="80"/>
        <v>0.5655330625</v>
      </c>
      <c r="AG82" s="16">
        <f t="shared" si="3"/>
        <v>0.5655330625</v>
      </c>
      <c r="AH82" s="16">
        <f>(nnet!$A82-AG82)^2</f>
        <v>0.3198276448</v>
      </c>
    </row>
    <row r="83" ht="14.25" customHeight="1">
      <c r="A83" s="10">
        <v>0.0</v>
      </c>
      <c r="B83" s="10" t="s">
        <v>30</v>
      </c>
      <c r="C83" s="10">
        <v>3.0</v>
      </c>
      <c r="D83" s="10" t="s">
        <v>31</v>
      </c>
      <c r="E83" s="10">
        <v>33.0</v>
      </c>
      <c r="F83" s="11">
        <v>8.6542</v>
      </c>
      <c r="G83" s="10">
        <v>0.0</v>
      </c>
      <c r="H83" s="10">
        <v>0.0</v>
      </c>
      <c r="I83" s="12">
        <f>nnet!$E83/$E$1</f>
        <v>0.4125</v>
      </c>
      <c r="J83" s="12">
        <f>LOG10(nnet!$F83+1)</f>
        <v>0.9847162916</v>
      </c>
      <c r="K83" s="10">
        <f>IF(nnet!$C83=1,1,0)</f>
        <v>0</v>
      </c>
      <c r="L83" s="10">
        <f>IF(nnet!$C83=2,1,0)</f>
        <v>0</v>
      </c>
      <c r="M83" s="10">
        <f>IF(nnet!$B83="S",1,0)</f>
        <v>1</v>
      </c>
      <c r="N83" s="10">
        <f>IF(nnet!$B83="C",1,0)</f>
        <v>0</v>
      </c>
      <c r="O83" s="13">
        <f>IF(nnet!$D83="male",1,0)</f>
        <v>1</v>
      </c>
      <c r="P83" s="13">
        <v>1.0</v>
      </c>
      <c r="AC83" s="15">
        <f>SUMPRODUCT(linear!$G83:$P83,$R$4:$AA$4)</f>
        <v>-1.585480361</v>
      </c>
      <c r="AD83" s="15">
        <f>SUMPRODUCT(nnet!$G83:$P83,$R$5:$AA$5)</f>
        <v>0.05699999279</v>
      </c>
      <c r="AE83" s="16">
        <f t="shared" ref="AE83:AF83" si="81">IF(AC83&lt;0,0,AC83)</f>
        <v>0</v>
      </c>
      <c r="AF83" s="16">
        <f t="shared" si="81"/>
        <v>0.05699999279</v>
      </c>
      <c r="AG83" s="16">
        <f t="shared" si="3"/>
        <v>0.05699999279</v>
      </c>
      <c r="AH83" s="16">
        <f>(nnet!$A83-AG83)^2</f>
        <v>0.003248999178</v>
      </c>
    </row>
    <row r="84" ht="14.25" customHeight="1">
      <c r="A84" s="10">
        <v>0.0</v>
      </c>
      <c r="B84" s="10" t="s">
        <v>30</v>
      </c>
      <c r="C84" s="10">
        <v>3.0</v>
      </c>
      <c r="D84" s="10" t="s">
        <v>31</v>
      </c>
      <c r="E84" s="10">
        <v>37.0</v>
      </c>
      <c r="F84" s="11">
        <v>7.925</v>
      </c>
      <c r="G84" s="10">
        <v>2.0</v>
      </c>
      <c r="H84" s="10">
        <v>0.0</v>
      </c>
      <c r="I84" s="12">
        <f>nnet!$E84/$E$1</f>
        <v>0.4625</v>
      </c>
      <c r="J84" s="12">
        <f>LOG10(nnet!$F84+1)</f>
        <v>0.9506082248</v>
      </c>
      <c r="K84" s="10">
        <f>IF(nnet!$C84=1,1,0)</f>
        <v>0</v>
      </c>
      <c r="L84" s="10">
        <f>IF(nnet!$C84=2,1,0)</f>
        <v>0</v>
      </c>
      <c r="M84" s="10">
        <f>IF(nnet!$B84="S",1,0)</f>
        <v>1</v>
      </c>
      <c r="N84" s="10">
        <f>IF(nnet!$B84="C",1,0)</f>
        <v>0</v>
      </c>
      <c r="O84" s="13">
        <f>IF(nnet!$D84="male",1,0)</f>
        <v>1</v>
      </c>
      <c r="P84" s="13">
        <v>1.0</v>
      </c>
      <c r="AC84" s="15">
        <f>SUMPRODUCT(linear!$G84:$P84,$R$4:$AA$4)</f>
        <v>-1.658147079</v>
      </c>
      <c r="AD84" s="15">
        <f>SUMPRODUCT(nnet!$G84:$P84,$R$5:$AA$5)</f>
        <v>-0.1272483117</v>
      </c>
      <c r="AE84" s="16">
        <f t="shared" ref="AE84:AF84" si="82">IF(AC84&lt;0,0,AC84)</f>
        <v>0</v>
      </c>
      <c r="AF84" s="16">
        <f t="shared" si="82"/>
        <v>0</v>
      </c>
      <c r="AG84" s="16">
        <f t="shared" si="3"/>
        <v>0</v>
      </c>
      <c r="AH84" s="16">
        <f>(nnet!$A84-AG84)^2</f>
        <v>0</v>
      </c>
    </row>
    <row r="85" ht="14.25" customHeight="1">
      <c r="A85" s="10">
        <v>0.0</v>
      </c>
      <c r="B85" s="10" t="s">
        <v>30</v>
      </c>
      <c r="C85" s="10">
        <v>3.0</v>
      </c>
      <c r="D85" s="10" t="s">
        <v>31</v>
      </c>
      <c r="E85" s="10">
        <v>28.0</v>
      </c>
      <c r="F85" s="11">
        <v>7.8958</v>
      </c>
      <c r="G85" s="10">
        <v>0.0</v>
      </c>
      <c r="H85" s="10">
        <v>0.0</v>
      </c>
      <c r="I85" s="12">
        <f>nnet!$E85/$E$1</f>
        <v>0.35</v>
      </c>
      <c r="J85" s="12">
        <f>LOG10(nnet!$F85+1)</f>
        <v>0.9491850103</v>
      </c>
      <c r="K85" s="10">
        <f>IF(nnet!$C85=1,1,0)</f>
        <v>0</v>
      </c>
      <c r="L85" s="10">
        <f>IF(nnet!$C85=2,1,0)</f>
        <v>0</v>
      </c>
      <c r="M85" s="10">
        <f>IF(nnet!$B85="S",1,0)</f>
        <v>1</v>
      </c>
      <c r="N85" s="10">
        <f>IF(nnet!$B85="C",1,0)</f>
        <v>0</v>
      </c>
      <c r="O85" s="13">
        <f>IF(nnet!$D85="male",1,0)</f>
        <v>1</v>
      </c>
      <c r="P85" s="13">
        <v>1.0</v>
      </c>
      <c r="AC85" s="15">
        <f>SUMPRODUCT(linear!$G85:$P85,$R$4:$AA$4)</f>
        <v>-1.53994596</v>
      </c>
      <c r="AD85" s="15">
        <f>SUMPRODUCT(nnet!$G85:$P85,$R$5:$AA$5)</f>
        <v>0.08726817403</v>
      </c>
      <c r="AE85" s="16">
        <f t="shared" ref="AE85:AF85" si="83">IF(AC85&lt;0,0,AC85)</f>
        <v>0</v>
      </c>
      <c r="AF85" s="16">
        <f t="shared" si="83"/>
        <v>0.08726817403</v>
      </c>
      <c r="AG85" s="16">
        <f t="shared" si="3"/>
        <v>0.08726817403</v>
      </c>
      <c r="AH85" s="16">
        <f>(nnet!$A85-AG85)^2</f>
        <v>0.007615734198</v>
      </c>
    </row>
    <row r="86" ht="14.25" customHeight="1">
      <c r="A86" s="10">
        <v>1.0</v>
      </c>
      <c r="B86" s="10" t="s">
        <v>30</v>
      </c>
      <c r="C86" s="10">
        <v>3.0</v>
      </c>
      <c r="D86" s="10" t="s">
        <v>33</v>
      </c>
      <c r="E86" s="10">
        <v>21.0</v>
      </c>
      <c r="F86" s="11">
        <v>7.65</v>
      </c>
      <c r="G86" s="10">
        <v>0.0</v>
      </c>
      <c r="H86" s="10">
        <v>0.0</v>
      </c>
      <c r="I86" s="12">
        <f>nnet!$E86/$E$1</f>
        <v>0.2625</v>
      </c>
      <c r="J86" s="12">
        <f>LOG10(nnet!$F86+1)</f>
        <v>0.9370161075</v>
      </c>
      <c r="K86" s="10">
        <f>IF(nnet!$C86=1,1,0)</f>
        <v>0</v>
      </c>
      <c r="L86" s="10">
        <f>IF(nnet!$C86=2,1,0)</f>
        <v>0</v>
      </c>
      <c r="M86" s="10">
        <f>IF(nnet!$B86="S",1,0)</f>
        <v>1</v>
      </c>
      <c r="N86" s="10">
        <f>IF(nnet!$B86="C",1,0)</f>
        <v>0</v>
      </c>
      <c r="O86" s="13">
        <f>IF(nnet!$D86="male",1,0)</f>
        <v>0</v>
      </c>
      <c r="P86" s="13">
        <v>1.0</v>
      </c>
      <c r="AC86" s="15">
        <f>SUMPRODUCT(linear!$G86:$P86,$R$4:$AA$4)</f>
        <v>-0.9752784133</v>
      </c>
      <c r="AD86" s="15">
        <f>SUMPRODUCT(nnet!$G86:$P86,$R$5:$AA$5)</f>
        <v>0.6270816026</v>
      </c>
      <c r="AE86" s="16">
        <f t="shared" ref="AE86:AF86" si="84">IF(AC86&lt;0,0,AC86)</f>
        <v>0</v>
      </c>
      <c r="AF86" s="16">
        <f t="shared" si="84"/>
        <v>0.6270816026</v>
      </c>
      <c r="AG86" s="16">
        <f t="shared" si="3"/>
        <v>0.6270816026</v>
      </c>
      <c r="AH86" s="16">
        <f>(nnet!$A86-AG86)^2</f>
        <v>0.1390681311</v>
      </c>
    </row>
    <row r="87" ht="14.25" customHeight="1">
      <c r="A87" s="10">
        <v>0.0</v>
      </c>
      <c r="B87" s="10" t="s">
        <v>30</v>
      </c>
      <c r="C87" s="10">
        <v>3.0</v>
      </c>
      <c r="D87" s="10" t="s">
        <v>31</v>
      </c>
      <c r="E87" s="10">
        <v>38.0</v>
      </c>
      <c r="F87" s="11">
        <v>7.8958</v>
      </c>
      <c r="G87" s="10">
        <v>0.0</v>
      </c>
      <c r="H87" s="10">
        <v>0.0</v>
      </c>
      <c r="I87" s="12">
        <f>nnet!$E87/$E$1</f>
        <v>0.475</v>
      </c>
      <c r="J87" s="12">
        <f>LOG10(nnet!$F87+1)</f>
        <v>0.9491850103</v>
      </c>
      <c r="K87" s="10">
        <f>IF(nnet!$C87=1,1,0)</f>
        <v>0</v>
      </c>
      <c r="L87" s="10">
        <f>IF(nnet!$C87=2,1,0)</f>
        <v>0</v>
      </c>
      <c r="M87" s="10">
        <f>IF(nnet!$B87="S",1,0)</f>
        <v>1</v>
      </c>
      <c r="N87" s="10">
        <f>IF(nnet!$B87="C",1,0)</f>
        <v>0</v>
      </c>
      <c r="O87" s="13">
        <f>IF(nnet!$D87="male",1,0)</f>
        <v>1</v>
      </c>
      <c r="P87" s="13">
        <v>1.0</v>
      </c>
      <c r="AC87" s="15">
        <f>SUMPRODUCT(linear!$G87:$P87,$R$4:$AA$4)</f>
        <v>-1.631841281</v>
      </c>
      <c r="AD87" s="15">
        <f>SUMPRODUCT(nnet!$G87:$P87,$R$5:$AA$5)</f>
        <v>0.02165377574</v>
      </c>
      <c r="AE87" s="16">
        <f t="shared" ref="AE87:AF87" si="85">IF(AC87&lt;0,0,AC87)</f>
        <v>0</v>
      </c>
      <c r="AF87" s="16">
        <f t="shared" si="85"/>
        <v>0.02165377574</v>
      </c>
      <c r="AG87" s="16">
        <f t="shared" si="3"/>
        <v>0.02165377574</v>
      </c>
      <c r="AH87" s="16">
        <f>(nnet!$A87-AG87)^2</f>
        <v>0.0004688860037</v>
      </c>
    </row>
    <row r="88" ht="14.25" customHeight="1">
      <c r="A88" s="10">
        <v>0.0</v>
      </c>
      <c r="B88" s="10" t="s">
        <v>30</v>
      </c>
      <c r="C88" s="10">
        <v>1.0</v>
      </c>
      <c r="D88" s="10" t="s">
        <v>31</v>
      </c>
      <c r="E88" s="10">
        <v>47.0</v>
      </c>
      <c r="F88" s="11">
        <v>52.0</v>
      </c>
      <c r="G88" s="10">
        <v>0.0</v>
      </c>
      <c r="H88" s="10">
        <v>0.0</v>
      </c>
      <c r="I88" s="12">
        <f>nnet!$E88/$E$1</f>
        <v>0.5875</v>
      </c>
      <c r="J88" s="12">
        <f>LOG10(nnet!$F88+1)</f>
        <v>1.72427587</v>
      </c>
      <c r="K88" s="10">
        <f>IF(nnet!$C88=1,1,0)</f>
        <v>1</v>
      </c>
      <c r="L88" s="10">
        <f>IF(nnet!$C88=2,1,0)</f>
        <v>0</v>
      </c>
      <c r="M88" s="10">
        <f>IF(nnet!$B88="S",1,0)</f>
        <v>1</v>
      </c>
      <c r="N88" s="10">
        <f>IF(nnet!$B88="C",1,0)</f>
        <v>0</v>
      </c>
      <c r="O88" s="13">
        <f>IF(nnet!$D88="male",1,0)</f>
        <v>1</v>
      </c>
      <c r="P88" s="13">
        <v>1.0</v>
      </c>
      <c r="AC88" s="15">
        <f>SUMPRODUCT(linear!$G88:$P88,$R$4:$AA$4)</f>
        <v>-1.332394968</v>
      </c>
      <c r="AD88" s="15">
        <f>SUMPRODUCT(nnet!$G88:$P88,$R$5:$AA$5)</f>
        <v>0.392992969</v>
      </c>
      <c r="AE88" s="16">
        <f t="shared" ref="AE88:AF88" si="86">IF(AC88&lt;0,0,AC88)</f>
        <v>0</v>
      </c>
      <c r="AF88" s="16">
        <f t="shared" si="86"/>
        <v>0.392992969</v>
      </c>
      <c r="AG88" s="16">
        <f t="shared" si="3"/>
        <v>0.392992969</v>
      </c>
      <c r="AH88" s="16">
        <f>(nnet!$A88-AG88)^2</f>
        <v>0.1544434737</v>
      </c>
    </row>
    <row r="89" ht="14.25" customHeight="1">
      <c r="A89" s="10">
        <v>0.0</v>
      </c>
      <c r="B89" s="10" t="s">
        <v>32</v>
      </c>
      <c r="C89" s="10">
        <v>3.0</v>
      </c>
      <c r="D89" s="10" t="s">
        <v>33</v>
      </c>
      <c r="E89" s="10">
        <v>14.5</v>
      </c>
      <c r="F89" s="11">
        <v>14.4542</v>
      </c>
      <c r="G89" s="10">
        <v>1.0</v>
      </c>
      <c r="H89" s="10">
        <v>0.0</v>
      </c>
      <c r="I89" s="12">
        <f>nnet!$E89/$E$1</f>
        <v>0.18125</v>
      </c>
      <c r="J89" s="12">
        <f>LOG10(nnet!$F89+1)</f>
        <v>1.189046528</v>
      </c>
      <c r="K89" s="10">
        <f>IF(nnet!$C89=1,1,0)</f>
        <v>0</v>
      </c>
      <c r="L89" s="10">
        <f>IF(nnet!$C89=2,1,0)</f>
        <v>0</v>
      </c>
      <c r="M89" s="10">
        <f>IF(nnet!$B89="S",1,0)</f>
        <v>0</v>
      </c>
      <c r="N89" s="10">
        <f>IF(nnet!$B89="C",1,0)</f>
        <v>1</v>
      </c>
      <c r="O89" s="13">
        <f>IF(nnet!$D89="male",1,0)</f>
        <v>0</v>
      </c>
      <c r="P89" s="13">
        <v>1.0</v>
      </c>
      <c r="AC89" s="15">
        <f>SUMPRODUCT(linear!$G89:$P89,$R$4:$AA$4)</f>
        <v>0.7965344775</v>
      </c>
      <c r="AD89" s="15">
        <f>SUMPRODUCT(nnet!$G89:$P89,$R$5:$AA$5)</f>
        <v>-2.873931733</v>
      </c>
      <c r="AE89" s="16">
        <f t="shared" ref="AE89:AF89" si="87">IF(AC89&lt;0,0,AC89)</f>
        <v>0.7965344775</v>
      </c>
      <c r="AF89" s="16">
        <f t="shared" si="87"/>
        <v>0</v>
      </c>
      <c r="AG89" s="16">
        <f t="shared" si="3"/>
        <v>0.7965344775</v>
      </c>
      <c r="AH89" s="16">
        <f>(nnet!$A89-AG89)^2</f>
        <v>0.6344671738</v>
      </c>
    </row>
    <row r="90" ht="14.25" customHeight="1">
      <c r="A90" s="10">
        <v>0.0</v>
      </c>
      <c r="B90" s="10" t="s">
        <v>30</v>
      </c>
      <c r="C90" s="10">
        <v>3.0</v>
      </c>
      <c r="D90" s="10" t="s">
        <v>31</v>
      </c>
      <c r="E90" s="10">
        <v>22.0</v>
      </c>
      <c r="F90" s="11">
        <v>8.05</v>
      </c>
      <c r="G90" s="10">
        <v>0.0</v>
      </c>
      <c r="H90" s="10">
        <v>0.0</v>
      </c>
      <c r="I90" s="12">
        <f>nnet!$E90/$E$1</f>
        <v>0.275</v>
      </c>
      <c r="J90" s="12">
        <f>LOG10(nnet!$F90+1)</f>
        <v>0.9566485792</v>
      </c>
      <c r="K90" s="10">
        <f>IF(nnet!$C90=1,1,0)</f>
        <v>0</v>
      </c>
      <c r="L90" s="10">
        <f>IF(nnet!$C90=2,1,0)</f>
        <v>0</v>
      </c>
      <c r="M90" s="10">
        <f>IF(nnet!$B90="S",1,0)</f>
        <v>1</v>
      </c>
      <c r="N90" s="10">
        <f>IF(nnet!$B90="C",1,0)</f>
        <v>0</v>
      </c>
      <c r="O90" s="13">
        <f>IF(nnet!$D90="male",1,0)</f>
        <v>1</v>
      </c>
      <c r="P90" s="13">
        <v>1.0</v>
      </c>
      <c r="AC90" s="15">
        <f>SUMPRODUCT(linear!$G90:$P90,$R$4:$AA$4)</f>
        <v>-1.48472196</v>
      </c>
      <c r="AD90" s="15">
        <f>SUMPRODUCT(nnet!$G90:$P90,$R$5:$AA$5)</f>
        <v>0.1271701497</v>
      </c>
      <c r="AE90" s="16">
        <f t="shared" ref="AE90:AF90" si="88">IF(AC90&lt;0,0,AC90)</f>
        <v>0</v>
      </c>
      <c r="AF90" s="16">
        <f t="shared" si="88"/>
        <v>0.1271701497</v>
      </c>
      <c r="AG90" s="16">
        <f t="shared" si="3"/>
        <v>0.1271701497</v>
      </c>
      <c r="AH90" s="16">
        <f>(nnet!$A90-AG90)^2</f>
        <v>0.01617224697</v>
      </c>
    </row>
    <row r="91" ht="14.25" customHeight="1">
      <c r="A91" s="10">
        <v>0.0</v>
      </c>
      <c r="B91" s="10" t="s">
        <v>30</v>
      </c>
      <c r="C91" s="10">
        <v>3.0</v>
      </c>
      <c r="D91" s="10" t="s">
        <v>33</v>
      </c>
      <c r="E91" s="10">
        <v>20.0</v>
      </c>
      <c r="F91" s="11">
        <v>9.825</v>
      </c>
      <c r="G91" s="10">
        <v>1.0</v>
      </c>
      <c r="H91" s="10">
        <v>0.0</v>
      </c>
      <c r="I91" s="12">
        <f>nnet!$E91/$E$1</f>
        <v>0.25</v>
      </c>
      <c r="J91" s="12">
        <f>LOG10(nnet!$F91+1)</f>
        <v>1.034427905</v>
      </c>
      <c r="K91" s="10">
        <f>IF(nnet!$C91=1,1,0)</f>
        <v>0</v>
      </c>
      <c r="L91" s="10">
        <f>IF(nnet!$C91=2,1,0)</f>
        <v>0</v>
      </c>
      <c r="M91" s="10">
        <f>IF(nnet!$B91="S",1,0)</f>
        <v>1</v>
      </c>
      <c r="N91" s="10">
        <f>IF(nnet!$B91="C",1,0)</f>
        <v>0</v>
      </c>
      <c r="O91" s="13">
        <f>IF(nnet!$D91="male",1,0)</f>
        <v>0</v>
      </c>
      <c r="P91" s="13">
        <v>1.0</v>
      </c>
      <c r="AC91" s="15">
        <f>SUMPRODUCT(linear!$G91:$P91,$R$4:$AA$4)</f>
        <v>-0.9827118406</v>
      </c>
      <c r="AD91" s="15">
        <f>SUMPRODUCT(nnet!$G91:$P91,$R$5:$AA$5)</f>
        <v>0.5628213453</v>
      </c>
      <c r="AE91" s="16">
        <f t="shared" ref="AE91:AF91" si="89">IF(AC91&lt;0,0,AC91)</f>
        <v>0</v>
      </c>
      <c r="AF91" s="16">
        <f t="shared" si="89"/>
        <v>0.5628213453</v>
      </c>
      <c r="AG91" s="16">
        <f t="shared" si="3"/>
        <v>0.5628213453</v>
      </c>
      <c r="AH91" s="16">
        <f>(nnet!$A91-AG91)^2</f>
        <v>0.3167678667</v>
      </c>
    </row>
    <row r="92" ht="14.25" customHeight="1">
      <c r="A92" s="10">
        <v>0.0</v>
      </c>
      <c r="B92" s="10" t="s">
        <v>32</v>
      </c>
      <c r="C92" s="10">
        <v>3.0</v>
      </c>
      <c r="D92" s="10" t="s">
        <v>33</v>
      </c>
      <c r="E92" s="10">
        <v>17.0</v>
      </c>
      <c r="F92" s="11">
        <v>14.4583</v>
      </c>
      <c r="G92" s="10">
        <v>0.0</v>
      </c>
      <c r="H92" s="10">
        <v>0.0</v>
      </c>
      <c r="I92" s="12">
        <f>nnet!$E92/$E$1</f>
        <v>0.2125</v>
      </c>
      <c r="J92" s="12">
        <f>LOG10(nnet!$F92+1)</f>
        <v>1.189161731</v>
      </c>
      <c r="K92" s="10">
        <f>IF(nnet!$C92=1,1,0)</f>
        <v>0</v>
      </c>
      <c r="L92" s="10">
        <f>IF(nnet!$C92=2,1,0)</f>
        <v>0</v>
      </c>
      <c r="M92" s="10">
        <f>IF(nnet!$B92="S",1,0)</f>
        <v>0</v>
      </c>
      <c r="N92" s="10">
        <f>IF(nnet!$B92="C",1,0)</f>
        <v>1</v>
      </c>
      <c r="O92" s="13">
        <f>IF(nnet!$D92="male",1,0)</f>
        <v>0</v>
      </c>
      <c r="P92" s="13">
        <v>1.0</v>
      </c>
      <c r="AC92" s="15">
        <f>SUMPRODUCT(linear!$G92:$P92,$R$4:$AA$4)</f>
        <v>0.7913179288</v>
      </c>
      <c r="AD92" s="15">
        <f>SUMPRODUCT(nnet!$G92:$P92,$R$5:$AA$5)</f>
        <v>-2.812544486</v>
      </c>
      <c r="AE92" s="16">
        <f t="shared" ref="AE92:AF92" si="90">IF(AC92&lt;0,0,AC92)</f>
        <v>0.7913179288</v>
      </c>
      <c r="AF92" s="16">
        <f t="shared" si="90"/>
        <v>0</v>
      </c>
      <c r="AG92" s="16">
        <f t="shared" si="3"/>
        <v>0.7913179288</v>
      </c>
      <c r="AH92" s="16">
        <f>(nnet!$A92-AG92)^2</f>
        <v>0.6261840645</v>
      </c>
    </row>
    <row r="93" ht="14.25" customHeight="1">
      <c r="A93" s="10">
        <v>0.0</v>
      </c>
      <c r="B93" s="10" t="s">
        <v>30</v>
      </c>
      <c r="C93" s="10">
        <v>3.0</v>
      </c>
      <c r="D93" s="10" t="s">
        <v>31</v>
      </c>
      <c r="E93" s="10">
        <v>21.0</v>
      </c>
      <c r="F93" s="11">
        <v>7.925</v>
      </c>
      <c r="G93" s="10">
        <v>0.0</v>
      </c>
      <c r="H93" s="10">
        <v>0.0</v>
      </c>
      <c r="I93" s="12">
        <f>nnet!$E93/$E$1</f>
        <v>0.2625</v>
      </c>
      <c r="J93" s="12">
        <f>LOG10(nnet!$F93+1)</f>
        <v>0.9506082248</v>
      </c>
      <c r="K93" s="10">
        <f>IF(nnet!$C93=1,1,0)</f>
        <v>0</v>
      </c>
      <c r="L93" s="10">
        <f>IF(nnet!$C93=2,1,0)</f>
        <v>0</v>
      </c>
      <c r="M93" s="10">
        <f>IF(nnet!$B93="S",1,0)</f>
        <v>1</v>
      </c>
      <c r="N93" s="10">
        <f>IF(nnet!$B93="C",1,0)</f>
        <v>0</v>
      </c>
      <c r="O93" s="13">
        <f>IF(nnet!$D93="male",1,0)</f>
        <v>1</v>
      </c>
      <c r="P93" s="13">
        <v>1.0</v>
      </c>
      <c r="AC93" s="15">
        <f>SUMPRODUCT(linear!$G93:$P93,$R$4:$AA$4)</f>
        <v>-1.475602682</v>
      </c>
      <c r="AD93" s="15">
        <f>SUMPRODUCT(nnet!$G93:$P93,$R$5:$AA$5)</f>
        <v>0.1332999538</v>
      </c>
      <c r="AE93" s="16">
        <f t="shared" ref="AE93:AF93" si="91">IF(AC93&lt;0,0,AC93)</f>
        <v>0</v>
      </c>
      <c r="AF93" s="16">
        <f t="shared" si="91"/>
        <v>0.1332999538</v>
      </c>
      <c r="AG93" s="16">
        <f t="shared" si="3"/>
        <v>0.1332999538</v>
      </c>
      <c r="AH93" s="16">
        <f>(nnet!$A93-AG93)^2</f>
        <v>0.01776887769</v>
      </c>
    </row>
    <row r="94" ht="14.25" customHeight="1">
      <c r="A94" s="10">
        <v>0.0</v>
      </c>
      <c r="B94" s="10" t="s">
        <v>34</v>
      </c>
      <c r="C94" s="10">
        <v>3.0</v>
      </c>
      <c r="D94" s="10" t="s">
        <v>31</v>
      </c>
      <c r="E94" s="10">
        <v>70.5</v>
      </c>
      <c r="F94" s="11">
        <v>7.75</v>
      </c>
      <c r="G94" s="10">
        <v>0.0</v>
      </c>
      <c r="H94" s="10">
        <v>0.0</v>
      </c>
      <c r="I94" s="12">
        <f>nnet!$E94/$E$1</f>
        <v>0.88125</v>
      </c>
      <c r="J94" s="12">
        <f>LOG10(nnet!$F94+1)</f>
        <v>0.942008053</v>
      </c>
      <c r="K94" s="10">
        <f>IF(nnet!$C94=1,1,0)</f>
        <v>0</v>
      </c>
      <c r="L94" s="10">
        <f>IF(nnet!$C94=2,1,0)</f>
        <v>0</v>
      </c>
      <c r="M94" s="10">
        <f>IF(nnet!$B94="S",1,0)</f>
        <v>0</v>
      </c>
      <c r="N94" s="10">
        <f>IF(nnet!$B94="C",1,0)</f>
        <v>0</v>
      </c>
      <c r="O94" s="13">
        <f>IF(nnet!$D94="male",1,0)</f>
        <v>1</v>
      </c>
      <c r="P94" s="13">
        <v>1.0</v>
      </c>
      <c r="AC94" s="15">
        <f>SUMPRODUCT(linear!$G94:$P94,$R$4:$AA$4)</f>
        <v>-0.4156623876</v>
      </c>
      <c r="AD94" s="15">
        <f>SUMPRODUCT(nnet!$G94:$P94,$R$5:$AA$5)</f>
        <v>-3.004855417</v>
      </c>
      <c r="AE94" s="16">
        <f t="shared" ref="AE94:AF94" si="92">IF(AC94&lt;0,0,AC94)</f>
        <v>0</v>
      </c>
      <c r="AF94" s="16">
        <f t="shared" si="92"/>
        <v>0</v>
      </c>
      <c r="AG94" s="16">
        <f t="shared" si="3"/>
        <v>0</v>
      </c>
      <c r="AH94" s="16">
        <f>(nnet!$A94-AG94)^2</f>
        <v>0</v>
      </c>
    </row>
    <row r="95" ht="14.25" customHeight="1">
      <c r="A95" s="10">
        <v>0.0</v>
      </c>
      <c r="B95" s="10" t="s">
        <v>30</v>
      </c>
      <c r="C95" s="10">
        <v>2.0</v>
      </c>
      <c r="D95" s="10" t="s">
        <v>31</v>
      </c>
      <c r="E95" s="10">
        <v>29.0</v>
      </c>
      <c r="F95" s="11">
        <v>21.0</v>
      </c>
      <c r="G95" s="10">
        <v>1.0</v>
      </c>
      <c r="H95" s="10">
        <v>0.0</v>
      </c>
      <c r="I95" s="12">
        <f>nnet!$E95/$E$1</f>
        <v>0.3625</v>
      </c>
      <c r="J95" s="12">
        <f>LOG10(nnet!$F95+1)</f>
        <v>1.342422681</v>
      </c>
      <c r="K95" s="10">
        <f>IF(nnet!$C95=1,1,0)</f>
        <v>0</v>
      </c>
      <c r="L95" s="10">
        <f>IF(nnet!$C95=2,1,0)</f>
        <v>1</v>
      </c>
      <c r="M95" s="10">
        <f>IF(nnet!$B95="S",1,0)</f>
        <v>1</v>
      </c>
      <c r="N95" s="10">
        <f>IF(nnet!$B95="C",1,0)</f>
        <v>0</v>
      </c>
      <c r="O95" s="13">
        <f>IF(nnet!$D95="male",1,0)</f>
        <v>1</v>
      </c>
      <c r="P95" s="13">
        <v>1.0</v>
      </c>
      <c r="AC95" s="15">
        <f>SUMPRODUCT(linear!$G95:$P95,$R$4:$AA$4)</f>
        <v>-1.442211781</v>
      </c>
      <c r="AD95" s="15">
        <f>SUMPRODUCT(nnet!$G95:$P95,$R$5:$AA$5)</f>
        <v>0.2360242058</v>
      </c>
      <c r="AE95" s="16">
        <f t="shared" ref="AE95:AF95" si="93">IF(AC95&lt;0,0,AC95)</f>
        <v>0</v>
      </c>
      <c r="AF95" s="16">
        <f t="shared" si="93"/>
        <v>0.2360242058</v>
      </c>
      <c r="AG95" s="16">
        <f t="shared" si="3"/>
        <v>0.2360242058</v>
      </c>
      <c r="AH95" s="16">
        <f>(nnet!$A95-AG95)^2</f>
        <v>0.0557074257</v>
      </c>
    </row>
    <row r="96" ht="14.25" customHeight="1">
      <c r="A96" s="10">
        <v>0.0</v>
      </c>
      <c r="B96" s="10" t="s">
        <v>32</v>
      </c>
      <c r="C96" s="10">
        <v>1.0</v>
      </c>
      <c r="D96" s="10" t="s">
        <v>31</v>
      </c>
      <c r="E96" s="10">
        <v>24.0</v>
      </c>
      <c r="F96" s="11">
        <v>247.5208</v>
      </c>
      <c r="G96" s="10">
        <v>0.0</v>
      </c>
      <c r="H96" s="10">
        <v>1.0</v>
      </c>
      <c r="I96" s="12">
        <f>nnet!$E96/$E$1</f>
        <v>0.3</v>
      </c>
      <c r="J96" s="12">
        <f>LOG10(nnet!$F96+1)</f>
        <v>2.395362743</v>
      </c>
      <c r="K96" s="10">
        <f>IF(nnet!$C96=1,1,0)</f>
        <v>1</v>
      </c>
      <c r="L96" s="10">
        <f>IF(nnet!$C96=2,1,0)</f>
        <v>0</v>
      </c>
      <c r="M96" s="10">
        <f>IF(nnet!$B96="S",1,0)</f>
        <v>0</v>
      </c>
      <c r="N96" s="10">
        <f>IF(nnet!$B96="C",1,0)</f>
        <v>1</v>
      </c>
      <c r="O96" s="13">
        <f>IF(nnet!$D96="male",1,0)</f>
        <v>1</v>
      </c>
      <c r="P96" s="13">
        <v>1.0</v>
      </c>
      <c r="AC96" s="15">
        <f>SUMPRODUCT(linear!$G96:$P96,$R$4:$AA$4)</f>
        <v>0.5789972838</v>
      </c>
      <c r="AD96" s="15">
        <f>SUMPRODUCT(nnet!$G96:$P96,$R$5:$AA$5)</f>
        <v>-2.902192404</v>
      </c>
      <c r="AE96" s="16">
        <f t="shared" ref="AE96:AF96" si="94">IF(AC96&lt;0,0,AC96)</f>
        <v>0.5789972838</v>
      </c>
      <c r="AF96" s="16">
        <f t="shared" si="94"/>
        <v>0</v>
      </c>
      <c r="AG96" s="16">
        <f t="shared" si="3"/>
        <v>0.5789972838</v>
      </c>
      <c r="AH96" s="16">
        <f>(nnet!$A96-AG96)^2</f>
        <v>0.3352378546</v>
      </c>
    </row>
    <row r="97" ht="14.25" customHeight="1">
      <c r="A97" s="10">
        <v>0.0</v>
      </c>
      <c r="B97" s="10" t="s">
        <v>30</v>
      </c>
      <c r="C97" s="10">
        <v>3.0</v>
      </c>
      <c r="D97" s="10" t="s">
        <v>33</v>
      </c>
      <c r="E97" s="10">
        <v>2.0</v>
      </c>
      <c r="F97" s="11">
        <v>31.275</v>
      </c>
      <c r="G97" s="10">
        <v>4.0</v>
      </c>
      <c r="H97" s="10">
        <v>2.0</v>
      </c>
      <c r="I97" s="12">
        <f>nnet!$E97/$E$1</f>
        <v>0.025</v>
      </c>
      <c r="J97" s="12">
        <f>LOG10(nnet!$F97+1)</f>
        <v>1.508866251</v>
      </c>
      <c r="K97" s="10">
        <f>IF(nnet!$C97=1,1,0)</f>
        <v>0</v>
      </c>
      <c r="L97" s="10">
        <f>IF(nnet!$C97=2,1,0)</f>
        <v>0</v>
      </c>
      <c r="M97" s="10">
        <f>IF(nnet!$B97="S",1,0)</f>
        <v>1</v>
      </c>
      <c r="N97" s="10">
        <f>IF(nnet!$B97="C",1,0)</f>
        <v>0</v>
      </c>
      <c r="O97" s="13">
        <f>IF(nnet!$D97="male",1,0)</f>
        <v>0</v>
      </c>
      <c r="P97" s="13">
        <v>1.0</v>
      </c>
      <c r="AC97" s="15">
        <f>SUMPRODUCT(linear!$G97:$P97,$R$4:$AA$4)</f>
        <v>-0.9344056539</v>
      </c>
      <c r="AD97" s="15">
        <f>SUMPRODUCT(nnet!$G97:$P97,$R$5:$AA$5)</f>
        <v>0.4611549047</v>
      </c>
      <c r="AE97" s="16">
        <f t="shared" ref="AE97:AF97" si="95">IF(AC97&lt;0,0,AC97)</f>
        <v>0</v>
      </c>
      <c r="AF97" s="16">
        <f t="shared" si="95"/>
        <v>0.4611549047</v>
      </c>
      <c r="AG97" s="16">
        <f t="shared" si="3"/>
        <v>0.4611549047</v>
      </c>
      <c r="AH97" s="16">
        <f>(nnet!$A97-AG97)^2</f>
        <v>0.2126638461</v>
      </c>
    </row>
    <row r="98" ht="14.25" customHeight="1">
      <c r="A98" s="10">
        <v>0.0</v>
      </c>
      <c r="B98" s="10" t="s">
        <v>30</v>
      </c>
      <c r="C98" s="10">
        <v>2.0</v>
      </c>
      <c r="D98" s="10" t="s">
        <v>31</v>
      </c>
      <c r="E98" s="10">
        <v>21.0</v>
      </c>
      <c r="F98" s="11">
        <v>73.5</v>
      </c>
      <c r="G98" s="10">
        <v>2.0</v>
      </c>
      <c r="H98" s="10">
        <v>0.0</v>
      </c>
      <c r="I98" s="12">
        <f>nnet!$E98/$E$1</f>
        <v>0.2625</v>
      </c>
      <c r="J98" s="12">
        <f>LOG10(nnet!$F98+1)</f>
        <v>1.872156273</v>
      </c>
      <c r="K98" s="10">
        <f>IF(nnet!$C98=1,1,0)</f>
        <v>0</v>
      </c>
      <c r="L98" s="10">
        <f>IF(nnet!$C98=2,1,0)</f>
        <v>1</v>
      </c>
      <c r="M98" s="10">
        <f>IF(nnet!$B98="S",1,0)</f>
        <v>1</v>
      </c>
      <c r="N98" s="10">
        <f>IF(nnet!$B98="C",1,0)</f>
        <v>0</v>
      </c>
      <c r="O98" s="13">
        <f>IF(nnet!$D98="male",1,0)</f>
        <v>1</v>
      </c>
      <c r="P98" s="13">
        <v>1.0</v>
      </c>
      <c r="AC98" s="15">
        <f>SUMPRODUCT(linear!$G98:$P98,$R$4:$AA$4)</f>
        <v>-1.380290212</v>
      </c>
      <c r="AD98" s="15">
        <f>SUMPRODUCT(nnet!$G98:$P98,$R$5:$AA$5)</f>
        <v>0.2485871652</v>
      </c>
      <c r="AE98" s="16">
        <f t="shared" ref="AE98:AF98" si="96">IF(AC98&lt;0,0,AC98)</f>
        <v>0</v>
      </c>
      <c r="AF98" s="16">
        <f t="shared" si="96"/>
        <v>0.2485871652</v>
      </c>
      <c r="AG98" s="16">
        <f t="shared" si="3"/>
        <v>0.2485871652</v>
      </c>
      <c r="AH98" s="16">
        <f>(nnet!$A98-AG98)^2</f>
        <v>0.06179557872</v>
      </c>
    </row>
    <row r="99" ht="14.25" customHeight="1">
      <c r="A99" s="10">
        <v>0.0</v>
      </c>
      <c r="B99" s="10" t="s">
        <v>32</v>
      </c>
      <c r="C99" s="10">
        <v>2.0</v>
      </c>
      <c r="D99" s="10" t="s">
        <v>31</v>
      </c>
      <c r="E99" s="10">
        <v>32.5</v>
      </c>
      <c r="F99" s="11">
        <v>30.0708</v>
      </c>
      <c r="G99" s="10">
        <v>1.0</v>
      </c>
      <c r="H99" s="10">
        <v>0.0</v>
      </c>
      <c r="I99" s="12">
        <f>nnet!$E99/$E$1</f>
        <v>0.40625</v>
      </c>
      <c r="J99" s="12">
        <f>LOG10(nnet!$F99+1)</f>
        <v>1.492352435</v>
      </c>
      <c r="K99" s="10">
        <f>IF(nnet!$C99=1,1,0)</f>
        <v>0</v>
      </c>
      <c r="L99" s="10">
        <f>IF(nnet!$C99=2,1,0)</f>
        <v>1</v>
      </c>
      <c r="M99" s="10">
        <f>IF(nnet!$B99="S",1,0)</f>
        <v>0</v>
      </c>
      <c r="N99" s="10">
        <f>IF(nnet!$B99="C",1,0)</f>
        <v>1</v>
      </c>
      <c r="O99" s="13">
        <f>IF(nnet!$D99="male",1,0)</f>
        <v>1</v>
      </c>
      <c r="P99" s="13">
        <v>1.0</v>
      </c>
      <c r="AC99" s="15">
        <f>SUMPRODUCT(linear!$G99:$P99,$R$4:$AA$4)</f>
        <v>0.2542742127</v>
      </c>
      <c r="AD99" s="15">
        <f>SUMPRODUCT(nnet!$G99:$P99,$R$5:$AA$5)</f>
        <v>-3.260116891</v>
      </c>
      <c r="AE99" s="16">
        <f t="shared" ref="AE99:AF99" si="97">IF(AC99&lt;0,0,AC99)</f>
        <v>0.2542742127</v>
      </c>
      <c r="AF99" s="16">
        <f t="shared" si="97"/>
        <v>0</v>
      </c>
      <c r="AG99" s="16">
        <f t="shared" si="3"/>
        <v>0.2542742127</v>
      </c>
      <c r="AH99" s="16">
        <f>(nnet!$A99-AG99)^2</f>
        <v>0.06465537522</v>
      </c>
    </row>
    <row r="100" ht="14.25" customHeight="1">
      <c r="A100" s="10">
        <v>1.0</v>
      </c>
      <c r="B100" s="10" t="s">
        <v>30</v>
      </c>
      <c r="C100" s="10">
        <v>2.0</v>
      </c>
      <c r="D100" s="10" t="s">
        <v>33</v>
      </c>
      <c r="E100" s="10">
        <v>32.5</v>
      </c>
      <c r="F100" s="11">
        <v>13.0</v>
      </c>
      <c r="G100" s="10">
        <v>0.0</v>
      </c>
      <c r="H100" s="10">
        <v>0.0</v>
      </c>
      <c r="I100" s="12">
        <f>nnet!$E100/$E$1</f>
        <v>0.40625</v>
      </c>
      <c r="J100" s="12">
        <f>LOG10(nnet!$F100+1)</f>
        <v>1.146128036</v>
      </c>
      <c r="K100" s="10">
        <f>IF(nnet!$C100=1,1,0)</f>
        <v>0</v>
      </c>
      <c r="L100" s="10">
        <f>IF(nnet!$C100=2,1,0)</f>
        <v>1</v>
      </c>
      <c r="M100" s="10">
        <f>IF(nnet!$B100="S",1,0)</f>
        <v>1</v>
      </c>
      <c r="N100" s="10">
        <f>IF(nnet!$B100="C",1,0)</f>
        <v>0</v>
      </c>
      <c r="O100" s="13">
        <f>IF(nnet!$D100="male",1,0)</f>
        <v>0</v>
      </c>
      <c r="P100" s="13">
        <v>1.0</v>
      </c>
      <c r="AC100" s="15">
        <f>SUMPRODUCT(linear!$G100:$P100,$R$4:$AA$4)</f>
        <v>-0.9584199191</v>
      </c>
      <c r="AD100" s="15">
        <f>SUMPRODUCT(nnet!$G100:$P100,$R$5:$AA$5)</f>
        <v>0.7715677507</v>
      </c>
      <c r="AE100" s="16">
        <f t="shared" ref="AE100:AF100" si="98">IF(AC100&lt;0,0,AC100)</f>
        <v>0</v>
      </c>
      <c r="AF100" s="16">
        <f t="shared" si="98"/>
        <v>0.7715677507</v>
      </c>
      <c r="AG100" s="16">
        <f t="shared" si="3"/>
        <v>0.7715677507</v>
      </c>
      <c r="AH100" s="16">
        <f>(nnet!$A100-AG100)^2</f>
        <v>0.05218129254</v>
      </c>
    </row>
    <row r="101" ht="14.25" customHeight="1">
      <c r="A101" s="10">
        <v>0.0</v>
      </c>
      <c r="B101" s="10" t="s">
        <v>30</v>
      </c>
      <c r="C101" s="10">
        <v>1.0</v>
      </c>
      <c r="D101" s="10" t="s">
        <v>31</v>
      </c>
      <c r="E101" s="10">
        <v>54.0</v>
      </c>
      <c r="F101" s="11">
        <v>77.2875</v>
      </c>
      <c r="G101" s="10">
        <v>0.0</v>
      </c>
      <c r="H101" s="10">
        <v>1.0</v>
      </c>
      <c r="I101" s="12">
        <f>nnet!$E101/$E$1</f>
        <v>0.675</v>
      </c>
      <c r="J101" s="12">
        <f>LOG10(nnet!$F101+1)</f>
        <v>1.893692425</v>
      </c>
      <c r="K101" s="10">
        <f>IF(nnet!$C101=1,1,0)</f>
        <v>1</v>
      </c>
      <c r="L101" s="10">
        <f>IF(nnet!$C101=2,1,0)</f>
        <v>0</v>
      </c>
      <c r="M101" s="10">
        <f>IF(nnet!$B101="S",1,0)</f>
        <v>1</v>
      </c>
      <c r="N101" s="10">
        <f>IF(nnet!$B101="C",1,0)</f>
        <v>0</v>
      </c>
      <c r="O101" s="13">
        <f>IF(nnet!$D101="male",1,0)</f>
        <v>1</v>
      </c>
      <c r="P101" s="13">
        <v>1.0</v>
      </c>
      <c r="AC101" s="15">
        <f>SUMPRODUCT(linear!$G101:$P101,$R$4:$AA$4)</f>
        <v>-1.429429079</v>
      </c>
      <c r="AD101" s="15">
        <f>SUMPRODUCT(nnet!$G101:$P101,$R$5:$AA$5)</f>
        <v>0.3490055481</v>
      </c>
      <c r="AE101" s="16">
        <f t="shared" ref="AE101:AF101" si="99">IF(AC101&lt;0,0,AC101)</f>
        <v>0</v>
      </c>
      <c r="AF101" s="16">
        <f t="shared" si="99"/>
        <v>0.3490055481</v>
      </c>
      <c r="AG101" s="16">
        <f t="shared" si="3"/>
        <v>0.3490055481</v>
      </c>
      <c r="AH101" s="16">
        <f>(nnet!$A101-AG101)^2</f>
        <v>0.1218048726</v>
      </c>
    </row>
    <row r="102" ht="14.25" customHeight="1">
      <c r="A102" s="10">
        <v>1.0</v>
      </c>
      <c r="B102" s="10" t="s">
        <v>32</v>
      </c>
      <c r="C102" s="10">
        <v>3.0</v>
      </c>
      <c r="D102" s="10" t="s">
        <v>31</v>
      </c>
      <c r="E102" s="10">
        <v>12.0</v>
      </c>
      <c r="F102" s="11">
        <v>11.2417</v>
      </c>
      <c r="G102" s="10">
        <v>1.0</v>
      </c>
      <c r="H102" s="10">
        <v>0.0</v>
      </c>
      <c r="I102" s="12">
        <f>nnet!$E102/$E$1</f>
        <v>0.15</v>
      </c>
      <c r="J102" s="12">
        <f>LOG10(nnet!$F102+1)</f>
        <v>1.087841732</v>
      </c>
      <c r="K102" s="10">
        <f>IF(nnet!$C102=1,1,0)</f>
        <v>0</v>
      </c>
      <c r="L102" s="10">
        <f>IF(nnet!$C102=2,1,0)</f>
        <v>0</v>
      </c>
      <c r="M102" s="10">
        <f>IF(nnet!$B102="S",1,0)</f>
        <v>0</v>
      </c>
      <c r="N102" s="10">
        <f>IF(nnet!$B102="C",1,0)</f>
        <v>1</v>
      </c>
      <c r="O102" s="13">
        <f>IF(nnet!$D102="male",1,0)</f>
        <v>1</v>
      </c>
      <c r="P102" s="13">
        <v>1.0</v>
      </c>
      <c r="AC102" s="15">
        <f>SUMPRODUCT(linear!$G102:$P102,$R$4:$AA$4)</f>
        <v>0.3178488532</v>
      </c>
      <c r="AD102" s="15">
        <f>SUMPRODUCT(nnet!$G102:$P102,$R$5:$AA$5)</f>
        <v>-3.359513016</v>
      </c>
      <c r="AE102" s="16">
        <f t="shared" ref="AE102:AF102" si="100">IF(AC102&lt;0,0,AC102)</f>
        <v>0.3178488532</v>
      </c>
      <c r="AF102" s="16">
        <f t="shared" si="100"/>
        <v>0</v>
      </c>
      <c r="AG102" s="16">
        <f t="shared" si="3"/>
        <v>0.3178488532</v>
      </c>
      <c r="AH102" s="16">
        <f>(nnet!$A102-AG102)^2</f>
        <v>0.4653301871</v>
      </c>
    </row>
    <row r="103" ht="14.25" customHeight="1">
      <c r="A103" s="10">
        <v>1.0</v>
      </c>
      <c r="B103" s="10" t="s">
        <v>30</v>
      </c>
      <c r="C103" s="10">
        <v>3.0</v>
      </c>
      <c r="D103" s="10" t="s">
        <v>31</v>
      </c>
      <c r="E103" s="10">
        <v>24.0</v>
      </c>
      <c r="F103" s="11">
        <v>7.1417</v>
      </c>
      <c r="G103" s="10">
        <v>0.0</v>
      </c>
      <c r="H103" s="10">
        <v>0.0</v>
      </c>
      <c r="I103" s="12">
        <f>nnet!$E103/$E$1</f>
        <v>0.3</v>
      </c>
      <c r="J103" s="12">
        <f>LOG10(nnet!$F103+1)</f>
        <v>0.9107150957</v>
      </c>
      <c r="K103" s="10">
        <f>IF(nnet!$C103=1,1,0)</f>
        <v>0</v>
      </c>
      <c r="L103" s="10">
        <f>IF(nnet!$C103=2,1,0)</f>
        <v>0</v>
      </c>
      <c r="M103" s="10">
        <f>IF(nnet!$B103="S",1,0)</f>
        <v>1</v>
      </c>
      <c r="N103" s="10">
        <f>IF(nnet!$B103="C",1,0)</f>
        <v>0</v>
      </c>
      <c r="O103" s="13">
        <f>IF(nnet!$D103="male",1,0)</f>
        <v>1</v>
      </c>
      <c r="P103" s="13">
        <v>1.0</v>
      </c>
      <c r="AC103" s="15">
        <f>SUMPRODUCT(linear!$G103:$P103,$R$4:$AA$4)</f>
        <v>-1.503635269</v>
      </c>
      <c r="AD103" s="15">
        <f>SUMPRODUCT(nnet!$G103:$P103,$R$5:$AA$5)</f>
        <v>0.1107649246</v>
      </c>
      <c r="AE103" s="16">
        <f t="shared" ref="AE103:AF103" si="101">IF(AC103&lt;0,0,AC103)</f>
        <v>0</v>
      </c>
      <c r="AF103" s="16">
        <f t="shared" si="101"/>
        <v>0.1107649246</v>
      </c>
      <c r="AG103" s="16">
        <f t="shared" si="3"/>
        <v>0.1107649246</v>
      </c>
      <c r="AH103" s="16">
        <f>(nnet!$A103-AG103)^2</f>
        <v>0.7907390193</v>
      </c>
    </row>
    <row r="104" ht="14.25" customHeight="1">
      <c r="A104" s="10">
        <v>0.0</v>
      </c>
      <c r="B104" s="10" t="s">
        <v>30</v>
      </c>
      <c r="C104" s="10">
        <v>3.0</v>
      </c>
      <c r="D104" s="10" t="s">
        <v>31</v>
      </c>
      <c r="E104" s="10">
        <v>45.0</v>
      </c>
      <c r="F104" s="11">
        <v>6.975</v>
      </c>
      <c r="G104" s="10">
        <v>0.0</v>
      </c>
      <c r="H104" s="10">
        <v>0.0</v>
      </c>
      <c r="I104" s="12">
        <f>nnet!$E104/$E$1</f>
        <v>0.5625</v>
      </c>
      <c r="J104" s="12">
        <f>LOG10(nnet!$F104+1)</f>
        <v>0.9017306917</v>
      </c>
      <c r="K104" s="10">
        <f>IF(nnet!$C104=1,1,0)</f>
        <v>0</v>
      </c>
      <c r="L104" s="10">
        <f>IF(nnet!$C104=2,1,0)</f>
        <v>0</v>
      </c>
      <c r="M104" s="10">
        <f>IF(nnet!$B104="S",1,0)</f>
        <v>1</v>
      </c>
      <c r="N104" s="10">
        <f>IF(nnet!$B104="C",1,0)</f>
        <v>0</v>
      </c>
      <c r="O104" s="13">
        <f>IF(nnet!$D104="male",1,0)</f>
        <v>1</v>
      </c>
      <c r="P104" s="13">
        <v>1.0</v>
      </c>
      <c r="AC104" s="15">
        <f>SUMPRODUCT(linear!$G104:$P104,$R$4:$AA$4)</f>
        <v>-1.69671994</v>
      </c>
      <c r="AD104" s="15">
        <f>SUMPRODUCT(nnet!$G104:$P104,$R$5:$AA$5)</f>
        <v>-0.02766732529</v>
      </c>
      <c r="AE104" s="16">
        <f t="shared" ref="AE104:AF104" si="102">IF(AC104&lt;0,0,AC104)</f>
        <v>0</v>
      </c>
      <c r="AF104" s="16">
        <f t="shared" si="102"/>
        <v>0</v>
      </c>
      <c r="AG104" s="16">
        <f t="shared" si="3"/>
        <v>0</v>
      </c>
      <c r="AH104" s="16">
        <f>(nnet!$A104-AG104)^2</f>
        <v>0</v>
      </c>
    </row>
    <row r="105" ht="14.25" customHeight="1">
      <c r="A105" s="10">
        <v>0.0</v>
      </c>
      <c r="B105" s="10" t="s">
        <v>32</v>
      </c>
      <c r="C105" s="10">
        <v>3.0</v>
      </c>
      <c r="D105" s="10" t="s">
        <v>31</v>
      </c>
      <c r="E105" s="10">
        <v>33.0</v>
      </c>
      <c r="F105" s="11">
        <v>7.8958</v>
      </c>
      <c r="G105" s="10">
        <v>0.0</v>
      </c>
      <c r="H105" s="10">
        <v>0.0</v>
      </c>
      <c r="I105" s="12">
        <f>nnet!$E105/$E$1</f>
        <v>0.4125</v>
      </c>
      <c r="J105" s="12">
        <f>LOG10(nnet!$F105+1)</f>
        <v>0.9491850103</v>
      </c>
      <c r="K105" s="10">
        <f>IF(nnet!$C105=1,1,0)</f>
        <v>0</v>
      </c>
      <c r="L105" s="10">
        <f>IF(nnet!$C105=2,1,0)</f>
        <v>0</v>
      </c>
      <c r="M105" s="10">
        <f>IF(nnet!$B105="S",1,0)</f>
        <v>0</v>
      </c>
      <c r="N105" s="10">
        <f>IF(nnet!$B105="C",1,0)</f>
        <v>1</v>
      </c>
      <c r="O105" s="13">
        <f>IF(nnet!$D105="male",1,0)</f>
        <v>1</v>
      </c>
      <c r="P105" s="13">
        <v>1.0</v>
      </c>
      <c r="AC105" s="15">
        <f>SUMPRODUCT(linear!$G105:$P105,$R$4:$AA$4)</f>
        <v>0.1410119243</v>
      </c>
      <c r="AD105" s="15">
        <f>SUMPRODUCT(nnet!$G105:$P105,$R$5:$AA$5)</f>
        <v>-3.429428863</v>
      </c>
      <c r="AE105" s="16">
        <f t="shared" ref="AE105:AF105" si="103">IF(AC105&lt;0,0,AC105)</f>
        <v>0.1410119243</v>
      </c>
      <c r="AF105" s="16">
        <f t="shared" si="103"/>
        <v>0</v>
      </c>
      <c r="AG105" s="16">
        <f t="shared" si="3"/>
        <v>0.1410119243</v>
      </c>
      <c r="AH105" s="16">
        <f>(nnet!$A105-AG105)^2</f>
        <v>0.01988436281</v>
      </c>
    </row>
    <row r="106" ht="14.25" customHeight="1">
      <c r="A106" s="10">
        <v>0.0</v>
      </c>
      <c r="B106" s="10" t="s">
        <v>30</v>
      </c>
      <c r="C106" s="10">
        <v>3.0</v>
      </c>
      <c r="D106" s="10" t="s">
        <v>31</v>
      </c>
      <c r="E106" s="10">
        <v>20.0</v>
      </c>
      <c r="F106" s="11">
        <v>7.05</v>
      </c>
      <c r="G106" s="10">
        <v>0.0</v>
      </c>
      <c r="H106" s="10">
        <v>0.0</v>
      </c>
      <c r="I106" s="12">
        <f>nnet!$E106/$E$1</f>
        <v>0.25</v>
      </c>
      <c r="J106" s="12">
        <f>LOG10(nnet!$F106+1)</f>
        <v>0.9057958804</v>
      </c>
      <c r="K106" s="10">
        <f>IF(nnet!$C106=1,1,0)</f>
        <v>0</v>
      </c>
      <c r="L106" s="10">
        <f>IF(nnet!$C106=2,1,0)</f>
        <v>0</v>
      </c>
      <c r="M106" s="10">
        <f>IF(nnet!$B106="S",1,0)</f>
        <v>1</v>
      </c>
      <c r="N106" s="10">
        <f>IF(nnet!$B106="C",1,0)</f>
        <v>0</v>
      </c>
      <c r="O106" s="13">
        <f>IF(nnet!$D106="male",1,0)</f>
        <v>1</v>
      </c>
      <c r="P106" s="13">
        <v>1.0</v>
      </c>
      <c r="AC106" s="15">
        <f>SUMPRODUCT(linear!$G106:$P106,$R$4:$AA$4)</f>
        <v>-1.466934356</v>
      </c>
      <c r="AD106" s="15">
        <f>SUMPRODUCT(nnet!$G106:$P106,$R$5:$AA$5)</f>
        <v>0.1366591634</v>
      </c>
      <c r="AE106" s="16">
        <f t="shared" ref="AE106:AF106" si="104">IF(AC106&lt;0,0,AC106)</f>
        <v>0</v>
      </c>
      <c r="AF106" s="16">
        <f t="shared" si="104"/>
        <v>0.1366591634</v>
      </c>
      <c r="AG106" s="16">
        <f t="shared" si="3"/>
        <v>0.1366591634</v>
      </c>
      <c r="AH106" s="16">
        <f>(nnet!$A106-AG106)^2</f>
        <v>0.01867572693</v>
      </c>
    </row>
    <row r="107" ht="14.25" customHeight="1">
      <c r="A107" s="10">
        <v>0.0</v>
      </c>
      <c r="B107" s="10" t="s">
        <v>30</v>
      </c>
      <c r="C107" s="10">
        <v>3.0</v>
      </c>
      <c r="D107" s="10" t="s">
        <v>33</v>
      </c>
      <c r="E107" s="10">
        <v>47.0</v>
      </c>
      <c r="F107" s="11">
        <v>14.5</v>
      </c>
      <c r="G107" s="10">
        <v>1.0</v>
      </c>
      <c r="H107" s="10">
        <v>0.0</v>
      </c>
      <c r="I107" s="12">
        <f>nnet!$E107/$E$1</f>
        <v>0.5875</v>
      </c>
      <c r="J107" s="12">
        <f>LOG10(nnet!$F107+1)</f>
        <v>1.190331698</v>
      </c>
      <c r="K107" s="10">
        <f>IF(nnet!$C107=1,1,0)</f>
        <v>0</v>
      </c>
      <c r="L107" s="10">
        <f>IF(nnet!$C107=2,1,0)</f>
        <v>0</v>
      </c>
      <c r="M107" s="10">
        <f>IF(nnet!$B107="S",1,0)</f>
        <v>1</v>
      </c>
      <c r="N107" s="10">
        <f>IF(nnet!$B107="C",1,0)</f>
        <v>0</v>
      </c>
      <c r="O107" s="13">
        <f>IF(nnet!$D107="male",1,0)</f>
        <v>0</v>
      </c>
      <c r="P107" s="13">
        <v>1.0</v>
      </c>
      <c r="AC107" s="15">
        <f>SUMPRODUCT(linear!$G107:$P107,$R$4:$AA$4)</f>
        <v>-1.229015914</v>
      </c>
      <c r="AD107" s="15">
        <f>SUMPRODUCT(nnet!$G107:$P107,$R$5:$AA$5)</f>
        <v>0.3968031467</v>
      </c>
      <c r="AE107" s="16">
        <f t="shared" ref="AE107:AF107" si="105">IF(AC107&lt;0,0,AC107)</f>
        <v>0</v>
      </c>
      <c r="AF107" s="16">
        <f t="shared" si="105"/>
        <v>0.3968031467</v>
      </c>
      <c r="AG107" s="16">
        <f t="shared" si="3"/>
        <v>0.3968031467</v>
      </c>
      <c r="AH107" s="16">
        <f>(nnet!$A107-AG107)^2</f>
        <v>0.1574527373</v>
      </c>
    </row>
    <row r="108" ht="14.25" customHeight="1">
      <c r="A108" s="10">
        <v>1.0</v>
      </c>
      <c r="B108" s="10" t="s">
        <v>30</v>
      </c>
      <c r="C108" s="10">
        <v>2.0</v>
      </c>
      <c r="D108" s="10" t="s">
        <v>33</v>
      </c>
      <c r="E108" s="10">
        <v>29.0</v>
      </c>
      <c r="F108" s="11">
        <v>26.0</v>
      </c>
      <c r="G108" s="10">
        <v>1.0</v>
      </c>
      <c r="H108" s="10">
        <v>0.0</v>
      </c>
      <c r="I108" s="12">
        <f>nnet!$E108/$E$1</f>
        <v>0.3625</v>
      </c>
      <c r="J108" s="12">
        <f>LOG10(nnet!$F108+1)</f>
        <v>1.431363764</v>
      </c>
      <c r="K108" s="10">
        <f>IF(nnet!$C108=1,1,0)</f>
        <v>0</v>
      </c>
      <c r="L108" s="10">
        <f>IF(nnet!$C108=2,1,0)</f>
        <v>1</v>
      </c>
      <c r="M108" s="10">
        <f>IF(nnet!$B108="S",1,0)</f>
        <v>1</v>
      </c>
      <c r="N108" s="10">
        <f>IF(nnet!$B108="C",1,0)</f>
        <v>0</v>
      </c>
      <c r="O108" s="13">
        <f>IF(nnet!$D108="male",1,0)</f>
        <v>0</v>
      </c>
      <c r="P108" s="13">
        <v>1.0</v>
      </c>
      <c r="AC108" s="15">
        <f>SUMPRODUCT(linear!$G108:$P108,$R$4:$AA$4)</f>
        <v>-0.9406949636</v>
      </c>
      <c r="AD108" s="15">
        <f>SUMPRODUCT(nnet!$G108:$P108,$R$5:$AA$5)</f>
        <v>0.7371327401</v>
      </c>
      <c r="AE108" s="16">
        <f t="shared" ref="AE108:AF108" si="106">IF(AC108&lt;0,0,AC108)</f>
        <v>0</v>
      </c>
      <c r="AF108" s="16">
        <f t="shared" si="106"/>
        <v>0.7371327401</v>
      </c>
      <c r="AG108" s="16">
        <f t="shared" si="3"/>
        <v>0.7371327401</v>
      </c>
      <c r="AH108" s="16">
        <f>(nnet!$A108-AG108)^2</f>
        <v>0.06909919631</v>
      </c>
    </row>
    <row r="109" ht="14.25" customHeight="1">
      <c r="A109" s="10">
        <v>0.0</v>
      </c>
      <c r="B109" s="10" t="s">
        <v>30</v>
      </c>
      <c r="C109" s="10">
        <v>2.0</v>
      </c>
      <c r="D109" s="10" t="s">
        <v>31</v>
      </c>
      <c r="E109" s="10">
        <v>25.0</v>
      </c>
      <c r="F109" s="11">
        <v>13.0</v>
      </c>
      <c r="G109" s="10">
        <v>0.0</v>
      </c>
      <c r="H109" s="10">
        <v>0.0</v>
      </c>
      <c r="I109" s="12">
        <f>nnet!$E109/$E$1</f>
        <v>0.3125</v>
      </c>
      <c r="J109" s="12">
        <f>LOG10(nnet!$F109+1)</f>
        <v>1.146128036</v>
      </c>
      <c r="K109" s="10">
        <f>IF(nnet!$C109=1,1,0)</f>
        <v>0</v>
      </c>
      <c r="L109" s="10">
        <f>IF(nnet!$C109=2,1,0)</f>
        <v>1</v>
      </c>
      <c r="M109" s="10">
        <f>IF(nnet!$B109="S",1,0)</f>
        <v>1</v>
      </c>
      <c r="N109" s="10">
        <f>IF(nnet!$B109="C",1,0)</f>
        <v>0</v>
      </c>
      <c r="O109" s="13">
        <f>IF(nnet!$D109="male",1,0)</f>
        <v>1</v>
      </c>
      <c r="P109" s="13">
        <v>1.0</v>
      </c>
      <c r="AC109" s="15">
        <f>SUMPRODUCT(linear!$G109:$P109,$R$4:$AA$4)</f>
        <v>-1.389980785</v>
      </c>
      <c r="AD109" s="15">
        <f>SUMPRODUCT(nnet!$G109:$P109,$R$5:$AA$5)</f>
        <v>0.326025626</v>
      </c>
      <c r="AE109" s="16">
        <f t="shared" ref="AE109:AF109" si="107">IF(AC109&lt;0,0,AC109)</f>
        <v>0</v>
      </c>
      <c r="AF109" s="16">
        <f t="shared" si="107"/>
        <v>0.326025626</v>
      </c>
      <c r="AG109" s="16">
        <f t="shared" si="3"/>
        <v>0.326025626</v>
      </c>
      <c r="AH109" s="16">
        <f>(nnet!$A109-AG109)^2</f>
        <v>0.1062927088</v>
      </c>
    </row>
    <row r="110" ht="14.25" customHeight="1">
      <c r="A110" s="10">
        <v>0.0</v>
      </c>
      <c r="B110" s="10" t="s">
        <v>32</v>
      </c>
      <c r="C110" s="10">
        <v>2.0</v>
      </c>
      <c r="D110" s="10" t="s">
        <v>31</v>
      </c>
      <c r="E110" s="10">
        <v>23.0</v>
      </c>
      <c r="F110" s="11">
        <v>15.0458</v>
      </c>
      <c r="G110" s="10">
        <v>0.0</v>
      </c>
      <c r="H110" s="10">
        <v>0.0</v>
      </c>
      <c r="I110" s="12">
        <f>nnet!$E110/$E$1</f>
        <v>0.2875</v>
      </c>
      <c r="J110" s="12">
        <f>LOG10(nnet!$F110+1)</f>
        <v>1.205361375</v>
      </c>
      <c r="K110" s="10">
        <f>IF(nnet!$C110=1,1,0)</f>
        <v>0</v>
      </c>
      <c r="L110" s="10">
        <f>IF(nnet!$C110=2,1,0)</f>
        <v>1</v>
      </c>
      <c r="M110" s="10">
        <f>IF(nnet!$B110="S",1,0)</f>
        <v>0</v>
      </c>
      <c r="N110" s="10">
        <f>IF(nnet!$B110="C",1,0)</f>
        <v>1</v>
      </c>
      <c r="O110" s="13">
        <f>IF(nnet!$D110="male",1,0)</f>
        <v>1</v>
      </c>
      <c r="P110" s="13">
        <v>1.0</v>
      </c>
      <c r="AC110" s="15">
        <f>SUMPRODUCT(linear!$G110:$P110,$R$4:$AA$4)</f>
        <v>0.3559927588</v>
      </c>
      <c r="AD110" s="15">
        <f>SUMPRODUCT(nnet!$G110:$P110,$R$5:$AA$5)</f>
        <v>-3.140508597</v>
      </c>
      <c r="AE110" s="16">
        <f t="shared" ref="AE110:AF110" si="108">IF(AC110&lt;0,0,AC110)</f>
        <v>0.3559927588</v>
      </c>
      <c r="AF110" s="16">
        <f t="shared" si="108"/>
        <v>0</v>
      </c>
      <c r="AG110" s="16">
        <f t="shared" si="3"/>
        <v>0.3559927588</v>
      </c>
      <c r="AH110" s="16">
        <f>(nnet!$A110-AG110)^2</f>
        <v>0.1267308443</v>
      </c>
    </row>
    <row r="111" ht="14.25" customHeight="1">
      <c r="A111" s="10">
        <v>1.0</v>
      </c>
      <c r="B111" s="10" t="s">
        <v>30</v>
      </c>
      <c r="C111" s="10">
        <v>1.0</v>
      </c>
      <c r="D111" s="10" t="s">
        <v>33</v>
      </c>
      <c r="E111" s="10">
        <v>19.0</v>
      </c>
      <c r="F111" s="11">
        <v>26.2833</v>
      </c>
      <c r="G111" s="10">
        <v>0.0</v>
      </c>
      <c r="H111" s="10">
        <v>2.0</v>
      </c>
      <c r="I111" s="12">
        <f>nnet!$E111/$E$1</f>
        <v>0.2375</v>
      </c>
      <c r="J111" s="12">
        <f>LOG10(nnet!$F111+1)</f>
        <v>1.435896898</v>
      </c>
      <c r="K111" s="10">
        <f>IF(nnet!$C111=1,1,0)</f>
        <v>1</v>
      </c>
      <c r="L111" s="10">
        <f>IF(nnet!$C111=2,1,0)</f>
        <v>0</v>
      </c>
      <c r="M111" s="10">
        <f>IF(nnet!$B111="S",1,0)</f>
        <v>1</v>
      </c>
      <c r="N111" s="10">
        <f>IF(nnet!$B111="C",1,0)</f>
        <v>0</v>
      </c>
      <c r="O111" s="13">
        <f>IF(nnet!$D111="male",1,0)</f>
        <v>0</v>
      </c>
      <c r="P111" s="13">
        <v>1.0</v>
      </c>
      <c r="AC111" s="15">
        <f>SUMPRODUCT(linear!$G111:$P111,$R$4:$AA$4)</f>
        <v>-0.6473154946</v>
      </c>
      <c r="AD111" s="15">
        <f>SUMPRODUCT(nnet!$G111:$P111,$R$5:$AA$5)</f>
        <v>1.030531786</v>
      </c>
      <c r="AE111" s="16">
        <f t="shared" ref="AE111:AF111" si="109">IF(AC111&lt;0,0,AC111)</f>
        <v>0</v>
      </c>
      <c r="AF111" s="16">
        <f t="shared" si="109"/>
        <v>1.030531786</v>
      </c>
      <c r="AG111" s="16">
        <f t="shared" si="3"/>
        <v>1.030531786</v>
      </c>
      <c r="AH111" s="16">
        <f>(nnet!$A111-AG111)^2</f>
        <v>0.0009321899422</v>
      </c>
    </row>
    <row r="112" ht="14.25" customHeight="1">
      <c r="A112" s="10">
        <v>0.0</v>
      </c>
      <c r="B112" s="10" t="s">
        <v>30</v>
      </c>
      <c r="C112" s="10">
        <v>1.0</v>
      </c>
      <c r="D112" s="10" t="s">
        <v>31</v>
      </c>
      <c r="E112" s="10">
        <v>37.0</v>
      </c>
      <c r="F112" s="11">
        <v>53.1</v>
      </c>
      <c r="G112" s="10">
        <v>1.0</v>
      </c>
      <c r="H112" s="10">
        <v>0.0</v>
      </c>
      <c r="I112" s="12">
        <f>nnet!$E112/$E$1</f>
        <v>0.4625</v>
      </c>
      <c r="J112" s="12">
        <f>LOG10(nnet!$F112+1)</f>
        <v>1.733197265</v>
      </c>
      <c r="K112" s="10">
        <f>IF(nnet!$C112=1,1,0)</f>
        <v>1</v>
      </c>
      <c r="L112" s="10">
        <f>IF(nnet!$C112=2,1,0)</f>
        <v>0</v>
      </c>
      <c r="M112" s="10">
        <f>IF(nnet!$B112="S",1,0)</f>
        <v>1</v>
      </c>
      <c r="N112" s="10">
        <f>IF(nnet!$B112="C",1,0)</f>
        <v>0</v>
      </c>
      <c r="O112" s="13">
        <f>IF(nnet!$D112="male",1,0)</f>
        <v>1</v>
      </c>
      <c r="P112" s="13">
        <v>1.0</v>
      </c>
      <c r="AC112" s="15">
        <f>SUMPRODUCT(linear!$G112:$P112,$R$4:$AA$4)</f>
        <v>-1.258151825</v>
      </c>
      <c r="AD112" s="15">
        <f>SUMPRODUCT(nnet!$G112:$P112,$R$5:$AA$5)</f>
        <v>0.3814622641</v>
      </c>
      <c r="AE112" s="16">
        <f t="shared" ref="AE112:AF112" si="110">IF(AC112&lt;0,0,AC112)</f>
        <v>0</v>
      </c>
      <c r="AF112" s="16">
        <f t="shared" si="110"/>
        <v>0.3814622641</v>
      </c>
      <c r="AG112" s="16">
        <f t="shared" si="3"/>
        <v>0.3814622641</v>
      </c>
      <c r="AH112" s="16">
        <f>(nnet!$A112-AG112)^2</f>
        <v>0.1455134589</v>
      </c>
    </row>
    <row r="113" ht="14.25" customHeight="1">
      <c r="A113" s="10">
        <v>0.0</v>
      </c>
      <c r="B113" s="10" t="s">
        <v>30</v>
      </c>
      <c r="C113" s="10">
        <v>3.0</v>
      </c>
      <c r="D113" s="10" t="s">
        <v>31</v>
      </c>
      <c r="E113" s="10">
        <v>16.0</v>
      </c>
      <c r="F113" s="11">
        <v>9.2167</v>
      </c>
      <c r="G113" s="10">
        <v>0.0</v>
      </c>
      <c r="H113" s="10">
        <v>0.0</v>
      </c>
      <c r="I113" s="12">
        <f>nnet!$E113/$E$1</f>
        <v>0.2</v>
      </c>
      <c r="J113" s="12">
        <f>LOG10(nnet!$F113+1)</f>
        <v>1.009310641</v>
      </c>
      <c r="K113" s="10">
        <f>IF(nnet!$C113=1,1,0)</f>
        <v>0</v>
      </c>
      <c r="L113" s="10">
        <f>IF(nnet!$C113=2,1,0)</f>
        <v>0</v>
      </c>
      <c r="M113" s="10">
        <f>IF(nnet!$B113="S",1,0)</f>
        <v>1</v>
      </c>
      <c r="N113" s="10">
        <f>IF(nnet!$B113="C",1,0)</f>
        <v>0</v>
      </c>
      <c r="O113" s="13">
        <f>IF(nnet!$D113="male",1,0)</f>
        <v>1</v>
      </c>
      <c r="P113" s="13">
        <v>1.0</v>
      </c>
      <c r="AC113" s="15">
        <f>SUMPRODUCT(linear!$G113:$P113,$R$4:$AA$4)</f>
        <v>-1.428972262</v>
      </c>
      <c r="AD113" s="15">
        <f>SUMPRODUCT(nnet!$G113:$P113,$R$5:$AA$5)</f>
        <v>0.1703019492</v>
      </c>
      <c r="AE113" s="16">
        <f t="shared" ref="AE113:AF113" si="111">IF(AC113&lt;0,0,AC113)</f>
        <v>0</v>
      </c>
      <c r="AF113" s="16">
        <f t="shared" si="111"/>
        <v>0.1703019492</v>
      </c>
      <c r="AG113" s="16">
        <f t="shared" si="3"/>
        <v>0.1703019492</v>
      </c>
      <c r="AH113" s="16">
        <f>(nnet!$A113-AG113)^2</f>
        <v>0.02900275392</v>
      </c>
    </row>
    <row r="114" ht="14.25" customHeight="1">
      <c r="A114" s="10">
        <v>0.0</v>
      </c>
      <c r="B114" s="10" t="s">
        <v>32</v>
      </c>
      <c r="C114" s="10">
        <v>1.0</v>
      </c>
      <c r="D114" s="10" t="s">
        <v>31</v>
      </c>
      <c r="E114" s="10">
        <v>24.0</v>
      </c>
      <c r="F114" s="11">
        <v>79.2</v>
      </c>
      <c r="G114" s="10">
        <v>0.0</v>
      </c>
      <c r="H114" s="10">
        <v>0.0</v>
      </c>
      <c r="I114" s="12">
        <f>nnet!$E114/$E$1</f>
        <v>0.3</v>
      </c>
      <c r="J114" s="12">
        <f>LOG10(nnet!$F114+1)</f>
        <v>1.904174368</v>
      </c>
      <c r="K114" s="10">
        <f>IF(nnet!$C114=1,1,0)</f>
        <v>1</v>
      </c>
      <c r="L114" s="10">
        <f>IF(nnet!$C114=2,1,0)</f>
        <v>0</v>
      </c>
      <c r="M114" s="10">
        <f>IF(nnet!$B114="S",1,0)</f>
        <v>0</v>
      </c>
      <c r="N114" s="10">
        <f>IF(nnet!$B114="C",1,0)</f>
        <v>1</v>
      </c>
      <c r="O114" s="13">
        <f>IF(nnet!$D114="male",1,0)</f>
        <v>1</v>
      </c>
      <c r="P114" s="13">
        <v>1.0</v>
      </c>
      <c r="AC114" s="15">
        <f>SUMPRODUCT(linear!$G114:$P114,$R$4:$AA$4)</f>
        <v>0.6079621885</v>
      </c>
      <c r="AD114" s="15">
        <f>SUMPRODUCT(nnet!$G114:$P114,$R$5:$AA$5)</f>
        <v>-2.927128446</v>
      </c>
      <c r="AE114" s="16">
        <f t="shared" ref="AE114:AF114" si="112">IF(AC114&lt;0,0,AC114)</f>
        <v>0.6079621885</v>
      </c>
      <c r="AF114" s="16">
        <f t="shared" si="112"/>
        <v>0</v>
      </c>
      <c r="AG114" s="16">
        <f t="shared" si="3"/>
        <v>0.6079621885</v>
      </c>
      <c r="AH114" s="16">
        <f>(nnet!$A114-AG114)^2</f>
        <v>0.3696180226</v>
      </c>
    </row>
    <row r="115" ht="14.25" customHeight="1">
      <c r="A115" s="10">
        <v>1.0</v>
      </c>
      <c r="B115" s="10" t="s">
        <v>30</v>
      </c>
      <c r="C115" s="10">
        <v>3.0</v>
      </c>
      <c r="D115" s="10" t="s">
        <v>33</v>
      </c>
      <c r="E115" s="10">
        <v>22.0</v>
      </c>
      <c r="F115" s="11">
        <v>7.75</v>
      </c>
      <c r="G115" s="10">
        <v>0.0</v>
      </c>
      <c r="H115" s="10">
        <v>0.0</v>
      </c>
      <c r="I115" s="12">
        <f>nnet!$E115/$E$1</f>
        <v>0.275</v>
      </c>
      <c r="J115" s="12">
        <f>LOG10(nnet!$F115+1)</f>
        <v>0.942008053</v>
      </c>
      <c r="K115" s="10">
        <f>IF(nnet!$C115=1,1,0)</f>
        <v>0</v>
      </c>
      <c r="L115" s="10">
        <f>IF(nnet!$C115=2,1,0)</f>
        <v>0</v>
      </c>
      <c r="M115" s="10">
        <f>IF(nnet!$B115="S",1,0)</f>
        <v>1</v>
      </c>
      <c r="N115" s="10">
        <f>IF(nnet!$B115="C",1,0)</f>
        <v>0</v>
      </c>
      <c r="O115" s="13">
        <f>IF(nnet!$D115="male",1,0)</f>
        <v>0</v>
      </c>
      <c r="P115" s="13">
        <v>1.0</v>
      </c>
      <c r="AC115" s="15">
        <f>SUMPRODUCT(linear!$G115:$P115,$R$4:$AA$4)</f>
        <v>-0.9844098848</v>
      </c>
      <c r="AD115" s="15">
        <f>SUMPRODUCT(nnet!$G115:$P115,$R$5:$AA$5)</f>
        <v>0.6208768806</v>
      </c>
      <c r="AE115" s="16">
        <f t="shared" ref="AE115:AF115" si="113">IF(AC115&lt;0,0,AC115)</f>
        <v>0</v>
      </c>
      <c r="AF115" s="16">
        <f t="shared" si="113"/>
        <v>0.6208768806</v>
      </c>
      <c r="AG115" s="16">
        <f t="shared" si="3"/>
        <v>0.6208768806</v>
      </c>
      <c r="AH115" s="16">
        <f>(nnet!$A115-AG115)^2</f>
        <v>0.1437343397</v>
      </c>
    </row>
    <row r="116" ht="14.25" customHeight="1">
      <c r="A116" s="10">
        <v>1.0</v>
      </c>
      <c r="B116" s="10" t="s">
        <v>30</v>
      </c>
      <c r="C116" s="10">
        <v>3.0</v>
      </c>
      <c r="D116" s="10" t="s">
        <v>33</v>
      </c>
      <c r="E116" s="10">
        <v>24.0</v>
      </c>
      <c r="F116" s="11">
        <v>15.85</v>
      </c>
      <c r="G116" s="10">
        <v>1.0</v>
      </c>
      <c r="H116" s="10">
        <v>0.0</v>
      </c>
      <c r="I116" s="12">
        <f>nnet!$E116/$E$1</f>
        <v>0.3</v>
      </c>
      <c r="J116" s="12">
        <f>LOG10(nnet!$F116+1)</f>
        <v>1.226599905</v>
      </c>
      <c r="K116" s="10">
        <f>IF(nnet!$C116=1,1,0)</f>
        <v>0</v>
      </c>
      <c r="L116" s="10">
        <f>IF(nnet!$C116=2,1,0)</f>
        <v>0</v>
      </c>
      <c r="M116" s="10">
        <f>IF(nnet!$B116="S",1,0)</f>
        <v>1</v>
      </c>
      <c r="N116" s="10">
        <f>IF(nnet!$B116="C",1,0)</f>
        <v>0</v>
      </c>
      <c r="O116" s="13">
        <f>IF(nnet!$D116="male",1,0)</f>
        <v>0</v>
      </c>
      <c r="P116" s="13">
        <v>1.0</v>
      </c>
      <c r="AC116" s="15">
        <f>SUMPRODUCT(linear!$G116:$P116,$R$4:$AA$4)</f>
        <v>-1.017234845</v>
      </c>
      <c r="AD116" s="15">
        <f>SUMPRODUCT(nnet!$G116:$P116,$R$5:$AA$5)</f>
        <v>0.5503079404</v>
      </c>
      <c r="AE116" s="16">
        <f t="shared" ref="AE116:AF116" si="114">IF(AC116&lt;0,0,AC116)</f>
        <v>0</v>
      </c>
      <c r="AF116" s="16">
        <f t="shared" si="114"/>
        <v>0.5503079404</v>
      </c>
      <c r="AG116" s="16">
        <f t="shared" si="3"/>
        <v>0.5503079404</v>
      </c>
      <c r="AH116" s="16">
        <f>(nnet!$A116-AG116)^2</f>
        <v>0.2022229484</v>
      </c>
    </row>
    <row r="117" ht="14.25" customHeight="1">
      <c r="A117" s="10">
        <v>0.0</v>
      </c>
      <c r="B117" s="10" t="s">
        <v>34</v>
      </c>
      <c r="C117" s="10">
        <v>3.0</v>
      </c>
      <c r="D117" s="10" t="s">
        <v>31</v>
      </c>
      <c r="E117" s="10">
        <v>19.0</v>
      </c>
      <c r="F117" s="11">
        <v>6.75</v>
      </c>
      <c r="G117" s="10">
        <v>0.0</v>
      </c>
      <c r="H117" s="10">
        <v>0.0</v>
      </c>
      <c r="I117" s="12">
        <f>nnet!$E117/$E$1</f>
        <v>0.2375</v>
      </c>
      <c r="J117" s="12">
        <f>LOG10(nnet!$F117+1)</f>
        <v>0.8893017025</v>
      </c>
      <c r="K117" s="10">
        <f>IF(nnet!$C117=1,1,0)</f>
        <v>0</v>
      </c>
      <c r="L117" s="10">
        <f>IF(nnet!$C117=2,1,0)</f>
        <v>0</v>
      </c>
      <c r="M117" s="10">
        <f>IF(nnet!$B117="S",1,0)</f>
        <v>0</v>
      </c>
      <c r="N117" s="10">
        <f>IF(nnet!$B117="C",1,0)</f>
        <v>0</v>
      </c>
      <c r="O117" s="13">
        <f>IF(nnet!$D117="male",1,0)</f>
        <v>1</v>
      </c>
      <c r="P117" s="13">
        <v>1.0</v>
      </c>
      <c r="AC117" s="15">
        <f>SUMPRODUCT(linear!$G117:$P117,$R$4:$AA$4)</f>
        <v>0.0569854971</v>
      </c>
      <c r="AD117" s="15">
        <f>SUMPRODUCT(nnet!$G117:$P117,$R$5:$AA$5)</f>
        <v>-2.670707591</v>
      </c>
      <c r="AE117" s="16">
        <f t="shared" ref="AE117:AF117" si="115">IF(AC117&lt;0,0,AC117)</f>
        <v>0.0569854971</v>
      </c>
      <c r="AF117" s="16">
        <f t="shared" si="115"/>
        <v>0</v>
      </c>
      <c r="AG117" s="16">
        <f t="shared" si="3"/>
        <v>0.0569854971</v>
      </c>
      <c r="AH117" s="16">
        <f>(nnet!$A117-AG117)^2</f>
        <v>0.00324734688</v>
      </c>
    </row>
    <row r="118" ht="14.25" customHeight="1">
      <c r="A118" s="10">
        <v>0.0</v>
      </c>
      <c r="B118" s="10" t="s">
        <v>30</v>
      </c>
      <c r="C118" s="10">
        <v>2.0</v>
      </c>
      <c r="D118" s="10" t="s">
        <v>31</v>
      </c>
      <c r="E118" s="10">
        <v>18.0</v>
      </c>
      <c r="F118" s="11">
        <v>11.5</v>
      </c>
      <c r="G118" s="10">
        <v>0.0</v>
      </c>
      <c r="H118" s="10">
        <v>0.0</v>
      </c>
      <c r="I118" s="12">
        <f>nnet!$E118/$E$1</f>
        <v>0.225</v>
      </c>
      <c r="J118" s="12">
        <f>LOG10(nnet!$F118+1)</f>
        <v>1.096910013</v>
      </c>
      <c r="K118" s="10">
        <f>IF(nnet!$C118=1,1,0)</f>
        <v>0</v>
      </c>
      <c r="L118" s="10">
        <f>IF(nnet!$C118=2,1,0)</f>
        <v>1</v>
      </c>
      <c r="M118" s="10">
        <f>IF(nnet!$B118="S",1,0)</f>
        <v>1</v>
      </c>
      <c r="N118" s="10">
        <f>IF(nnet!$B118="C",1,0)</f>
        <v>0</v>
      </c>
      <c r="O118" s="13">
        <f>IF(nnet!$D118="male",1,0)</f>
        <v>1</v>
      </c>
      <c r="P118" s="13">
        <v>1.0</v>
      </c>
      <c r="AC118" s="15">
        <f>SUMPRODUCT(linear!$G118:$P118,$R$4:$AA$4)</f>
        <v>-1.326226507</v>
      </c>
      <c r="AD118" s="15">
        <f>SUMPRODUCT(nnet!$G118:$P118,$R$5:$AA$5)</f>
        <v>0.3684386507</v>
      </c>
      <c r="AE118" s="16">
        <f t="shared" ref="AE118:AF118" si="116">IF(AC118&lt;0,0,AC118)</f>
        <v>0</v>
      </c>
      <c r="AF118" s="16">
        <f t="shared" si="116"/>
        <v>0.3684386507</v>
      </c>
      <c r="AG118" s="16">
        <f t="shared" si="3"/>
        <v>0.3684386507</v>
      </c>
      <c r="AH118" s="16">
        <f>(nnet!$A118-AG118)^2</f>
        <v>0.1357470393</v>
      </c>
    </row>
    <row r="119" ht="14.25" customHeight="1">
      <c r="A119" s="10">
        <v>0.0</v>
      </c>
      <c r="B119" s="10" t="s">
        <v>30</v>
      </c>
      <c r="C119" s="10">
        <v>2.0</v>
      </c>
      <c r="D119" s="10" t="s">
        <v>31</v>
      </c>
      <c r="E119" s="10">
        <v>19.0</v>
      </c>
      <c r="F119" s="11">
        <v>36.75</v>
      </c>
      <c r="G119" s="10">
        <v>1.0</v>
      </c>
      <c r="H119" s="10">
        <v>1.0</v>
      </c>
      <c r="I119" s="12">
        <f>nnet!$E119/$E$1</f>
        <v>0.2375</v>
      </c>
      <c r="J119" s="12">
        <f>LOG10(nnet!$F119+1)</f>
        <v>1.576916956</v>
      </c>
      <c r="K119" s="10">
        <f>IF(nnet!$C119=1,1,0)</f>
        <v>0</v>
      </c>
      <c r="L119" s="10">
        <f>IF(nnet!$C119=2,1,0)</f>
        <v>1</v>
      </c>
      <c r="M119" s="10">
        <f>IF(nnet!$B119="S",1,0)</f>
        <v>1</v>
      </c>
      <c r="N119" s="10">
        <f>IF(nnet!$B119="C",1,0)</f>
        <v>0</v>
      </c>
      <c r="O119" s="13">
        <f>IF(nnet!$D119="male",1,0)</f>
        <v>1</v>
      </c>
      <c r="P119" s="13">
        <v>1.0</v>
      </c>
      <c r="AC119" s="15">
        <f>SUMPRODUCT(linear!$G119:$P119,$R$4:$AA$4)</f>
        <v>-1.382266935</v>
      </c>
      <c r="AD119" s="15">
        <f>SUMPRODUCT(nnet!$G119:$P119,$R$5:$AA$5)</f>
        <v>0.308231629</v>
      </c>
      <c r="AE119" s="16">
        <f t="shared" ref="AE119:AF119" si="117">IF(AC119&lt;0,0,AC119)</f>
        <v>0</v>
      </c>
      <c r="AF119" s="16">
        <f t="shared" si="117"/>
        <v>0.308231629</v>
      </c>
      <c r="AG119" s="16">
        <f t="shared" si="3"/>
        <v>0.308231629</v>
      </c>
      <c r="AH119" s="16">
        <f>(nnet!$A119-AG119)^2</f>
        <v>0.0950067371</v>
      </c>
    </row>
    <row r="120" ht="14.25" customHeight="1">
      <c r="A120" s="10">
        <v>1.0</v>
      </c>
      <c r="B120" s="10" t="s">
        <v>30</v>
      </c>
      <c r="C120" s="10">
        <v>3.0</v>
      </c>
      <c r="D120" s="10" t="s">
        <v>31</v>
      </c>
      <c r="E120" s="10">
        <v>27.0</v>
      </c>
      <c r="F120" s="11">
        <v>7.7958</v>
      </c>
      <c r="G120" s="10">
        <v>0.0</v>
      </c>
      <c r="H120" s="10">
        <v>0.0</v>
      </c>
      <c r="I120" s="12">
        <f>nnet!$E120/$E$1</f>
        <v>0.3375</v>
      </c>
      <c r="J120" s="12">
        <f>LOG10(nnet!$F120+1)</f>
        <v>0.9442753458</v>
      </c>
      <c r="K120" s="10">
        <f>IF(nnet!$C120=1,1,0)</f>
        <v>0</v>
      </c>
      <c r="L120" s="10">
        <f>IF(nnet!$C120=2,1,0)</f>
        <v>0</v>
      </c>
      <c r="M120" s="10">
        <f>IF(nnet!$B120="S",1,0)</f>
        <v>1</v>
      </c>
      <c r="N120" s="10">
        <f>IF(nnet!$B120="C",1,0)</f>
        <v>0</v>
      </c>
      <c r="O120" s="13">
        <f>IF(nnet!$D120="male",1,0)</f>
        <v>1</v>
      </c>
      <c r="P120" s="13">
        <v>1.0</v>
      </c>
      <c r="AC120" s="15">
        <f>SUMPRODUCT(linear!$G120:$P120,$R$4:$AA$4)</f>
        <v>-1.530813531</v>
      </c>
      <c r="AD120" s="15">
        <f>SUMPRODUCT(nnet!$G120:$P120,$R$5:$AA$5)</f>
        <v>0.09347877578</v>
      </c>
      <c r="AE120" s="16">
        <f t="shared" ref="AE120:AF120" si="118">IF(AC120&lt;0,0,AC120)</f>
        <v>0</v>
      </c>
      <c r="AF120" s="16">
        <f t="shared" si="118"/>
        <v>0.09347877578</v>
      </c>
      <c r="AG120" s="16">
        <f t="shared" si="3"/>
        <v>0.09347877578</v>
      </c>
      <c r="AH120" s="16">
        <f>(nnet!$A120-AG120)^2</f>
        <v>0.82178073</v>
      </c>
    </row>
    <row r="121" ht="14.25" customHeight="1">
      <c r="A121" s="10">
        <v>0.0</v>
      </c>
      <c r="B121" s="10" t="s">
        <v>30</v>
      </c>
      <c r="C121" s="10">
        <v>3.0</v>
      </c>
      <c r="D121" s="10" t="s">
        <v>33</v>
      </c>
      <c r="E121" s="10">
        <v>9.0</v>
      </c>
      <c r="F121" s="11">
        <v>34.375</v>
      </c>
      <c r="G121" s="10">
        <v>2.0</v>
      </c>
      <c r="H121" s="10">
        <v>2.0</v>
      </c>
      <c r="I121" s="12">
        <f>nnet!$E121/$E$1</f>
        <v>0.1125</v>
      </c>
      <c r="J121" s="12">
        <f>LOG10(nnet!$F121+1)</f>
        <v>1.548696449</v>
      </c>
      <c r="K121" s="10">
        <f>IF(nnet!$C121=1,1,0)</f>
        <v>0</v>
      </c>
      <c r="L121" s="10">
        <f>IF(nnet!$C121=2,1,0)</f>
        <v>0</v>
      </c>
      <c r="M121" s="10">
        <f>IF(nnet!$B121="S",1,0)</f>
        <v>1</v>
      </c>
      <c r="N121" s="10">
        <f>IF(nnet!$B121="C",1,0)</f>
        <v>0</v>
      </c>
      <c r="O121" s="13">
        <f>IF(nnet!$D121="male",1,0)</f>
        <v>0</v>
      </c>
      <c r="P121" s="13">
        <v>1.0</v>
      </c>
      <c r="AC121" s="15">
        <f>SUMPRODUCT(linear!$G121:$P121,$R$4:$AA$4)</f>
        <v>-0.9627572361</v>
      </c>
      <c r="AD121" s="15">
        <f>SUMPRODUCT(nnet!$G121:$P121,$R$5:$AA$5)</f>
        <v>0.5736362669</v>
      </c>
      <c r="AE121" s="16">
        <f t="shared" ref="AE121:AF121" si="119">IF(AC121&lt;0,0,AC121)</f>
        <v>0</v>
      </c>
      <c r="AF121" s="16">
        <f t="shared" si="119"/>
        <v>0.5736362669</v>
      </c>
      <c r="AG121" s="16">
        <f t="shared" si="3"/>
        <v>0.5736362669</v>
      </c>
      <c r="AH121" s="16">
        <f>(nnet!$A121-AG121)^2</f>
        <v>0.3290585667</v>
      </c>
    </row>
    <row r="122" ht="14.25" customHeight="1">
      <c r="A122" s="10">
        <v>0.0</v>
      </c>
      <c r="B122" s="10" t="s">
        <v>30</v>
      </c>
      <c r="C122" s="10">
        <v>2.0</v>
      </c>
      <c r="D122" s="10" t="s">
        <v>31</v>
      </c>
      <c r="E122" s="10">
        <v>36.5</v>
      </c>
      <c r="F122" s="11">
        <v>26.0</v>
      </c>
      <c r="G122" s="10">
        <v>0.0</v>
      </c>
      <c r="H122" s="10">
        <v>2.0</v>
      </c>
      <c r="I122" s="12">
        <f>nnet!$E122/$E$1</f>
        <v>0.45625</v>
      </c>
      <c r="J122" s="12">
        <f>LOG10(nnet!$F122+1)</f>
        <v>1.431363764</v>
      </c>
      <c r="K122" s="10">
        <f>IF(nnet!$C122=1,1,0)</f>
        <v>0</v>
      </c>
      <c r="L122" s="10">
        <f>IF(nnet!$C122=2,1,0)</f>
        <v>1</v>
      </c>
      <c r="M122" s="10">
        <f>IF(nnet!$B122="S",1,0)</f>
        <v>1</v>
      </c>
      <c r="N122" s="10">
        <f>IF(nnet!$B122="C",1,0)</f>
        <v>0</v>
      </c>
      <c r="O122" s="13">
        <f>IF(nnet!$D122="male",1,0)</f>
        <v>1</v>
      </c>
      <c r="P122" s="13">
        <v>1.0</v>
      </c>
      <c r="AC122" s="15">
        <f>SUMPRODUCT(linear!$G122:$P122,$R$4:$AA$4)</f>
        <v>-1.561698558</v>
      </c>
      <c r="AD122" s="15">
        <f>SUMPRODUCT(nnet!$G122:$P122,$R$5:$AA$5)</f>
        <v>0.2506243866</v>
      </c>
      <c r="AE122" s="16">
        <f t="shared" ref="AE122:AF122" si="120">IF(AC122&lt;0,0,AC122)</f>
        <v>0</v>
      </c>
      <c r="AF122" s="16">
        <f t="shared" si="120"/>
        <v>0.2506243866</v>
      </c>
      <c r="AG122" s="16">
        <f t="shared" si="3"/>
        <v>0.2506243866</v>
      </c>
      <c r="AH122" s="16">
        <f>(nnet!$A122-AG122)^2</f>
        <v>0.06281258316</v>
      </c>
    </row>
    <row r="123" ht="14.25" customHeight="1">
      <c r="A123" s="10">
        <v>0.0</v>
      </c>
      <c r="B123" s="10" t="s">
        <v>30</v>
      </c>
      <c r="C123" s="10">
        <v>2.0</v>
      </c>
      <c r="D123" s="10" t="s">
        <v>31</v>
      </c>
      <c r="E123" s="10">
        <v>42.0</v>
      </c>
      <c r="F123" s="11">
        <v>13.0</v>
      </c>
      <c r="G123" s="10">
        <v>0.0</v>
      </c>
      <c r="H123" s="10">
        <v>0.0</v>
      </c>
      <c r="I123" s="12">
        <f>nnet!$E123/$E$1</f>
        <v>0.525</v>
      </c>
      <c r="J123" s="12">
        <f>LOG10(nnet!$F123+1)</f>
        <v>1.146128036</v>
      </c>
      <c r="K123" s="10">
        <f>IF(nnet!$C123=1,1,0)</f>
        <v>0</v>
      </c>
      <c r="L123" s="10">
        <f>IF(nnet!$C123=2,1,0)</f>
        <v>1</v>
      </c>
      <c r="M123" s="10">
        <f>IF(nnet!$B123="S",1,0)</f>
        <v>1</v>
      </c>
      <c r="N123" s="10">
        <f>IF(nnet!$B123="C",1,0)</f>
        <v>0</v>
      </c>
      <c r="O123" s="13">
        <f>IF(nnet!$D123="male",1,0)</f>
        <v>1</v>
      </c>
      <c r="P123" s="13">
        <v>1.0</v>
      </c>
      <c r="AC123" s="15">
        <f>SUMPRODUCT(linear!$G123:$P123,$R$4:$AA$4)</f>
        <v>-1.546202831</v>
      </c>
      <c r="AD123" s="15">
        <f>SUMPRODUCT(nnet!$G123:$P123,$R$5:$AA$5)</f>
        <v>0.2144811489</v>
      </c>
      <c r="AE123" s="16">
        <f t="shared" ref="AE123:AF123" si="121">IF(AC123&lt;0,0,AC123)</f>
        <v>0</v>
      </c>
      <c r="AF123" s="16">
        <f t="shared" si="121"/>
        <v>0.2144811489</v>
      </c>
      <c r="AG123" s="16">
        <f t="shared" si="3"/>
        <v>0.2144811489</v>
      </c>
      <c r="AH123" s="16">
        <f>(nnet!$A123-AG123)^2</f>
        <v>0.04600216325</v>
      </c>
    </row>
    <row r="124" ht="14.25" customHeight="1">
      <c r="A124" s="10">
        <v>0.0</v>
      </c>
      <c r="B124" s="10" t="s">
        <v>30</v>
      </c>
      <c r="C124" s="10">
        <v>2.0</v>
      </c>
      <c r="D124" s="10" t="s">
        <v>31</v>
      </c>
      <c r="E124" s="10">
        <v>51.0</v>
      </c>
      <c r="F124" s="11">
        <v>12.525</v>
      </c>
      <c r="G124" s="10">
        <v>0.0</v>
      </c>
      <c r="H124" s="10">
        <v>0.0</v>
      </c>
      <c r="I124" s="12">
        <f>nnet!$E124/$E$1</f>
        <v>0.6375</v>
      </c>
      <c r="J124" s="12">
        <f>LOG10(nnet!$F124+1)</f>
        <v>1.131137274</v>
      </c>
      <c r="K124" s="10">
        <f>IF(nnet!$C124=1,1,0)</f>
        <v>0</v>
      </c>
      <c r="L124" s="10">
        <f>IF(nnet!$C124=2,1,0)</f>
        <v>1</v>
      </c>
      <c r="M124" s="10">
        <f>IF(nnet!$B124="S",1,0)</f>
        <v>1</v>
      </c>
      <c r="N124" s="10">
        <f>IF(nnet!$B124="C",1,0)</f>
        <v>0</v>
      </c>
      <c r="O124" s="13">
        <f>IF(nnet!$D124="male",1,0)</f>
        <v>1</v>
      </c>
      <c r="P124" s="13">
        <v>1.0</v>
      </c>
      <c r="AC124" s="15">
        <f>SUMPRODUCT(linear!$G124:$P124,$R$4:$AA$4)</f>
        <v>-1.629082975</v>
      </c>
      <c r="AD124" s="15">
        <f>SUMPRODUCT(nnet!$G124:$P124,$R$5:$AA$5)</f>
        <v>0.1543569707</v>
      </c>
      <c r="AE124" s="16">
        <f t="shared" ref="AE124:AF124" si="122">IF(AC124&lt;0,0,AC124)</f>
        <v>0</v>
      </c>
      <c r="AF124" s="16">
        <f t="shared" si="122"/>
        <v>0.1543569707</v>
      </c>
      <c r="AG124" s="16">
        <f t="shared" si="3"/>
        <v>0.1543569707</v>
      </c>
      <c r="AH124" s="16">
        <f>(nnet!$A124-AG124)^2</f>
        <v>0.02382607439</v>
      </c>
    </row>
    <row r="125" ht="14.25" customHeight="1">
      <c r="A125" s="10">
        <v>1.0</v>
      </c>
      <c r="B125" s="10" t="s">
        <v>30</v>
      </c>
      <c r="C125" s="10">
        <v>1.0</v>
      </c>
      <c r="D125" s="10" t="s">
        <v>33</v>
      </c>
      <c r="E125" s="10">
        <v>22.0</v>
      </c>
      <c r="F125" s="11">
        <v>66.6</v>
      </c>
      <c r="G125" s="10">
        <v>1.0</v>
      </c>
      <c r="H125" s="10">
        <v>0.0</v>
      </c>
      <c r="I125" s="12">
        <f>nnet!$E125/$E$1</f>
        <v>0.275</v>
      </c>
      <c r="J125" s="12">
        <f>LOG10(nnet!$F125+1)</f>
        <v>1.829946696</v>
      </c>
      <c r="K125" s="10">
        <f>IF(nnet!$C125=1,1,0)</f>
        <v>1</v>
      </c>
      <c r="L125" s="10">
        <f>IF(nnet!$C125=2,1,0)</f>
        <v>0</v>
      </c>
      <c r="M125" s="10">
        <f>IF(nnet!$B125="S",1,0)</f>
        <v>1</v>
      </c>
      <c r="N125" s="10">
        <f>IF(nnet!$B125="C",1,0)</f>
        <v>0</v>
      </c>
      <c r="O125" s="13">
        <f>IF(nnet!$D125="male",1,0)</f>
        <v>0</v>
      </c>
      <c r="P125" s="13">
        <v>1.0</v>
      </c>
      <c r="AC125" s="15">
        <f>SUMPRODUCT(linear!$G125:$P125,$R$4:$AA$4)</f>
        <v>-0.6187012086</v>
      </c>
      <c r="AD125" s="15">
        <f>SUMPRODUCT(nnet!$G125:$P125,$R$5:$AA$5)</f>
        <v>0.98155037</v>
      </c>
      <c r="AE125" s="16">
        <f t="shared" ref="AE125:AF125" si="123">IF(AC125&lt;0,0,AC125)</f>
        <v>0</v>
      </c>
      <c r="AF125" s="16">
        <f t="shared" si="123"/>
        <v>0.98155037</v>
      </c>
      <c r="AG125" s="16">
        <f t="shared" si="3"/>
        <v>0.98155037</v>
      </c>
      <c r="AH125" s="16">
        <f>(nnet!$A125-AG125)^2</f>
        <v>0.0003403888469</v>
      </c>
    </row>
    <row r="126" ht="14.25" customHeight="1">
      <c r="A126" s="10">
        <v>0.0</v>
      </c>
      <c r="B126" s="10" t="s">
        <v>30</v>
      </c>
      <c r="C126" s="10">
        <v>3.0</v>
      </c>
      <c r="D126" s="10" t="s">
        <v>31</v>
      </c>
      <c r="E126" s="10">
        <v>55.5</v>
      </c>
      <c r="F126" s="11">
        <v>8.05</v>
      </c>
      <c r="G126" s="10">
        <v>0.0</v>
      </c>
      <c r="H126" s="10">
        <v>0.0</v>
      </c>
      <c r="I126" s="12">
        <f>nnet!$E126/$E$1</f>
        <v>0.69375</v>
      </c>
      <c r="J126" s="12">
        <f>LOG10(nnet!$F126+1)</f>
        <v>0.9566485792</v>
      </c>
      <c r="K126" s="10">
        <f>IF(nnet!$C126=1,1,0)</f>
        <v>0</v>
      </c>
      <c r="L126" s="10">
        <f>IF(nnet!$C126=2,1,0)</f>
        <v>0</v>
      </c>
      <c r="M126" s="10">
        <f>IF(nnet!$B126="S",1,0)</f>
        <v>1</v>
      </c>
      <c r="N126" s="10">
        <f>IF(nnet!$B126="C",1,0)</f>
        <v>0</v>
      </c>
      <c r="O126" s="13">
        <f>IF(nnet!$D126="male",1,0)</f>
        <v>1</v>
      </c>
      <c r="P126" s="13">
        <v>1.0</v>
      </c>
      <c r="AC126" s="15">
        <f>SUMPRODUCT(linear!$G126:$P126,$R$4:$AA$4)</f>
        <v>-1.792571286</v>
      </c>
      <c r="AD126" s="15">
        <f>SUMPRODUCT(nnet!$G126:$P126,$R$5:$AA$5)</f>
        <v>-0.0926380846</v>
      </c>
      <c r="AE126" s="16">
        <f t="shared" ref="AE126:AF126" si="124">IF(AC126&lt;0,0,AC126)</f>
        <v>0</v>
      </c>
      <c r="AF126" s="16">
        <f t="shared" si="124"/>
        <v>0</v>
      </c>
      <c r="AG126" s="16">
        <f t="shared" si="3"/>
        <v>0</v>
      </c>
      <c r="AH126" s="16">
        <f>(nnet!$A126-AG126)^2</f>
        <v>0</v>
      </c>
    </row>
    <row r="127" ht="14.25" customHeight="1">
      <c r="A127" s="10">
        <v>0.0</v>
      </c>
      <c r="B127" s="10" t="s">
        <v>30</v>
      </c>
      <c r="C127" s="10">
        <v>3.0</v>
      </c>
      <c r="D127" s="10" t="s">
        <v>31</v>
      </c>
      <c r="E127" s="10">
        <v>40.5</v>
      </c>
      <c r="F127" s="11">
        <v>14.5</v>
      </c>
      <c r="G127" s="10">
        <v>0.0</v>
      </c>
      <c r="H127" s="10">
        <v>2.0</v>
      </c>
      <c r="I127" s="12">
        <f>nnet!$E127/$E$1</f>
        <v>0.50625</v>
      </c>
      <c r="J127" s="12">
        <f>LOG10(nnet!$F127+1)</f>
        <v>1.190331698</v>
      </c>
      <c r="K127" s="10">
        <f>IF(nnet!$C127=1,1,0)</f>
        <v>0</v>
      </c>
      <c r="L127" s="10">
        <f>IF(nnet!$C127=2,1,0)</f>
        <v>0</v>
      </c>
      <c r="M127" s="10">
        <f>IF(nnet!$B127="S",1,0)</f>
        <v>1</v>
      </c>
      <c r="N127" s="10">
        <f>IF(nnet!$B127="C",1,0)</f>
        <v>0</v>
      </c>
      <c r="O127" s="13">
        <f>IF(nnet!$D127="male",1,0)</f>
        <v>1</v>
      </c>
      <c r="P127" s="13">
        <v>1.0</v>
      </c>
      <c r="AC127" s="15">
        <f>SUMPRODUCT(linear!$G127:$P127,$R$4:$AA$4)</f>
        <v>-1.721366059</v>
      </c>
      <c r="AD127" s="15">
        <f>SUMPRODUCT(nnet!$G127:$P127,$R$5:$AA$5)</f>
        <v>0.002154950814</v>
      </c>
      <c r="AE127" s="16">
        <f t="shared" ref="AE127:AF127" si="125">IF(AC127&lt;0,0,AC127)</f>
        <v>0</v>
      </c>
      <c r="AF127" s="16">
        <f t="shared" si="125"/>
        <v>0.002154950814</v>
      </c>
      <c r="AG127" s="16">
        <f t="shared" si="3"/>
        <v>0.002154950814</v>
      </c>
      <c r="AH127" s="16">
        <f>(nnet!$A127-AG127)^2</f>
        <v>0.00000464381301</v>
      </c>
    </row>
    <row r="128" ht="14.25" customHeight="1">
      <c r="A128" s="10">
        <v>0.0</v>
      </c>
      <c r="B128" s="10" t="s">
        <v>32</v>
      </c>
      <c r="C128" s="10">
        <v>1.0</v>
      </c>
      <c r="D128" s="10" t="s">
        <v>31</v>
      </c>
      <c r="E128" s="10">
        <v>51.0</v>
      </c>
      <c r="F128" s="11">
        <v>61.3792</v>
      </c>
      <c r="G128" s="10">
        <v>0.0</v>
      </c>
      <c r="H128" s="10">
        <v>1.0</v>
      </c>
      <c r="I128" s="12">
        <f>nnet!$E128/$E$1</f>
        <v>0.6375</v>
      </c>
      <c r="J128" s="12">
        <f>LOG10(nnet!$F128+1)</f>
        <v>1.795039801</v>
      </c>
      <c r="K128" s="10">
        <f>IF(nnet!$C128=1,1,0)</f>
        <v>1</v>
      </c>
      <c r="L128" s="10">
        <f>IF(nnet!$C128=2,1,0)</f>
        <v>0</v>
      </c>
      <c r="M128" s="10">
        <f>IF(nnet!$B128="S",1,0)</f>
        <v>0</v>
      </c>
      <c r="N128" s="10">
        <f>IF(nnet!$B128="C",1,0)</f>
        <v>1</v>
      </c>
      <c r="O128" s="13">
        <f>IF(nnet!$D128="male",1,0)</f>
        <v>1</v>
      </c>
      <c r="P128" s="13">
        <v>1.0</v>
      </c>
      <c r="AC128" s="15">
        <f>SUMPRODUCT(linear!$G128:$P128,$R$4:$AA$4)</f>
        <v>0.3238976485</v>
      </c>
      <c r="AD128" s="15">
        <f>SUMPRODUCT(nnet!$G128:$P128,$R$5:$AA$5)</f>
        <v>-3.122249555</v>
      </c>
      <c r="AE128" s="16">
        <f t="shared" ref="AE128:AF128" si="126">IF(AC128&lt;0,0,AC128)</f>
        <v>0.3238976485</v>
      </c>
      <c r="AF128" s="16">
        <f t="shared" si="126"/>
        <v>0</v>
      </c>
      <c r="AG128" s="16">
        <f t="shared" si="3"/>
        <v>0.3238976485</v>
      </c>
      <c r="AH128" s="16">
        <f>(nnet!$A128-AG128)^2</f>
        <v>0.1049096867</v>
      </c>
    </row>
    <row r="129" ht="14.25" customHeight="1">
      <c r="A129" s="10">
        <v>1.0</v>
      </c>
      <c r="B129" s="10" t="s">
        <v>34</v>
      </c>
      <c r="C129" s="10">
        <v>3.0</v>
      </c>
      <c r="D129" s="10" t="s">
        <v>33</v>
      </c>
      <c r="E129" s="10">
        <v>16.0</v>
      </c>
      <c r="F129" s="11">
        <v>7.7333</v>
      </c>
      <c r="G129" s="10">
        <v>0.0</v>
      </c>
      <c r="H129" s="10">
        <v>0.0</v>
      </c>
      <c r="I129" s="12">
        <f>nnet!$E129/$E$1</f>
        <v>0.2</v>
      </c>
      <c r="J129" s="12">
        <f>LOG10(nnet!$F129+1)</f>
        <v>0.941178379</v>
      </c>
      <c r="K129" s="10">
        <f>IF(nnet!$C129=1,1,0)</f>
        <v>0</v>
      </c>
      <c r="L129" s="10">
        <f>IF(nnet!$C129=2,1,0)</f>
        <v>0</v>
      </c>
      <c r="M129" s="10">
        <f>IF(nnet!$B129="S",1,0)</f>
        <v>0</v>
      </c>
      <c r="N129" s="10">
        <f>IF(nnet!$B129="C",1,0)</f>
        <v>0</v>
      </c>
      <c r="O129" s="13">
        <f>IF(nnet!$D129="male",1,0)</f>
        <v>0</v>
      </c>
      <c r="P129" s="13">
        <v>1.0</v>
      </c>
      <c r="AC129" s="15">
        <f>SUMPRODUCT(linear!$G129:$P129,$R$4:$AA$4)</f>
        <v>0.58563982</v>
      </c>
      <c r="AD129" s="15">
        <f>SUMPRODUCT(nnet!$G129:$P129,$R$5:$AA$5)</f>
        <v>-2.15256331</v>
      </c>
      <c r="AE129" s="16">
        <f t="shared" ref="AE129:AF129" si="127">IF(AC129&lt;0,0,AC129)</f>
        <v>0.58563982</v>
      </c>
      <c r="AF129" s="16">
        <f t="shared" si="127"/>
        <v>0</v>
      </c>
      <c r="AG129" s="16">
        <f t="shared" si="3"/>
        <v>0.58563982</v>
      </c>
      <c r="AH129" s="16">
        <f>(nnet!$A129-AG129)^2</f>
        <v>0.1716943588</v>
      </c>
    </row>
    <row r="130" ht="14.25" customHeight="1">
      <c r="A130" s="10">
        <v>0.0</v>
      </c>
      <c r="B130" s="10" t="s">
        <v>30</v>
      </c>
      <c r="C130" s="10">
        <v>3.0</v>
      </c>
      <c r="D130" s="10" t="s">
        <v>31</v>
      </c>
      <c r="E130" s="10">
        <v>30.0</v>
      </c>
      <c r="F130" s="11">
        <v>8.05</v>
      </c>
      <c r="G130" s="10">
        <v>0.0</v>
      </c>
      <c r="H130" s="10">
        <v>0.0</v>
      </c>
      <c r="I130" s="12">
        <f>nnet!$E130/$E$1</f>
        <v>0.375</v>
      </c>
      <c r="J130" s="12">
        <f>LOG10(nnet!$F130+1)</f>
        <v>0.9566485792</v>
      </c>
      <c r="K130" s="10">
        <f>IF(nnet!$C130=1,1,0)</f>
        <v>0</v>
      </c>
      <c r="L130" s="10">
        <f>IF(nnet!$C130=2,1,0)</f>
        <v>0</v>
      </c>
      <c r="M130" s="10">
        <f>IF(nnet!$B130="S",1,0)</f>
        <v>1</v>
      </c>
      <c r="N130" s="10">
        <f>IF(nnet!$B130="C",1,0)</f>
        <v>0</v>
      </c>
      <c r="O130" s="13">
        <f>IF(nnet!$D130="male",1,0)</f>
        <v>1</v>
      </c>
      <c r="P130" s="13">
        <v>1.0</v>
      </c>
      <c r="AC130" s="15">
        <f>SUMPRODUCT(linear!$G130:$P130,$R$4:$AA$4)</f>
        <v>-1.558238217</v>
      </c>
      <c r="AD130" s="15">
        <f>SUMPRODUCT(nnet!$G130:$P130,$R$5:$AA$5)</f>
        <v>0.07467863103</v>
      </c>
      <c r="AE130" s="16">
        <f t="shared" ref="AE130:AF130" si="128">IF(AC130&lt;0,0,AC130)</f>
        <v>0</v>
      </c>
      <c r="AF130" s="16">
        <f t="shared" si="128"/>
        <v>0.07467863103</v>
      </c>
      <c r="AG130" s="16">
        <f t="shared" si="3"/>
        <v>0.07467863103</v>
      </c>
      <c r="AH130" s="16">
        <f>(nnet!$A130-AG130)^2</f>
        <v>0.005576897933</v>
      </c>
    </row>
    <row r="131" ht="14.25" customHeight="1">
      <c r="A131" s="10">
        <v>0.0</v>
      </c>
      <c r="B131" s="10" t="s">
        <v>30</v>
      </c>
      <c r="C131" s="10">
        <v>3.0</v>
      </c>
      <c r="D131" s="10" t="s">
        <v>31</v>
      </c>
      <c r="E131" s="10">
        <v>44.0</v>
      </c>
      <c r="F131" s="11">
        <v>16.1</v>
      </c>
      <c r="G131" s="10">
        <v>0.0</v>
      </c>
      <c r="H131" s="10">
        <v>1.0</v>
      </c>
      <c r="I131" s="12">
        <f>nnet!$E131/$E$1</f>
        <v>0.55</v>
      </c>
      <c r="J131" s="12">
        <f>LOG10(nnet!$F131+1)</f>
        <v>1.23299611</v>
      </c>
      <c r="K131" s="10">
        <f>IF(nnet!$C131=1,1,0)</f>
        <v>0</v>
      </c>
      <c r="L131" s="10">
        <f>IF(nnet!$C131=2,1,0)</f>
        <v>0</v>
      </c>
      <c r="M131" s="10">
        <f>IF(nnet!$B131="S",1,0)</f>
        <v>1</v>
      </c>
      <c r="N131" s="10">
        <f>IF(nnet!$B131="C",1,0)</f>
        <v>0</v>
      </c>
      <c r="O131" s="13">
        <f>IF(nnet!$D131="male",1,0)</f>
        <v>1</v>
      </c>
      <c r="P131" s="13">
        <v>1.0</v>
      </c>
      <c r="AC131" s="15">
        <f>SUMPRODUCT(linear!$G131:$P131,$R$4:$AA$4)</f>
        <v>-1.718355353</v>
      </c>
      <c r="AD131" s="15">
        <f>SUMPRODUCT(nnet!$G131:$P131,$R$5:$AA$5)</f>
        <v>-0.007597723865</v>
      </c>
      <c r="AE131" s="16">
        <f t="shared" ref="AE131:AF131" si="129">IF(AC131&lt;0,0,AC131)</f>
        <v>0</v>
      </c>
      <c r="AF131" s="16">
        <f t="shared" si="129"/>
        <v>0</v>
      </c>
      <c r="AG131" s="16">
        <f t="shared" si="3"/>
        <v>0</v>
      </c>
      <c r="AH131" s="16">
        <f>(nnet!$A131-AG131)^2</f>
        <v>0</v>
      </c>
    </row>
    <row r="132" ht="14.25" customHeight="1">
      <c r="A132" s="10">
        <v>1.0</v>
      </c>
      <c r="B132" s="10" t="s">
        <v>30</v>
      </c>
      <c r="C132" s="10">
        <v>2.0</v>
      </c>
      <c r="D132" s="10" t="s">
        <v>33</v>
      </c>
      <c r="E132" s="10">
        <v>40.0</v>
      </c>
      <c r="F132" s="11">
        <v>15.75</v>
      </c>
      <c r="G132" s="10">
        <v>0.0</v>
      </c>
      <c r="H132" s="10">
        <v>0.0</v>
      </c>
      <c r="I132" s="12">
        <f>nnet!$E132/$E$1</f>
        <v>0.5</v>
      </c>
      <c r="J132" s="12">
        <f>LOG10(nnet!$F132+1)</f>
        <v>1.224014811</v>
      </c>
      <c r="K132" s="10">
        <f>IF(nnet!$C132=1,1,0)</f>
        <v>0</v>
      </c>
      <c r="L132" s="10">
        <f>IF(nnet!$C132=2,1,0)</f>
        <v>1</v>
      </c>
      <c r="M132" s="10">
        <f>IF(nnet!$B132="S",1,0)</f>
        <v>1</v>
      </c>
      <c r="N132" s="10">
        <f>IF(nnet!$B132="C",1,0)</f>
        <v>0</v>
      </c>
      <c r="O132" s="13">
        <f>IF(nnet!$D132="male",1,0)</f>
        <v>0</v>
      </c>
      <c r="P132" s="13">
        <v>1.0</v>
      </c>
      <c r="AC132" s="15">
        <f>SUMPRODUCT(linear!$G132:$P132,$R$4:$AA$4)</f>
        <v>-1.02643552</v>
      </c>
      <c r="AD132" s="15">
        <f>SUMPRODUCT(nnet!$G132:$P132,$R$5:$AA$5)</f>
        <v>0.7279226369</v>
      </c>
      <c r="AE132" s="16">
        <f t="shared" ref="AE132:AF132" si="130">IF(AC132&lt;0,0,AC132)</f>
        <v>0</v>
      </c>
      <c r="AF132" s="16">
        <f t="shared" si="130"/>
        <v>0.7279226369</v>
      </c>
      <c r="AG132" s="16">
        <f t="shared" si="3"/>
        <v>0.7279226369</v>
      </c>
      <c r="AH132" s="16">
        <f>(nnet!$A132-AG132)^2</f>
        <v>0.0740260915</v>
      </c>
    </row>
    <row r="133" ht="14.25" customHeight="1">
      <c r="A133" s="10">
        <v>0.0</v>
      </c>
      <c r="B133" s="10" t="s">
        <v>30</v>
      </c>
      <c r="C133" s="10">
        <v>3.0</v>
      </c>
      <c r="D133" s="10" t="s">
        <v>31</v>
      </c>
      <c r="E133" s="10">
        <v>26.0</v>
      </c>
      <c r="F133" s="11">
        <v>7.775</v>
      </c>
      <c r="G133" s="10">
        <v>0.0</v>
      </c>
      <c r="H133" s="10">
        <v>0.0</v>
      </c>
      <c r="I133" s="12">
        <f>nnet!$E133/$E$1</f>
        <v>0.325</v>
      </c>
      <c r="J133" s="12">
        <f>LOG10(nnet!$F133+1)</f>
        <v>0.9432471251</v>
      </c>
      <c r="K133" s="10">
        <f>IF(nnet!$C133=1,1,0)</f>
        <v>0</v>
      </c>
      <c r="L133" s="10">
        <f>IF(nnet!$C133=2,1,0)</f>
        <v>0</v>
      </c>
      <c r="M133" s="10">
        <f>IF(nnet!$B133="S",1,0)</f>
        <v>1</v>
      </c>
      <c r="N133" s="10">
        <f>IF(nnet!$B133="C",1,0)</f>
        <v>0</v>
      </c>
      <c r="O133" s="13">
        <f>IF(nnet!$D133="male",1,0)</f>
        <v>1</v>
      </c>
      <c r="P133" s="13">
        <v>1.0</v>
      </c>
      <c r="AC133" s="15">
        <f>SUMPRODUCT(linear!$G133:$P133,$R$4:$AA$4)</f>
        <v>-1.521635958</v>
      </c>
      <c r="AD133" s="15">
        <f>SUMPRODUCT(nnet!$G133:$P133,$R$5:$AA$5)</f>
        <v>0.09996674034</v>
      </c>
      <c r="AE133" s="16">
        <f t="shared" ref="AE133:AF133" si="131">IF(AC133&lt;0,0,AC133)</f>
        <v>0</v>
      </c>
      <c r="AF133" s="16">
        <f t="shared" si="131"/>
        <v>0.09996674034</v>
      </c>
      <c r="AG133" s="16">
        <f t="shared" si="3"/>
        <v>0.09996674034</v>
      </c>
      <c r="AH133" s="16">
        <f>(nnet!$A133-AG133)^2</f>
        <v>0.009993349174</v>
      </c>
    </row>
    <row r="134" ht="14.25" customHeight="1">
      <c r="A134" s="10">
        <v>0.0</v>
      </c>
      <c r="B134" s="10" t="s">
        <v>30</v>
      </c>
      <c r="C134" s="10">
        <v>3.0</v>
      </c>
      <c r="D134" s="10" t="s">
        <v>31</v>
      </c>
      <c r="E134" s="10">
        <v>17.0</v>
      </c>
      <c r="F134" s="11">
        <v>8.6625</v>
      </c>
      <c r="G134" s="10">
        <v>0.0</v>
      </c>
      <c r="H134" s="10">
        <v>0.0</v>
      </c>
      <c r="I134" s="12">
        <f>nnet!$E134/$E$1</f>
        <v>0.2125</v>
      </c>
      <c r="J134" s="12">
        <f>LOG10(nnet!$F134+1)</f>
        <v>0.9850895069</v>
      </c>
      <c r="K134" s="10">
        <f>IF(nnet!$C134=1,1,0)</f>
        <v>0</v>
      </c>
      <c r="L134" s="10">
        <f>IF(nnet!$C134=2,1,0)</f>
        <v>0</v>
      </c>
      <c r="M134" s="10">
        <f>IF(nnet!$B134="S",1,0)</f>
        <v>1</v>
      </c>
      <c r="N134" s="10">
        <f>IF(nnet!$B134="C",1,0)</f>
        <v>0</v>
      </c>
      <c r="O134" s="13">
        <f>IF(nnet!$D134="male",1,0)</f>
        <v>1</v>
      </c>
      <c r="P134" s="13">
        <v>1.0</v>
      </c>
      <c r="AC134" s="15">
        <f>SUMPRODUCT(linear!$G134:$P134,$R$4:$AA$4)</f>
        <v>-1.438443507</v>
      </c>
      <c r="AD134" s="15">
        <f>SUMPRODUCT(nnet!$G134:$P134,$R$5:$AA$5)</f>
        <v>0.1620096995</v>
      </c>
      <c r="AE134" s="16">
        <f t="shared" ref="AE134:AF134" si="132">IF(AC134&lt;0,0,AC134)</f>
        <v>0</v>
      </c>
      <c r="AF134" s="16">
        <f t="shared" si="132"/>
        <v>0.1620096995</v>
      </c>
      <c r="AG134" s="16">
        <f t="shared" si="3"/>
        <v>0.1620096995</v>
      </c>
      <c r="AH134" s="16">
        <f>(nnet!$A134-AG134)^2</f>
        <v>0.02624714274</v>
      </c>
    </row>
    <row r="135" ht="14.25" customHeight="1">
      <c r="A135" s="10">
        <v>0.0</v>
      </c>
      <c r="B135" s="10" t="s">
        <v>30</v>
      </c>
      <c r="C135" s="10">
        <v>3.0</v>
      </c>
      <c r="D135" s="10" t="s">
        <v>31</v>
      </c>
      <c r="E135" s="10">
        <v>1.0</v>
      </c>
      <c r="F135" s="11">
        <v>39.6875</v>
      </c>
      <c r="G135" s="10">
        <v>4.0</v>
      </c>
      <c r="H135" s="10">
        <v>1.0</v>
      </c>
      <c r="I135" s="12">
        <f>nnet!$E135/$E$1</f>
        <v>0.0125</v>
      </c>
      <c r="J135" s="12">
        <f>LOG10(nnet!$F135+1)</f>
        <v>1.609461006</v>
      </c>
      <c r="K135" s="10">
        <f>IF(nnet!$C135=1,1,0)</f>
        <v>0</v>
      </c>
      <c r="L135" s="10">
        <f>IF(nnet!$C135=2,1,0)</f>
        <v>0</v>
      </c>
      <c r="M135" s="10">
        <f>IF(nnet!$B135="S",1,0)</f>
        <v>1</v>
      </c>
      <c r="N135" s="10">
        <f>IF(nnet!$B135="C",1,0)</f>
        <v>0</v>
      </c>
      <c r="O135" s="13">
        <f>IF(nnet!$D135="male",1,0)</f>
        <v>1</v>
      </c>
      <c r="P135" s="13">
        <v>1.0</v>
      </c>
      <c r="AC135" s="15">
        <f>SUMPRODUCT(linear!$G135:$P135,$R$4:$AA$4)</f>
        <v>-1.389850631</v>
      </c>
      <c r="AD135" s="15">
        <f>SUMPRODUCT(nnet!$G135:$P135,$R$5:$AA$5)</f>
        <v>-0.009684589161</v>
      </c>
      <c r="AE135" s="16">
        <f t="shared" ref="AE135:AF135" si="133">IF(AC135&lt;0,0,AC135)</f>
        <v>0</v>
      </c>
      <c r="AF135" s="16">
        <f t="shared" si="133"/>
        <v>0</v>
      </c>
      <c r="AG135" s="16">
        <f t="shared" si="3"/>
        <v>0</v>
      </c>
      <c r="AH135" s="16">
        <f>(nnet!$A135-AG135)^2</f>
        <v>0</v>
      </c>
    </row>
    <row r="136" ht="14.25" customHeight="1">
      <c r="A136" s="10">
        <v>1.0</v>
      </c>
      <c r="B136" s="10" t="s">
        <v>30</v>
      </c>
      <c r="C136" s="10">
        <v>3.0</v>
      </c>
      <c r="D136" s="10" t="s">
        <v>31</v>
      </c>
      <c r="E136" s="10">
        <v>9.0</v>
      </c>
      <c r="F136" s="11">
        <v>20.525</v>
      </c>
      <c r="G136" s="10">
        <v>0.0</v>
      </c>
      <c r="H136" s="10">
        <v>2.0</v>
      </c>
      <c r="I136" s="12">
        <f>nnet!$E136/$E$1</f>
        <v>0.1125</v>
      </c>
      <c r="J136" s="12">
        <f>LOG10(nnet!$F136+1)</f>
        <v>1.33294316</v>
      </c>
      <c r="K136" s="10">
        <f>IF(nnet!$C136=1,1,0)</f>
        <v>0</v>
      </c>
      <c r="L136" s="10">
        <f>IF(nnet!$C136=2,1,0)</f>
        <v>0</v>
      </c>
      <c r="M136" s="10">
        <f>IF(nnet!$B136="S",1,0)</f>
        <v>1</v>
      </c>
      <c r="N136" s="10">
        <f>IF(nnet!$B136="C",1,0)</f>
        <v>0</v>
      </c>
      <c r="O136" s="13">
        <f>IF(nnet!$D136="male",1,0)</f>
        <v>1</v>
      </c>
      <c r="P136" s="13">
        <v>1.0</v>
      </c>
      <c r="AC136" s="15">
        <f>SUMPRODUCT(linear!$G136:$P136,$R$4:$AA$4)</f>
        <v>-1.430237104</v>
      </c>
      <c r="AD136" s="15">
        <f>SUMPRODUCT(nnet!$G136:$P136,$R$5:$AA$5)</f>
        <v>0.21903113</v>
      </c>
      <c r="AE136" s="16">
        <f t="shared" ref="AE136:AF136" si="134">IF(AC136&lt;0,0,AC136)</f>
        <v>0</v>
      </c>
      <c r="AF136" s="16">
        <f t="shared" si="134"/>
        <v>0.21903113</v>
      </c>
      <c r="AG136" s="16">
        <f t="shared" si="3"/>
        <v>0.21903113</v>
      </c>
      <c r="AH136" s="16">
        <f>(nnet!$A136-AG136)^2</f>
        <v>0.6099123759</v>
      </c>
    </row>
    <row r="137" ht="14.25" customHeight="1">
      <c r="A137" s="10">
        <v>0.0</v>
      </c>
      <c r="B137" s="10" t="s">
        <v>30</v>
      </c>
      <c r="C137" s="10">
        <v>3.0</v>
      </c>
      <c r="D137" s="10" t="s">
        <v>33</v>
      </c>
      <c r="E137" s="10">
        <v>45.0</v>
      </c>
      <c r="F137" s="11">
        <v>27.9</v>
      </c>
      <c r="G137" s="10">
        <v>1.0</v>
      </c>
      <c r="H137" s="10">
        <v>4.0</v>
      </c>
      <c r="I137" s="12">
        <f>nnet!$E137/$E$1</f>
        <v>0.5625</v>
      </c>
      <c r="J137" s="12">
        <f>LOG10(nnet!$F137+1)</f>
        <v>1.460897843</v>
      </c>
      <c r="K137" s="10">
        <f>IF(nnet!$C137=1,1,0)</f>
        <v>0</v>
      </c>
      <c r="L137" s="10">
        <f>IF(nnet!$C137=2,1,0)</f>
        <v>0</v>
      </c>
      <c r="M137" s="10">
        <f>IF(nnet!$B137="S",1,0)</f>
        <v>1</v>
      </c>
      <c r="N137" s="10">
        <f>IF(nnet!$B137="C",1,0)</f>
        <v>0</v>
      </c>
      <c r="O137" s="13">
        <f>IF(nnet!$D137="male",1,0)</f>
        <v>0</v>
      </c>
      <c r="P137" s="13">
        <v>1.0</v>
      </c>
      <c r="AC137" s="15">
        <f>SUMPRODUCT(linear!$G137:$P137,$R$4:$AA$4)</f>
        <v>-1.346201312</v>
      </c>
      <c r="AD137" s="15">
        <f>SUMPRODUCT(nnet!$G137:$P137,$R$5:$AA$5)</f>
        <v>0.3886058305</v>
      </c>
      <c r="AE137" s="16">
        <f t="shared" ref="AE137:AF137" si="135">IF(AC137&lt;0,0,AC137)</f>
        <v>0</v>
      </c>
      <c r="AF137" s="16">
        <f t="shared" si="135"/>
        <v>0.3886058305</v>
      </c>
      <c r="AG137" s="16">
        <f t="shared" si="3"/>
        <v>0.3886058305</v>
      </c>
      <c r="AH137" s="16">
        <f>(nnet!$A137-AG137)^2</f>
        <v>0.1510144915</v>
      </c>
    </row>
    <row r="138" ht="14.25" customHeight="1">
      <c r="A138" s="10">
        <v>0.0</v>
      </c>
      <c r="B138" s="10" t="s">
        <v>30</v>
      </c>
      <c r="C138" s="10">
        <v>3.0</v>
      </c>
      <c r="D138" s="10" t="s">
        <v>31</v>
      </c>
      <c r="E138" s="10">
        <v>28.0</v>
      </c>
      <c r="F138" s="11">
        <v>56.4958</v>
      </c>
      <c r="G138" s="10">
        <v>0.0</v>
      </c>
      <c r="H138" s="10">
        <v>0.0</v>
      </c>
      <c r="I138" s="12">
        <f>nnet!$E138/$E$1</f>
        <v>0.35</v>
      </c>
      <c r="J138" s="12">
        <f>LOG10(nnet!$F138+1)</f>
        <v>1.759636121</v>
      </c>
      <c r="K138" s="10">
        <f>IF(nnet!$C138=1,1,0)</f>
        <v>0</v>
      </c>
      <c r="L138" s="10">
        <f>IF(nnet!$C138=2,1,0)</f>
        <v>0</v>
      </c>
      <c r="M138" s="10">
        <f>IF(nnet!$B138="S",1,0)</f>
        <v>1</v>
      </c>
      <c r="N138" s="10">
        <f>IF(nnet!$B138="C",1,0)</f>
        <v>0</v>
      </c>
      <c r="O138" s="13">
        <f>IF(nnet!$D138="male",1,0)</f>
        <v>1</v>
      </c>
      <c r="P138" s="13">
        <v>1.0</v>
      </c>
      <c r="AC138" s="15">
        <f>SUMPRODUCT(linear!$G138:$P138,$R$4:$AA$4)</f>
        <v>-1.530519722</v>
      </c>
      <c r="AD138" s="15">
        <f>SUMPRODUCT(nnet!$G138:$P138,$R$5:$AA$5)</f>
        <v>0.145181928</v>
      </c>
      <c r="AE138" s="16">
        <f t="shared" ref="AE138:AF138" si="136">IF(AC138&lt;0,0,AC138)</f>
        <v>0</v>
      </c>
      <c r="AF138" s="16">
        <f t="shared" si="136"/>
        <v>0.145181928</v>
      </c>
      <c r="AG138" s="16">
        <f t="shared" si="3"/>
        <v>0.145181928</v>
      </c>
      <c r="AH138" s="16">
        <f>(nnet!$A138-AG138)^2</f>
        <v>0.02107779223</v>
      </c>
    </row>
    <row r="139" ht="14.25" customHeight="1">
      <c r="A139" s="10">
        <v>0.0</v>
      </c>
      <c r="B139" s="10" t="s">
        <v>30</v>
      </c>
      <c r="C139" s="10">
        <v>1.0</v>
      </c>
      <c r="D139" s="10" t="s">
        <v>31</v>
      </c>
      <c r="E139" s="10">
        <v>61.0</v>
      </c>
      <c r="F139" s="11">
        <v>33.5</v>
      </c>
      <c r="G139" s="10">
        <v>0.0</v>
      </c>
      <c r="H139" s="10">
        <v>0.0</v>
      </c>
      <c r="I139" s="12">
        <f>nnet!$E139/$E$1</f>
        <v>0.7625</v>
      </c>
      <c r="J139" s="12">
        <f>LOG10(nnet!$F139+1)</f>
        <v>1.537819095</v>
      </c>
      <c r="K139" s="10">
        <f>IF(nnet!$C139=1,1,0)</f>
        <v>1</v>
      </c>
      <c r="L139" s="10">
        <f>IF(nnet!$C139=2,1,0)</f>
        <v>0</v>
      </c>
      <c r="M139" s="10">
        <f>IF(nnet!$B139="S",1,0)</f>
        <v>1</v>
      </c>
      <c r="N139" s="10">
        <f>IF(nnet!$B139="C",1,0)</f>
        <v>0</v>
      </c>
      <c r="O139" s="13">
        <f>IF(nnet!$D139="male",1,0)</f>
        <v>1</v>
      </c>
      <c r="P139" s="13">
        <v>1.0</v>
      </c>
      <c r="AC139" s="15">
        <f>SUMPRODUCT(linear!$G139:$P139,$R$4:$AA$4)</f>
        <v>-1.463217069</v>
      </c>
      <c r="AD139" s="15">
        <f>SUMPRODUCT(nnet!$G139:$P139,$R$5:$AA$5)</f>
        <v>0.2878088593</v>
      </c>
      <c r="AE139" s="16">
        <f t="shared" ref="AE139:AF139" si="137">IF(AC139&lt;0,0,AC139)</f>
        <v>0</v>
      </c>
      <c r="AF139" s="16">
        <f t="shared" si="137"/>
        <v>0.2878088593</v>
      </c>
      <c r="AG139" s="16">
        <f t="shared" si="3"/>
        <v>0.2878088593</v>
      </c>
      <c r="AH139" s="16">
        <f>(nnet!$A139-AG139)^2</f>
        <v>0.08283393948</v>
      </c>
    </row>
    <row r="140" ht="14.25" customHeight="1">
      <c r="A140" s="10">
        <v>0.0</v>
      </c>
      <c r="B140" s="10" t="s">
        <v>34</v>
      </c>
      <c r="C140" s="10">
        <v>3.0</v>
      </c>
      <c r="D140" s="10" t="s">
        <v>31</v>
      </c>
      <c r="E140" s="10">
        <v>4.0</v>
      </c>
      <c r="F140" s="11">
        <v>29.125</v>
      </c>
      <c r="G140" s="10">
        <v>4.0</v>
      </c>
      <c r="H140" s="10">
        <v>1.0</v>
      </c>
      <c r="I140" s="12">
        <f>nnet!$E140/$E$1</f>
        <v>0.05</v>
      </c>
      <c r="J140" s="12">
        <f>LOG10(nnet!$F140+1)</f>
        <v>1.478927056</v>
      </c>
      <c r="K140" s="10">
        <f>IF(nnet!$C140=1,1,0)</f>
        <v>0</v>
      </c>
      <c r="L140" s="10">
        <f>IF(nnet!$C140=2,1,0)</f>
        <v>0</v>
      </c>
      <c r="M140" s="10">
        <f>IF(nnet!$B140="S",1,0)</f>
        <v>0</v>
      </c>
      <c r="N140" s="10">
        <f>IF(nnet!$B140="C",1,0)</f>
        <v>0</v>
      </c>
      <c r="O140" s="13">
        <f>IF(nnet!$D140="male",1,0)</f>
        <v>1</v>
      </c>
      <c r="P140" s="13">
        <v>1.0</v>
      </c>
      <c r="AC140" s="15">
        <f>SUMPRODUCT(linear!$G140:$P140,$R$4:$AA$4)</f>
        <v>0.09598471325</v>
      </c>
      <c r="AD140" s="15">
        <f>SUMPRODUCT(nnet!$G140:$P140,$R$5:$AA$5)</f>
        <v>-2.851446233</v>
      </c>
      <c r="AE140" s="16">
        <f t="shared" ref="AE140:AF140" si="138">IF(AC140&lt;0,0,AC140)</f>
        <v>0.09598471325</v>
      </c>
      <c r="AF140" s="16">
        <f t="shared" si="138"/>
        <v>0</v>
      </c>
      <c r="AG140" s="16">
        <f t="shared" si="3"/>
        <v>0.09598471325</v>
      </c>
      <c r="AH140" s="16">
        <f>(nnet!$A140-AG140)^2</f>
        <v>0.009213065177</v>
      </c>
    </row>
    <row r="141" ht="14.25" customHeight="1">
      <c r="A141" s="10">
        <v>1.0</v>
      </c>
      <c r="B141" s="10" t="s">
        <v>30</v>
      </c>
      <c r="C141" s="10">
        <v>3.0</v>
      </c>
      <c r="D141" s="10" t="s">
        <v>33</v>
      </c>
      <c r="E141" s="10">
        <v>1.0</v>
      </c>
      <c r="F141" s="11">
        <v>11.1333</v>
      </c>
      <c r="G141" s="10">
        <v>1.0</v>
      </c>
      <c r="H141" s="10">
        <v>1.0</v>
      </c>
      <c r="I141" s="12">
        <f>nnet!$E141/$E$1</f>
        <v>0.0125</v>
      </c>
      <c r="J141" s="12">
        <f>LOG10(nnet!$F141+1)</f>
        <v>1.083978936</v>
      </c>
      <c r="K141" s="10">
        <f>IF(nnet!$C141=1,1,0)</f>
        <v>0</v>
      </c>
      <c r="L141" s="10">
        <f>IF(nnet!$C141=2,1,0)</f>
        <v>0</v>
      </c>
      <c r="M141" s="10">
        <f>IF(nnet!$B141="S",1,0)</f>
        <v>1</v>
      </c>
      <c r="N141" s="10">
        <f>IF(nnet!$B141="C",1,0)</f>
        <v>0</v>
      </c>
      <c r="O141" s="13">
        <f>IF(nnet!$D141="male",1,0)</f>
        <v>0</v>
      </c>
      <c r="P141" s="13">
        <v>1.0</v>
      </c>
      <c r="AC141" s="15">
        <f>SUMPRODUCT(linear!$G141:$P141,$R$4:$AA$4)</f>
        <v>-0.8422122539</v>
      </c>
      <c r="AD141" s="15">
        <f>SUMPRODUCT(nnet!$G141:$P141,$R$5:$AA$5)</f>
        <v>0.6808659297</v>
      </c>
      <c r="AE141" s="16">
        <f t="shared" ref="AE141:AF141" si="139">IF(AC141&lt;0,0,AC141)</f>
        <v>0</v>
      </c>
      <c r="AF141" s="16">
        <f t="shared" si="139"/>
        <v>0.6808659297</v>
      </c>
      <c r="AG141" s="16">
        <f t="shared" si="3"/>
        <v>0.6808659297</v>
      </c>
      <c r="AH141" s="16">
        <f>(nnet!$A141-AG141)^2</f>
        <v>0.1018465548</v>
      </c>
    </row>
    <row r="142" ht="14.25" customHeight="1">
      <c r="A142" s="10">
        <v>0.0</v>
      </c>
      <c r="B142" s="10" t="s">
        <v>30</v>
      </c>
      <c r="C142" s="10">
        <v>3.0</v>
      </c>
      <c r="D142" s="10" t="s">
        <v>31</v>
      </c>
      <c r="E142" s="10">
        <v>21.0</v>
      </c>
      <c r="F142" s="11">
        <v>7.925</v>
      </c>
      <c r="G142" s="10">
        <v>0.0</v>
      </c>
      <c r="H142" s="10">
        <v>0.0</v>
      </c>
      <c r="I142" s="12">
        <f>nnet!$E142/$E$1</f>
        <v>0.2625</v>
      </c>
      <c r="J142" s="12">
        <f>LOG10(nnet!$F142+1)</f>
        <v>0.9506082248</v>
      </c>
      <c r="K142" s="10">
        <f>IF(nnet!$C142=1,1,0)</f>
        <v>0</v>
      </c>
      <c r="L142" s="10">
        <f>IF(nnet!$C142=2,1,0)</f>
        <v>0</v>
      </c>
      <c r="M142" s="10">
        <f>IF(nnet!$B142="S",1,0)</f>
        <v>1</v>
      </c>
      <c r="N142" s="10">
        <f>IF(nnet!$B142="C",1,0)</f>
        <v>0</v>
      </c>
      <c r="O142" s="13">
        <f>IF(nnet!$D142="male",1,0)</f>
        <v>1</v>
      </c>
      <c r="P142" s="13">
        <v>1.0</v>
      </c>
      <c r="AC142" s="15">
        <f>SUMPRODUCT(linear!$G142:$P142,$R$4:$AA$4)</f>
        <v>-1.475602682</v>
      </c>
      <c r="AD142" s="15">
        <f>SUMPRODUCT(nnet!$G142:$P142,$R$5:$AA$5)</f>
        <v>0.1332999538</v>
      </c>
      <c r="AE142" s="16">
        <f t="shared" ref="AE142:AF142" si="140">IF(AC142&lt;0,0,AC142)</f>
        <v>0</v>
      </c>
      <c r="AF142" s="16">
        <f t="shared" si="140"/>
        <v>0.1332999538</v>
      </c>
      <c r="AG142" s="16">
        <f t="shared" si="3"/>
        <v>0.1332999538</v>
      </c>
      <c r="AH142" s="16">
        <f>(nnet!$A142-AG142)^2</f>
        <v>0.01776887769</v>
      </c>
    </row>
    <row r="143" ht="14.25" customHeight="1">
      <c r="A143" s="10">
        <v>0.0</v>
      </c>
      <c r="B143" s="10" t="s">
        <v>32</v>
      </c>
      <c r="C143" s="10">
        <v>1.0</v>
      </c>
      <c r="D143" s="10" t="s">
        <v>31</v>
      </c>
      <c r="E143" s="10">
        <v>56.0</v>
      </c>
      <c r="F143" s="11">
        <v>30.6958</v>
      </c>
      <c r="G143" s="10">
        <v>0.0</v>
      </c>
      <c r="H143" s="10">
        <v>0.0</v>
      </c>
      <c r="I143" s="12">
        <f>nnet!$E143/$E$1</f>
        <v>0.7</v>
      </c>
      <c r="J143" s="12">
        <f>LOG10(nnet!$F143+1)</f>
        <v>1.501001718</v>
      </c>
      <c r="K143" s="10">
        <f>IF(nnet!$C143=1,1,0)</f>
        <v>1</v>
      </c>
      <c r="L143" s="10">
        <f>IF(nnet!$C143=2,1,0)</f>
        <v>0</v>
      </c>
      <c r="M143" s="10">
        <f>IF(nnet!$B143="S",1,0)</f>
        <v>0</v>
      </c>
      <c r="N143" s="10">
        <f>IF(nnet!$B143="C",1,0)</f>
        <v>1</v>
      </c>
      <c r="O143" s="13">
        <f>IF(nnet!$D143="male",1,0)</f>
        <v>1</v>
      </c>
      <c r="P143" s="13">
        <v>1.0</v>
      </c>
      <c r="AC143" s="15">
        <f>SUMPRODUCT(linear!$G143:$P143,$R$4:$AA$4)</f>
        <v>0.3092079186</v>
      </c>
      <c r="AD143" s="15">
        <f>SUMPRODUCT(nnet!$G143:$P143,$R$5:$AA$5)</f>
        <v>-3.1659047</v>
      </c>
      <c r="AE143" s="16">
        <f t="shared" ref="AE143:AF143" si="141">IF(AC143&lt;0,0,AC143)</f>
        <v>0.3092079186</v>
      </c>
      <c r="AF143" s="16">
        <f t="shared" si="141"/>
        <v>0</v>
      </c>
      <c r="AG143" s="16">
        <f t="shared" si="3"/>
        <v>0.3092079186</v>
      </c>
      <c r="AH143" s="16">
        <f>(nnet!$A143-AG143)^2</f>
        <v>0.09560953693</v>
      </c>
    </row>
    <row r="144" ht="14.25" customHeight="1">
      <c r="A144" s="10">
        <v>0.0</v>
      </c>
      <c r="B144" s="10" t="s">
        <v>30</v>
      </c>
      <c r="C144" s="10">
        <v>3.0</v>
      </c>
      <c r="D144" s="10" t="s">
        <v>31</v>
      </c>
      <c r="E144" s="10">
        <v>18.0</v>
      </c>
      <c r="F144" s="11">
        <v>7.8542</v>
      </c>
      <c r="G144" s="10">
        <v>1.0</v>
      </c>
      <c r="H144" s="10">
        <v>1.0</v>
      </c>
      <c r="I144" s="12">
        <f>nnet!$E144/$E$1</f>
        <v>0.225</v>
      </c>
      <c r="J144" s="12">
        <f>LOG10(nnet!$F144+1)</f>
        <v>0.9471493277</v>
      </c>
      <c r="K144" s="10">
        <f>IF(nnet!$C144=1,1,0)</f>
        <v>0</v>
      </c>
      <c r="L144" s="10">
        <f>IF(nnet!$C144=2,1,0)</f>
        <v>0</v>
      </c>
      <c r="M144" s="10">
        <f>IF(nnet!$B144="S",1,0)</f>
        <v>1</v>
      </c>
      <c r="N144" s="10">
        <f>IF(nnet!$B144="C",1,0)</f>
        <v>0</v>
      </c>
      <c r="O144" s="13">
        <f>IF(nnet!$D144="male",1,0)</f>
        <v>1</v>
      </c>
      <c r="P144" s="13">
        <v>1.0</v>
      </c>
      <c r="AC144" s="15">
        <f>SUMPRODUCT(linear!$G144:$P144,$R$4:$AA$4)</f>
        <v>-1.500508102</v>
      </c>
      <c r="AD144" s="15">
        <f>SUMPRODUCT(nnet!$G144:$P144,$R$5:$AA$5)</f>
        <v>0.0647908682</v>
      </c>
      <c r="AE144" s="16">
        <f t="shared" ref="AE144:AF144" si="142">IF(AC144&lt;0,0,AC144)</f>
        <v>0</v>
      </c>
      <c r="AF144" s="16">
        <f t="shared" si="142"/>
        <v>0.0647908682</v>
      </c>
      <c r="AG144" s="16">
        <f t="shared" si="3"/>
        <v>0.0647908682</v>
      </c>
      <c r="AH144" s="16">
        <f>(nnet!$A144-AG144)^2</f>
        <v>0.004197856602</v>
      </c>
    </row>
    <row r="145" ht="14.25" customHeight="1">
      <c r="A145" s="10">
        <v>0.0</v>
      </c>
      <c r="B145" s="10" t="s">
        <v>32</v>
      </c>
      <c r="C145" s="10">
        <v>1.0</v>
      </c>
      <c r="D145" s="10" t="s">
        <v>33</v>
      </c>
      <c r="E145" s="10">
        <v>50.0</v>
      </c>
      <c r="F145" s="11">
        <v>28.7125</v>
      </c>
      <c r="G145" s="10">
        <v>0.0</v>
      </c>
      <c r="H145" s="10">
        <v>0.0</v>
      </c>
      <c r="I145" s="12">
        <f>nnet!$E145/$E$1</f>
        <v>0.625</v>
      </c>
      <c r="J145" s="12">
        <f>LOG10(nnet!$F145+1)</f>
        <v>1.472939195</v>
      </c>
      <c r="K145" s="10">
        <f>IF(nnet!$C145=1,1,0)</f>
        <v>1</v>
      </c>
      <c r="L145" s="10">
        <f>IF(nnet!$C145=2,1,0)</f>
        <v>0</v>
      </c>
      <c r="M145" s="10">
        <f>IF(nnet!$B145="S",1,0)</f>
        <v>0</v>
      </c>
      <c r="N145" s="10">
        <f>IF(nnet!$B145="C",1,0)</f>
        <v>1</v>
      </c>
      <c r="O145" s="13">
        <f>IF(nnet!$D145="male",1,0)</f>
        <v>0</v>
      </c>
      <c r="P145" s="13">
        <v>1.0</v>
      </c>
      <c r="AC145" s="15">
        <f>SUMPRODUCT(linear!$G145:$P145,$R$4:$AA$4)</f>
        <v>0.8645010768</v>
      </c>
      <c r="AD145" s="15">
        <f>SUMPRODUCT(nnet!$G145:$P145,$R$5:$AA$5)</f>
        <v>-2.633788448</v>
      </c>
      <c r="AE145" s="16">
        <f t="shared" ref="AE145:AF145" si="143">IF(AC145&lt;0,0,AC145)</f>
        <v>0.8645010768</v>
      </c>
      <c r="AF145" s="16">
        <f t="shared" si="143"/>
        <v>0</v>
      </c>
      <c r="AG145" s="16">
        <f t="shared" si="3"/>
        <v>0.8645010768</v>
      </c>
      <c r="AH145" s="16">
        <f>(nnet!$A145-AG145)^2</f>
        <v>0.7473621118</v>
      </c>
    </row>
    <row r="146" ht="14.25" customHeight="1">
      <c r="A146" s="10">
        <v>0.0</v>
      </c>
      <c r="B146" s="10" t="s">
        <v>30</v>
      </c>
      <c r="C146" s="10">
        <v>2.0</v>
      </c>
      <c r="D146" s="10" t="s">
        <v>31</v>
      </c>
      <c r="E146" s="10">
        <v>30.0</v>
      </c>
      <c r="F146" s="11">
        <v>13.0</v>
      </c>
      <c r="G146" s="10">
        <v>0.0</v>
      </c>
      <c r="H146" s="10">
        <v>0.0</v>
      </c>
      <c r="I146" s="12">
        <f>nnet!$E146/$E$1</f>
        <v>0.375</v>
      </c>
      <c r="J146" s="12">
        <f>LOG10(nnet!$F146+1)</f>
        <v>1.146128036</v>
      </c>
      <c r="K146" s="10">
        <f>IF(nnet!$C146=1,1,0)</f>
        <v>0</v>
      </c>
      <c r="L146" s="10">
        <f>IF(nnet!$C146=2,1,0)</f>
        <v>1</v>
      </c>
      <c r="M146" s="10">
        <f>IF(nnet!$B146="S",1,0)</f>
        <v>1</v>
      </c>
      <c r="N146" s="10">
        <f>IF(nnet!$B146="C",1,0)</f>
        <v>0</v>
      </c>
      <c r="O146" s="13">
        <f>IF(nnet!$D146="male",1,0)</f>
        <v>1</v>
      </c>
      <c r="P146" s="13">
        <v>1.0</v>
      </c>
      <c r="AC146" s="15">
        <f>SUMPRODUCT(linear!$G146:$P146,$R$4:$AA$4)</f>
        <v>-1.435928445</v>
      </c>
      <c r="AD146" s="15">
        <f>SUMPRODUCT(nnet!$G146:$P146,$R$5:$AA$5)</f>
        <v>0.2932184269</v>
      </c>
      <c r="AE146" s="16">
        <f t="shared" ref="AE146:AF146" si="144">IF(AC146&lt;0,0,AC146)</f>
        <v>0</v>
      </c>
      <c r="AF146" s="16">
        <f t="shared" si="144"/>
        <v>0.2932184269</v>
      </c>
      <c r="AG146" s="16">
        <f t="shared" si="3"/>
        <v>0.2932184269</v>
      </c>
      <c r="AH146" s="16">
        <f>(nnet!$A146-AG146)^2</f>
        <v>0.08597704587</v>
      </c>
    </row>
    <row r="147" ht="14.25" customHeight="1">
      <c r="A147" s="10">
        <v>0.0</v>
      </c>
      <c r="B147" s="10" t="s">
        <v>30</v>
      </c>
      <c r="C147" s="10">
        <v>3.0</v>
      </c>
      <c r="D147" s="10" t="s">
        <v>31</v>
      </c>
      <c r="E147" s="10">
        <v>36.0</v>
      </c>
      <c r="F147" s="11">
        <v>0.0</v>
      </c>
      <c r="G147" s="10">
        <v>0.0</v>
      </c>
      <c r="H147" s="10">
        <v>0.0</v>
      </c>
      <c r="I147" s="12">
        <f>nnet!$E147/$E$1</f>
        <v>0.45</v>
      </c>
      <c r="J147" s="12">
        <f>LOG10(nnet!$F147+1)</f>
        <v>0</v>
      </c>
      <c r="K147" s="10">
        <f>IF(nnet!$C147=1,1,0)</f>
        <v>0</v>
      </c>
      <c r="L147" s="10">
        <f>IF(nnet!$C147=2,1,0)</f>
        <v>0</v>
      </c>
      <c r="M147" s="10">
        <f>IF(nnet!$B147="S",1,0)</f>
        <v>1</v>
      </c>
      <c r="N147" s="10">
        <f>IF(nnet!$B147="C",1,0)</f>
        <v>0</v>
      </c>
      <c r="O147" s="13">
        <f>IF(nnet!$D147="male",1,0)</f>
        <v>1</v>
      </c>
      <c r="P147" s="13">
        <v>1.0</v>
      </c>
      <c r="AC147" s="15">
        <f>SUMPRODUCT(linear!$G147:$P147,$R$4:$AA$4)</f>
        <v>-1.624502048</v>
      </c>
      <c r="AD147" s="15">
        <f>SUMPRODUCT(nnet!$G147:$P147,$R$5:$AA$5)</f>
        <v>-0.03305083778</v>
      </c>
      <c r="AE147" s="16">
        <f t="shared" ref="AE147:AF147" si="145">IF(AC147&lt;0,0,AC147)</f>
        <v>0</v>
      </c>
      <c r="AF147" s="16">
        <f t="shared" si="145"/>
        <v>0</v>
      </c>
      <c r="AG147" s="16">
        <f t="shared" si="3"/>
        <v>0</v>
      </c>
      <c r="AH147" s="16">
        <f>(nnet!$A147-AG147)^2</f>
        <v>0</v>
      </c>
    </row>
    <row r="148" ht="14.25" customHeight="1">
      <c r="A148" s="10">
        <v>0.0</v>
      </c>
      <c r="B148" s="10" t="s">
        <v>30</v>
      </c>
      <c r="C148" s="10">
        <v>3.0</v>
      </c>
      <c r="D148" s="10" t="s">
        <v>31</v>
      </c>
      <c r="E148" s="10">
        <v>9.0</v>
      </c>
      <c r="F148" s="11">
        <v>31.3875</v>
      </c>
      <c r="G148" s="10">
        <v>4.0</v>
      </c>
      <c r="H148" s="10">
        <v>2.0</v>
      </c>
      <c r="I148" s="12">
        <f>nnet!$E148/$E$1</f>
        <v>0.1125</v>
      </c>
      <c r="J148" s="12">
        <f>LOG10(nnet!$F148+1)</f>
        <v>1.510377426</v>
      </c>
      <c r="K148" s="10">
        <f>IF(nnet!$C148=1,1,0)</f>
        <v>0</v>
      </c>
      <c r="L148" s="10">
        <f>IF(nnet!$C148=2,1,0)</f>
        <v>0</v>
      </c>
      <c r="M148" s="10">
        <f>IF(nnet!$B148="S",1,0)</f>
        <v>1</v>
      </c>
      <c r="N148" s="10">
        <f>IF(nnet!$B148="C",1,0)</f>
        <v>0</v>
      </c>
      <c r="O148" s="13">
        <f>IF(nnet!$D148="male",1,0)</f>
        <v>1</v>
      </c>
      <c r="P148" s="13">
        <v>1.0</v>
      </c>
      <c r="AC148" s="15">
        <f>SUMPRODUCT(linear!$G148:$P148,$R$4:$AA$4)</f>
        <v>-1.499197159</v>
      </c>
      <c r="AD148" s="15">
        <f>SUMPRODUCT(nnet!$G148:$P148,$R$5:$AA$5)</f>
        <v>-0.07942011089</v>
      </c>
      <c r="AE148" s="16">
        <f t="shared" ref="AE148:AF148" si="146">IF(AC148&lt;0,0,AC148)</f>
        <v>0</v>
      </c>
      <c r="AF148" s="16">
        <f t="shared" si="146"/>
        <v>0</v>
      </c>
      <c r="AG148" s="16">
        <f t="shared" si="3"/>
        <v>0</v>
      </c>
      <c r="AH148" s="16">
        <f>(nnet!$A148-AG148)^2</f>
        <v>0</v>
      </c>
    </row>
    <row r="149" ht="14.25" customHeight="1">
      <c r="A149" s="10">
        <v>1.0</v>
      </c>
      <c r="B149" s="10" t="s">
        <v>30</v>
      </c>
      <c r="C149" s="10">
        <v>2.0</v>
      </c>
      <c r="D149" s="10" t="s">
        <v>31</v>
      </c>
      <c r="E149" s="10">
        <v>1.0</v>
      </c>
      <c r="F149" s="11">
        <v>39.0</v>
      </c>
      <c r="G149" s="10">
        <v>2.0</v>
      </c>
      <c r="H149" s="10">
        <v>1.0</v>
      </c>
      <c r="I149" s="12">
        <f>nnet!$E149/$E$1</f>
        <v>0.0125</v>
      </c>
      <c r="J149" s="12">
        <f>LOG10(nnet!$F149+1)</f>
        <v>1.602059991</v>
      </c>
      <c r="K149" s="10">
        <f>IF(nnet!$C149=1,1,0)</f>
        <v>0</v>
      </c>
      <c r="L149" s="10">
        <f>IF(nnet!$C149=2,1,0)</f>
        <v>1</v>
      </c>
      <c r="M149" s="10">
        <f>IF(nnet!$B149="S",1,0)</f>
        <v>1</v>
      </c>
      <c r="N149" s="10">
        <f>IF(nnet!$B149="C",1,0)</f>
        <v>0</v>
      </c>
      <c r="O149" s="13">
        <f>IF(nnet!$D149="male",1,0)</f>
        <v>1</v>
      </c>
      <c r="P149" s="13">
        <v>1.0</v>
      </c>
      <c r="AC149" s="15">
        <f>SUMPRODUCT(linear!$G149:$P149,$R$4:$AA$4)</f>
        <v>-1.234318864</v>
      </c>
      <c r="AD149" s="15">
        <f>SUMPRODUCT(nnet!$G149:$P149,$R$5:$AA$5)</f>
        <v>0.3503516195</v>
      </c>
      <c r="AE149" s="16">
        <f t="shared" ref="AE149:AF149" si="147">IF(AC149&lt;0,0,AC149)</f>
        <v>0</v>
      </c>
      <c r="AF149" s="16">
        <f t="shared" si="147"/>
        <v>0.3503516195</v>
      </c>
      <c r="AG149" s="16">
        <f t="shared" si="3"/>
        <v>0.3503516195</v>
      </c>
      <c r="AH149" s="16">
        <f>(nnet!$A149-AG149)^2</f>
        <v>0.4220430183</v>
      </c>
    </row>
    <row r="150" ht="14.25" customHeight="1">
      <c r="A150" s="10">
        <v>1.0</v>
      </c>
      <c r="B150" s="10" t="s">
        <v>30</v>
      </c>
      <c r="C150" s="10">
        <v>3.0</v>
      </c>
      <c r="D150" s="10" t="s">
        <v>33</v>
      </c>
      <c r="E150" s="10">
        <v>4.0</v>
      </c>
      <c r="F150" s="11">
        <v>22.025</v>
      </c>
      <c r="G150" s="10">
        <v>0.0</v>
      </c>
      <c r="H150" s="10">
        <v>2.0</v>
      </c>
      <c r="I150" s="12">
        <f>nnet!$E150/$E$1</f>
        <v>0.05</v>
      </c>
      <c r="J150" s="12">
        <f>LOG10(nnet!$F150+1)</f>
        <v>1.362199639</v>
      </c>
      <c r="K150" s="10">
        <f>IF(nnet!$C150=1,1,0)</f>
        <v>0</v>
      </c>
      <c r="L150" s="10">
        <f>IF(nnet!$C150=2,1,0)</f>
        <v>0</v>
      </c>
      <c r="M150" s="10">
        <f>IF(nnet!$B150="S",1,0)</f>
        <v>1</v>
      </c>
      <c r="N150" s="10">
        <f>IF(nnet!$B150="C",1,0)</f>
        <v>0</v>
      </c>
      <c r="O150" s="13">
        <f>IF(nnet!$D150="male",1,0)</f>
        <v>0</v>
      </c>
      <c r="P150" s="13">
        <v>1.0</v>
      </c>
      <c r="AC150" s="15">
        <f>SUMPRODUCT(linear!$G150:$P150,$R$4:$AA$4)</f>
        <v>-0.8834668089</v>
      </c>
      <c r="AD150" s="15">
        <f>SUMPRODUCT(nnet!$G150:$P150,$R$5:$AA$5)</f>
        <v>0.7486818814</v>
      </c>
      <c r="AE150" s="16">
        <f t="shared" ref="AE150:AF150" si="148">IF(AC150&lt;0,0,AC150)</f>
        <v>0</v>
      </c>
      <c r="AF150" s="16">
        <f t="shared" si="148"/>
        <v>0.7486818814</v>
      </c>
      <c r="AG150" s="16">
        <f t="shared" si="3"/>
        <v>0.7486818814</v>
      </c>
      <c r="AH150" s="16">
        <f>(nnet!$A150-AG150)^2</f>
        <v>0.06316079673</v>
      </c>
    </row>
    <row r="151" ht="14.25" customHeight="1">
      <c r="A151" s="10">
        <v>1.0</v>
      </c>
      <c r="B151" s="10" t="s">
        <v>30</v>
      </c>
      <c r="C151" s="10">
        <v>1.0</v>
      </c>
      <c r="D151" s="10" t="s">
        <v>31</v>
      </c>
      <c r="E151" s="10">
        <v>45.0</v>
      </c>
      <c r="F151" s="11">
        <v>26.55</v>
      </c>
      <c r="G151" s="10">
        <v>0.0</v>
      </c>
      <c r="H151" s="10">
        <v>0.0</v>
      </c>
      <c r="I151" s="12">
        <f>nnet!$E151/$E$1</f>
        <v>0.5625</v>
      </c>
      <c r="J151" s="12">
        <f>LOG10(nnet!$F151+1)</f>
        <v>1.440121603</v>
      </c>
      <c r="K151" s="10">
        <f>IF(nnet!$C151=1,1,0)</f>
        <v>1</v>
      </c>
      <c r="L151" s="10">
        <f>IF(nnet!$C151=2,1,0)</f>
        <v>0</v>
      </c>
      <c r="M151" s="10">
        <f>IF(nnet!$B151="S",1,0)</f>
        <v>1</v>
      </c>
      <c r="N151" s="10">
        <f>IF(nnet!$B151="C",1,0)</f>
        <v>0</v>
      </c>
      <c r="O151" s="13">
        <f>IF(nnet!$D151="male",1,0)</f>
        <v>1</v>
      </c>
      <c r="P151" s="13">
        <v>1.0</v>
      </c>
      <c r="AC151" s="15">
        <f>SUMPRODUCT(linear!$G151:$P151,$R$4:$AA$4)</f>
        <v>-1.317320861</v>
      </c>
      <c r="AD151" s="15">
        <f>SUMPRODUCT(nnet!$G151:$P151,$R$5:$AA$5)</f>
        <v>0.3858105642</v>
      </c>
      <c r="AE151" s="16">
        <f t="shared" ref="AE151:AF151" si="149">IF(AC151&lt;0,0,AC151)</f>
        <v>0</v>
      </c>
      <c r="AF151" s="16">
        <f t="shared" si="149"/>
        <v>0.3858105642</v>
      </c>
      <c r="AG151" s="16">
        <f t="shared" si="3"/>
        <v>0.3858105642</v>
      </c>
      <c r="AH151" s="16">
        <f>(nnet!$A151-AG151)^2</f>
        <v>0.377228663</v>
      </c>
    </row>
    <row r="152" ht="14.25" customHeight="1">
      <c r="A152" s="10">
        <v>0.0</v>
      </c>
      <c r="B152" s="10" t="s">
        <v>34</v>
      </c>
      <c r="C152" s="10">
        <v>3.0</v>
      </c>
      <c r="D152" s="10" t="s">
        <v>31</v>
      </c>
      <c r="E152" s="10">
        <v>40.0</v>
      </c>
      <c r="F152" s="11">
        <v>15.5</v>
      </c>
      <c r="G152" s="10">
        <v>1.0</v>
      </c>
      <c r="H152" s="10">
        <v>1.0</v>
      </c>
      <c r="I152" s="12">
        <f>nnet!$E152/$E$1</f>
        <v>0.5</v>
      </c>
      <c r="J152" s="12">
        <f>LOG10(nnet!$F152+1)</f>
        <v>1.217483944</v>
      </c>
      <c r="K152" s="10">
        <f>IF(nnet!$C152=1,1,0)</f>
        <v>0</v>
      </c>
      <c r="L152" s="10">
        <f>IF(nnet!$C152=2,1,0)</f>
        <v>0</v>
      </c>
      <c r="M152" s="10">
        <f>IF(nnet!$B152="S",1,0)</f>
        <v>0</v>
      </c>
      <c r="N152" s="10">
        <f>IF(nnet!$B152="C",1,0)</f>
        <v>0</v>
      </c>
      <c r="O152" s="13">
        <f>IF(nnet!$D152="male",1,0)</f>
        <v>1</v>
      </c>
      <c r="P152" s="13">
        <v>1.0</v>
      </c>
      <c r="AC152" s="15">
        <f>SUMPRODUCT(linear!$G152:$P152,$R$4:$AA$4)</f>
        <v>-0.1846114244</v>
      </c>
      <c r="AD152" s="15">
        <f>SUMPRODUCT(nnet!$G152:$P152,$R$5:$AA$5)</f>
        <v>-2.8729926</v>
      </c>
      <c r="AE152" s="16">
        <f t="shared" ref="AE152:AF152" si="150">IF(AC152&lt;0,0,AC152)</f>
        <v>0</v>
      </c>
      <c r="AF152" s="16">
        <f t="shared" si="150"/>
        <v>0</v>
      </c>
      <c r="AG152" s="16">
        <f t="shared" si="3"/>
        <v>0</v>
      </c>
      <c r="AH152" s="16">
        <f>(nnet!$A152-AG152)^2</f>
        <v>0</v>
      </c>
    </row>
    <row r="153" ht="14.25" customHeight="1">
      <c r="A153" s="10">
        <v>0.0</v>
      </c>
      <c r="B153" s="10" t="s">
        <v>30</v>
      </c>
      <c r="C153" s="10">
        <v>3.0</v>
      </c>
      <c r="D153" s="10" t="s">
        <v>31</v>
      </c>
      <c r="E153" s="10">
        <v>36.0</v>
      </c>
      <c r="F153" s="11">
        <v>7.8958</v>
      </c>
      <c r="G153" s="10">
        <v>0.0</v>
      </c>
      <c r="H153" s="10">
        <v>0.0</v>
      </c>
      <c r="I153" s="12">
        <f>nnet!$E153/$E$1</f>
        <v>0.45</v>
      </c>
      <c r="J153" s="12">
        <f>LOG10(nnet!$F153+1)</f>
        <v>0.9491850103</v>
      </c>
      <c r="K153" s="10">
        <f>IF(nnet!$C153=1,1,0)</f>
        <v>0</v>
      </c>
      <c r="L153" s="10">
        <f>IF(nnet!$C153=2,1,0)</f>
        <v>0</v>
      </c>
      <c r="M153" s="10">
        <f>IF(nnet!$B153="S",1,0)</f>
        <v>1</v>
      </c>
      <c r="N153" s="10">
        <f>IF(nnet!$B153="C",1,0)</f>
        <v>0</v>
      </c>
      <c r="O153" s="13">
        <f>IF(nnet!$D153="male",1,0)</f>
        <v>1</v>
      </c>
      <c r="P153" s="13">
        <v>1.0</v>
      </c>
      <c r="AC153" s="15">
        <f>SUMPRODUCT(linear!$G153:$P153,$R$4:$AA$4)</f>
        <v>-1.613462217</v>
      </c>
      <c r="AD153" s="15">
        <f>SUMPRODUCT(nnet!$G153:$P153,$R$5:$AA$5)</f>
        <v>0.0347766554</v>
      </c>
      <c r="AE153" s="16">
        <f t="shared" ref="AE153:AF153" si="151">IF(AC153&lt;0,0,AC153)</f>
        <v>0</v>
      </c>
      <c r="AF153" s="16">
        <f t="shared" si="151"/>
        <v>0.0347766554</v>
      </c>
      <c r="AG153" s="16">
        <f t="shared" si="3"/>
        <v>0.0347766554</v>
      </c>
      <c r="AH153" s="16">
        <f>(nnet!$A153-AG153)^2</f>
        <v>0.00120941576</v>
      </c>
    </row>
    <row r="154" ht="14.25" customHeight="1">
      <c r="A154" s="10">
        <v>1.0</v>
      </c>
      <c r="B154" s="10" t="s">
        <v>30</v>
      </c>
      <c r="C154" s="10">
        <v>2.0</v>
      </c>
      <c r="D154" s="10" t="s">
        <v>33</v>
      </c>
      <c r="E154" s="10">
        <v>32.0</v>
      </c>
      <c r="F154" s="11">
        <v>13.0</v>
      </c>
      <c r="G154" s="10">
        <v>0.0</v>
      </c>
      <c r="H154" s="10">
        <v>0.0</v>
      </c>
      <c r="I154" s="12">
        <f>nnet!$E154/$E$1</f>
        <v>0.4</v>
      </c>
      <c r="J154" s="12">
        <f>LOG10(nnet!$F154+1)</f>
        <v>1.146128036</v>
      </c>
      <c r="K154" s="10">
        <f>IF(nnet!$C154=1,1,0)</f>
        <v>0</v>
      </c>
      <c r="L154" s="10">
        <f>IF(nnet!$C154=2,1,0)</f>
        <v>1</v>
      </c>
      <c r="M154" s="10">
        <f>IF(nnet!$B154="S",1,0)</f>
        <v>1</v>
      </c>
      <c r="N154" s="10">
        <f>IF(nnet!$B154="C",1,0)</f>
        <v>0</v>
      </c>
      <c r="O154" s="13">
        <f>IF(nnet!$D154="male",1,0)</f>
        <v>0</v>
      </c>
      <c r="P154" s="13">
        <v>1.0</v>
      </c>
      <c r="AC154" s="15">
        <f>SUMPRODUCT(linear!$G154:$P154,$R$4:$AA$4)</f>
        <v>-0.953825153</v>
      </c>
      <c r="AD154" s="15">
        <f>SUMPRODUCT(nnet!$G154:$P154,$R$5:$AA$5)</f>
        <v>0.7748484706</v>
      </c>
      <c r="AE154" s="16">
        <f t="shared" ref="AE154:AF154" si="152">IF(AC154&lt;0,0,AC154)</f>
        <v>0</v>
      </c>
      <c r="AF154" s="16">
        <f t="shared" si="152"/>
        <v>0.7748484706</v>
      </c>
      <c r="AG154" s="16">
        <f t="shared" si="3"/>
        <v>0.7748484706</v>
      </c>
      <c r="AH154" s="16">
        <f>(nnet!$A154-AG154)^2</f>
        <v>0.0506932112</v>
      </c>
    </row>
    <row r="155" ht="14.25" customHeight="1">
      <c r="A155" s="10">
        <v>0.0</v>
      </c>
      <c r="B155" s="10" t="s">
        <v>30</v>
      </c>
      <c r="C155" s="10">
        <v>2.0</v>
      </c>
      <c r="D155" s="10" t="s">
        <v>31</v>
      </c>
      <c r="E155" s="10">
        <v>19.0</v>
      </c>
      <c r="F155" s="11">
        <v>13.0</v>
      </c>
      <c r="G155" s="10">
        <v>0.0</v>
      </c>
      <c r="H155" s="10">
        <v>0.0</v>
      </c>
      <c r="I155" s="12">
        <f>nnet!$E155/$E$1</f>
        <v>0.2375</v>
      </c>
      <c r="J155" s="12">
        <f>LOG10(nnet!$F155+1)</f>
        <v>1.146128036</v>
      </c>
      <c r="K155" s="10">
        <f>IF(nnet!$C155=1,1,0)</f>
        <v>0</v>
      </c>
      <c r="L155" s="10">
        <f>IF(nnet!$C155=2,1,0)</f>
        <v>1</v>
      </c>
      <c r="M155" s="10">
        <f>IF(nnet!$B155="S",1,0)</f>
        <v>1</v>
      </c>
      <c r="N155" s="10">
        <f>IF(nnet!$B155="C",1,0)</f>
        <v>0</v>
      </c>
      <c r="O155" s="13">
        <f>IF(nnet!$D155="male",1,0)</f>
        <v>1</v>
      </c>
      <c r="P155" s="13">
        <v>1.0</v>
      </c>
      <c r="AC155" s="15">
        <f>SUMPRODUCT(linear!$G155:$P155,$R$4:$AA$4)</f>
        <v>-1.334843592</v>
      </c>
      <c r="AD155" s="15">
        <f>SUMPRODUCT(nnet!$G155:$P155,$R$5:$AA$5)</f>
        <v>0.365394265</v>
      </c>
      <c r="AE155" s="16">
        <f t="shared" ref="AE155:AF155" si="153">IF(AC155&lt;0,0,AC155)</f>
        <v>0</v>
      </c>
      <c r="AF155" s="16">
        <f t="shared" si="153"/>
        <v>0.365394265</v>
      </c>
      <c r="AG155" s="16">
        <f t="shared" si="3"/>
        <v>0.365394265</v>
      </c>
      <c r="AH155" s="16">
        <f>(nnet!$A155-AG155)^2</f>
        <v>0.1335129689</v>
      </c>
    </row>
    <row r="156" ht="14.25" customHeight="1">
      <c r="A156" s="10">
        <v>1.0</v>
      </c>
      <c r="B156" s="10" t="s">
        <v>30</v>
      </c>
      <c r="C156" s="10">
        <v>3.0</v>
      </c>
      <c r="D156" s="10" t="s">
        <v>33</v>
      </c>
      <c r="E156" s="10">
        <v>19.0</v>
      </c>
      <c r="F156" s="11">
        <v>7.8542</v>
      </c>
      <c r="G156" s="10">
        <v>1.0</v>
      </c>
      <c r="H156" s="10">
        <v>0.0</v>
      </c>
      <c r="I156" s="12">
        <f>nnet!$E156/$E$1</f>
        <v>0.2375</v>
      </c>
      <c r="J156" s="12">
        <f>LOG10(nnet!$F156+1)</f>
        <v>0.9471493277</v>
      </c>
      <c r="K156" s="10">
        <f>IF(nnet!$C156=1,1,0)</f>
        <v>0</v>
      </c>
      <c r="L156" s="10">
        <f>IF(nnet!$C156=2,1,0)</f>
        <v>0</v>
      </c>
      <c r="M156" s="10">
        <f>IF(nnet!$B156="S",1,0)</f>
        <v>1</v>
      </c>
      <c r="N156" s="10">
        <f>IF(nnet!$B156="C",1,0)</f>
        <v>0</v>
      </c>
      <c r="O156" s="13">
        <f>IF(nnet!$D156="male",1,0)</f>
        <v>0</v>
      </c>
      <c r="P156" s="13">
        <v>1.0</v>
      </c>
      <c r="AC156" s="15">
        <f>SUMPRODUCT(linear!$G156:$P156,$R$4:$AA$4)</f>
        <v>-0.9745374328</v>
      </c>
      <c r="AD156" s="15">
        <f>SUMPRODUCT(nnet!$G156:$P156,$R$5:$AA$5)</f>
        <v>0.5631459745</v>
      </c>
      <c r="AE156" s="16">
        <f t="shared" ref="AE156:AF156" si="154">IF(AC156&lt;0,0,AC156)</f>
        <v>0</v>
      </c>
      <c r="AF156" s="16">
        <f t="shared" si="154"/>
        <v>0.5631459745</v>
      </c>
      <c r="AG156" s="16">
        <f t="shared" si="3"/>
        <v>0.5631459745</v>
      </c>
      <c r="AH156" s="16">
        <f>(nnet!$A156-AG156)^2</f>
        <v>0.1908414396</v>
      </c>
    </row>
    <row r="157" ht="14.25" customHeight="1">
      <c r="A157" s="10">
        <v>1.0</v>
      </c>
      <c r="B157" s="10" t="s">
        <v>30</v>
      </c>
      <c r="C157" s="10">
        <v>2.0</v>
      </c>
      <c r="D157" s="10" t="s">
        <v>31</v>
      </c>
      <c r="E157" s="10">
        <v>3.0</v>
      </c>
      <c r="F157" s="11">
        <v>26.0</v>
      </c>
      <c r="G157" s="10">
        <v>1.0</v>
      </c>
      <c r="H157" s="10">
        <v>1.0</v>
      </c>
      <c r="I157" s="12">
        <f>nnet!$E157/$E$1</f>
        <v>0.0375</v>
      </c>
      <c r="J157" s="12">
        <f>LOG10(nnet!$F157+1)</f>
        <v>1.431363764</v>
      </c>
      <c r="K157" s="10">
        <f>IF(nnet!$C157=1,1,0)</f>
        <v>0</v>
      </c>
      <c r="L157" s="10">
        <f>IF(nnet!$C157=2,1,0)</f>
        <v>1</v>
      </c>
      <c r="M157" s="10">
        <f>IF(nnet!$B157="S",1,0)</f>
        <v>1</v>
      </c>
      <c r="N157" s="10">
        <f>IF(nnet!$B157="C",1,0)</f>
        <v>0</v>
      </c>
      <c r="O157" s="13">
        <f>IF(nnet!$D157="male",1,0)</f>
        <v>1</v>
      </c>
      <c r="P157" s="13">
        <v>1.0</v>
      </c>
      <c r="AC157" s="15">
        <f>SUMPRODUCT(linear!$G157:$P157,$R$4:$AA$4)</f>
        <v>-1.236927329</v>
      </c>
      <c r="AD157" s="15">
        <f>SUMPRODUCT(nnet!$G157:$P157,$R$5:$AA$5)</f>
        <v>0.4028136295</v>
      </c>
      <c r="AE157" s="16">
        <f t="shared" ref="AE157:AF157" si="155">IF(AC157&lt;0,0,AC157)</f>
        <v>0</v>
      </c>
      <c r="AF157" s="16">
        <f t="shared" si="155"/>
        <v>0.4028136295</v>
      </c>
      <c r="AG157" s="16">
        <f t="shared" si="3"/>
        <v>0.4028136295</v>
      </c>
      <c r="AH157" s="16">
        <f>(nnet!$A157-AG157)^2</f>
        <v>0.3566315611</v>
      </c>
    </row>
    <row r="158" ht="14.25" customHeight="1">
      <c r="A158" s="10">
        <v>1.0</v>
      </c>
      <c r="B158" s="10" t="s">
        <v>32</v>
      </c>
      <c r="C158" s="10">
        <v>1.0</v>
      </c>
      <c r="D158" s="10" t="s">
        <v>33</v>
      </c>
      <c r="E158" s="10">
        <v>44.0</v>
      </c>
      <c r="F158" s="11">
        <v>27.7208</v>
      </c>
      <c r="G158" s="10">
        <v>0.0</v>
      </c>
      <c r="H158" s="10">
        <v>0.0</v>
      </c>
      <c r="I158" s="12">
        <f>nnet!$E158/$E$1</f>
        <v>0.55</v>
      </c>
      <c r="J158" s="12">
        <f>LOG10(nnet!$F158+1)</f>
        <v>1.458196533</v>
      </c>
      <c r="K158" s="10">
        <f>IF(nnet!$C158=1,1,0)</f>
        <v>1</v>
      </c>
      <c r="L158" s="10">
        <f>IF(nnet!$C158=2,1,0)</f>
        <v>0</v>
      </c>
      <c r="M158" s="10">
        <f>IF(nnet!$B158="S",1,0)</f>
        <v>0</v>
      </c>
      <c r="N158" s="10">
        <f>IF(nnet!$B158="C",1,0)</f>
        <v>1</v>
      </c>
      <c r="O158" s="13">
        <f>IF(nnet!$D158="male",1,0)</f>
        <v>0</v>
      </c>
      <c r="P158" s="13">
        <v>1.0</v>
      </c>
      <c r="AC158" s="15">
        <f>SUMPRODUCT(linear!$G158:$P158,$R$4:$AA$4)</f>
        <v>0.9194667998</v>
      </c>
      <c r="AD158" s="15">
        <f>SUMPRODUCT(nnet!$G158:$P158,$R$5:$AA$5)</f>
        <v>-2.5954733</v>
      </c>
      <c r="AE158" s="16">
        <f t="shared" ref="AE158:AF158" si="156">IF(AC158&lt;0,0,AC158)</f>
        <v>0.9194667998</v>
      </c>
      <c r="AF158" s="16">
        <f t="shared" si="156"/>
        <v>0</v>
      </c>
      <c r="AG158" s="16">
        <f t="shared" si="3"/>
        <v>0.9194667998</v>
      </c>
      <c r="AH158" s="16">
        <f>(nnet!$A158-AG158)^2</f>
        <v>0.006485596332</v>
      </c>
    </row>
    <row r="159" ht="14.25" customHeight="1">
      <c r="A159" s="10">
        <v>1.0</v>
      </c>
      <c r="B159" s="10" t="s">
        <v>32</v>
      </c>
      <c r="C159" s="10">
        <v>1.0</v>
      </c>
      <c r="D159" s="10" t="s">
        <v>33</v>
      </c>
      <c r="E159" s="10">
        <v>58.0</v>
      </c>
      <c r="F159" s="11">
        <v>146.5208</v>
      </c>
      <c r="G159" s="10">
        <v>0.0</v>
      </c>
      <c r="H159" s="10">
        <v>0.0</v>
      </c>
      <c r="I159" s="12">
        <f>nnet!$E159/$E$1</f>
        <v>0.725</v>
      </c>
      <c r="J159" s="12">
        <f>LOG10(nnet!$F159+1)</f>
        <v>2.168853259</v>
      </c>
      <c r="K159" s="10">
        <f>IF(nnet!$C159=1,1,0)</f>
        <v>1</v>
      </c>
      <c r="L159" s="10">
        <f>IF(nnet!$C159=2,1,0)</f>
        <v>0</v>
      </c>
      <c r="M159" s="10">
        <f>IF(nnet!$B159="S",1,0)</f>
        <v>0</v>
      </c>
      <c r="N159" s="10">
        <f>IF(nnet!$B159="C",1,0)</f>
        <v>1</v>
      </c>
      <c r="O159" s="13">
        <f>IF(nnet!$D159="male",1,0)</f>
        <v>0</v>
      </c>
      <c r="P159" s="13">
        <v>1.0</v>
      </c>
      <c r="AC159" s="15">
        <f>SUMPRODUCT(linear!$G159:$P159,$R$4:$AA$4)</f>
        <v>0.7990788939</v>
      </c>
      <c r="AD159" s="15">
        <f>SUMPRODUCT(nnet!$G159:$P159,$R$5:$AA$5)</f>
        <v>-2.636550877</v>
      </c>
      <c r="AE159" s="16">
        <f t="shared" ref="AE159:AF159" si="157">IF(AC159&lt;0,0,AC159)</f>
        <v>0.7990788939</v>
      </c>
      <c r="AF159" s="16">
        <f t="shared" si="157"/>
        <v>0</v>
      </c>
      <c r="AG159" s="16">
        <f t="shared" si="3"/>
        <v>0.7990788939</v>
      </c>
      <c r="AH159" s="16">
        <f>(nnet!$A159-AG159)^2</f>
        <v>0.04036929087</v>
      </c>
    </row>
    <row r="160" ht="14.25" customHeight="1">
      <c r="A160" s="10">
        <v>0.0</v>
      </c>
      <c r="B160" s="10" t="s">
        <v>30</v>
      </c>
      <c r="C160" s="10">
        <v>3.0</v>
      </c>
      <c r="D160" s="10" t="s">
        <v>31</v>
      </c>
      <c r="E160" s="10">
        <v>42.0</v>
      </c>
      <c r="F160" s="11">
        <v>8.4042</v>
      </c>
      <c r="G160" s="10">
        <v>0.0</v>
      </c>
      <c r="H160" s="10">
        <v>1.0</v>
      </c>
      <c r="I160" s="12">
        <f>nnet!$E160/$E$1</f>
        <v>0.525</v>
      </c>
      <c r="J160" s="12">
        <f>LOG10(nnet!$F160+1)</f>
        <v>0.9733218567</v>
      </c>
      <c r="K160" s="10">
        <f>IF(nnet!$C160=1,1,0)</f>
        <v>0</v>
      </c>
      <c r="L160" s="10">
        <f>IF(nnet!$C160=2,1,0)</f>
        <v>0</v>
      </c>
      <c r="M160" s="10">
        <f>IF(nnet!$B160="S",1,0)</f>
        <v>1</v>
      </c>
      <c r="N160" s="10">
        <f>IF(nnet!$B160="C",1,0)</f>
        <v>0</v>
      </c>
      <c r="O160" s="13">
        <f>IF(nnet!$D160="male",1,0)</f>
        <v>1</v>
      </c>
      <c r="P160" s="13">
        <v>1.0</v>
      </c>
      <c r="AC160" s="15">
        <f>SUMPRODUCT(linear!$G160:$P160,$R$4:$AA$4)</f>
        <v>-1.702996522</v>
      </c>
      <c r="AD160" s="15">
        <f>SUMPRODUCT(nnet!$G160:$P160,$R$5:$AA$5)</f>
        <v>-0.01303081957</v>
      </c>
      <c r="AE160" s="16">
        <f t="shared" ref="AE160:AF160" si="158">IF(AC160&lt;0,0,AC160)</f>
        <v>0</v>
      </c>
      <c r="AF160" s="16">
        <f t="shared" si="158"/>
        <v>0</v>
      </c>
      <c r="AG160" s="16">
        <f t="shared" si="3"/>
        <v>0</v>
      </c>
      <c r="AH160" s="16">
        <f>(nnet!$A160-AG160)^2</f>
        <v>0</v>
      </c>
    </row>
    <row r="161" ht="14.25" customHeight="1">
      <c r="A161" s="10">
        <v>0.0</v>
      </c>
      <c r="B161" s="10" t="s">
        <v>30</v>
      </c>
      <c r="C161" s="10">
        <v>2.0</v>
      </c>
      <c r="D161" s="10" t="s">
        <v>33</v>
      </c>
      <c r="E161" s="10">
        <v>24.0</v>
      </c>
      <c r="F161" s="11">
        <v>13.0</v>
      </c>
      <c r="G161" s="10">
        <v>0.0</v>
      </c>
      <c r="H161" s="10">
        <v>0.0</v>
      </c>
      <c r="I161" s="12">
        <f>nnet!$E161/$E$1</f>
        <v>0.3</v>
      </c>
      <c r="J161" s="12">
        <f>LOG10(nnet!$F161+1)</f>
        <v>1.146128036</v>
      </c>
      <c r="K161" s="10">
        <f>IF(nnet!$C161=1,1,0)</f>
        <v>0</v>
      </c>
      <c r="L161" s="10">
        <f>IF(nnet!$C161=2,1,0)</f>
        <v>1</v>
      </c>
      <c r="M161" s="10">
        <f>IF(nnet!$B161="S",1,0)</f>
        <v>1</v>
      </c>
      <c r="N161" s="10">
        <f>IF(nnet!$B161="C",1,0)</f>
        <v>0</v>
      </c>
      <c r="O161" s="13">
        <f>IF(nnet!$D161="male",1,0)</f>
        <v>0</v>
      </c>
      <c r="P161" s="13">
        <v>1.0</v>
      </c>
      <c r="AC161" s="15">
        <f>SUMPRODUCT(linear!$G161:$P161,$R$4:$AA$4)</f>
        <v>-0.880308896</v>
      </c>
      <c r="AD161" s="15">
        <f>SUMPRODUCT(nnet!$G161:$P161,$R$5:$AA$5)</f>
        <v>0.8273399892</v>
      </c>
      <c r="AE161" s="16">
        <f t="shared" ref="AE161:AF161" si="159">IF(AC161&lt;0,0,AC161)</f>
        <v>0</v>
      </c>
      <c r="AF161" s="16">
        <f t="shared" si="159"/>
        <v>0.8273399892</v>
      </c>
      <c r="AG161" s="16">
        <f t="shared" si="3"/>
        <v>0.8273399892</v>
      </c>
      <c r="AH161" s="16">
        <f>(nnet!$A161-AG161)^2</f>
        <v>0.6844914577</v>
      </c>
    </row>
    <row r="162" ht="14.25" customHeight="1">
      <c r="A162" s="10">
        <v>0.0</v>
      </c>
      <c r="B162" s="10" t="s">
        <v>30</v>
      </c>
      <c r="C162" s="10">
        <v>3.0</v>
      </c>
      <c r="D162" s="10" t="s">
        <v>31</v>
      </c>
      <c r="E162" s="10">
        <v>28.0</v>
      </c>
      <c r="F162" s="11">
        <v>9.5</v>
      </c>
      <c r="G162" s="10">
        <v>0.0</v>
      </c>
      <c r="H162" s="10">
        <v>0.0</v>
      </c>
      <c r="I162" s="12">
        <f>nnet!$E162/$E$1</f>
        <v>0.35</v>
      </c>
      <c r="J162" s="12">
        <f>LOG10(nnet!$F162+1)</f>
        <v>1.021189299</v>
      </c>
      <c r="K162" s="10">
        <f>IF(nnet!$C162=1,1,0)</f>
        <v>0</v>
      </c>
      <c r="L162" s="10">
        <f>IF(nnet!$C162=2,1,0)</f>
        <v>0</v>
      </c>
      <c r="M162" s="10">
        <f>IF(nnet!$B162="S",1,0)</f>
        <v>1</v>
      </c>
      <c r="N162" s="10">
        <f>IF(nnet!$B162="C",1,0)</f>
        <v>0</v>
      </c>
      <c r="O162" s="13">
        <f>IF(nnet!$D162="male",1,0)</f>
        <v>1</v>
      </c>
      <c r="P162" s="13">
        <v>1.0</v>
      </c>
      <c r="AC162" s="15">
        <f>SUMPRODUCT(linear!$G162:$P162,$R$4:$AA$4)</f>
        <v>-1.539108489</v>
      </c>
      <c r="AD162" s="15">
        <f>SUMPRODUCT(nnet!$G162:$P162,$R$5:$AA$5)</f>
        <v>0.09241350434</v>
      </c>
      <c r="AE162" s="16">
        <f t="shared" ref="AE162:AF162" si="160">IF(AC162&lt;0,0,AC162)</f>
        <v>0</v>
      </c>
      <c r="AF162" s="16">
        <f t="shared" si="160"/>
        <v>0.09241350434</v>
      </c>
      <c r="AG162" s="16">
        <f t="shared" si="3"/>
        <v>0.09241350434</v>
      </c>
      <c r="AH162" s="16">
        <f>(nnet!$A162-AG162)^2</f>
        <v>0.008540255784</v>
      </c>
    </row>
    <row r="163" ht="14.25" customHeight="1">
      <c r="A163" s="10">
        <v>0.0</v>
      </c>
      <c r="B163" s="10" t="s">
        <v>30</v>
      </c>
      <c r="C163" s="10">
        <v>3.0</v>
      </c>
      <c r="D163" s="10" t="s">
        <v>31</v>
      </c>
      <c r="E163" s="10">
        <v>34.0</v>
      </c>
      <c r="F163" s="11">
        <v>6.4958</v>
      </c>
      <c r="G163" s="10">
        <v>0.0</v>
      </c>
      <c r="H163" s="10">
        <v>0.0</v>
      </c>
      <c r="I163" s="12">
        <f>nnet!$E163/$E$1</f>
        <v>0.425</v>
      </c>
      <c r="J163" s="12">
        <f>LOG10(nnet!$F163+1)</f>
        <v>0.8748179904</v>
      </c>
      <c r="K163" s="10">
        <f>IF(nnet!$C163=1,1,0)</f>
        <v>0</v>
      </c>
      <c r="L163" s="10">
        <f>IF(nnet!$C163=2,1,0)</f>
        <v>0</v>
      </c>
      <c r="M163" s="10">
        <f>IF(nnet!$B163="S",1,0)</f>
        <v>1</v>
      </c>
      <c r="N163" s="10">
        <f>IF(nnet!$B163="C",1,0)</f>
        <v>0</v>
      </c>
      <c r="O163" s="13">
        <f>IF(nnet!$D163="male",1,0)</f>
        <v>1</v>
      </c>
      <c r="P163" s="13">
        <v>1.0</v>
      </c>
      <c r="AC163" s="15">
        <f>SUMPRODUCT(linear!$G163:$P163,$R$4:$AA$4)</f>
        <v>-1.595948105</v>
      </c>
      <c r="AD163" s="15">
        <f>SUMPRODUCT(nnet!$G163:$P163,$R$5:$AA$5)</f>
        <v>0.04258536713</v>
      </c>
      <c r="AE163" s="16">
        <f t="shared" ref="AE163:AF163" si="161">IF(AC163&lt;0,0,AC163)</f>
        <v>0</v>
      </c>
      <c r="AF163" s="16">
        <f t="shared" si="161"/>
        <v>0.04258536713</v>
      </c>
      <c r="AG163" s="16">
        <f t="shared" si="3"/>
        <v>0.04258536713</v>
      </c>
      <c r="AH163" s="16">
        <f>(nnet!$A163-AG163)^2</f>
        <v>0.001813513493</v>
      </c>
    </row>
    <row r="164" ht="14.25" customHeight="1">
      <c r="A164" s="10">
        <v>0.0</v>
      </c>
      <c r="B164" s="10" t="s">
        <v>32</v>
      </c>
      <c r="C164" s="10">
        <v>3.0</v>
      </c>
      <c r="D164" s="10" t="s">
        <v>31</v>
      </c>
      <c r="E164" s="10">
        <v>45.5</v>
      </c>
      <c r="F164" s="11">
        <v>7.225</v>
      </c>
      <c r="G164" s="10">
        <v>0.0</v>
      </c>
      <c r="H164" s="10">
        <v>0.0</v>
      </c>
      <c r="I164" s="12">
        <f>nnet!$E164/$E$1</f>
        <v>0.56875</v>
      </c>
      <c r="J164" s="12">
        <f>LOG10(nnet!$F164+1)</f>
        <v>0.9151359066</v>
      </c>
      <c r="K164" s="10">
        <f>IF(nnet!$C164=1,1,0)</f>
        <v>0</v>
      </c>
      <c r="L164" s="10">
        <f>IF(nnet!$C164=2,1,0)</f>
        <v>0</v>
      </c>
      <c r="M164" s="10">
        <f>IF(nnet!$B164="S",1,0)</f>
        <v>0</v>
      </c>
      <c r="N164" s="10">
        <f>IF(nnet!$B164="C",1,0)</f>
        <v>1</v>
      </c>
      <c r="O164" s="13">
        <f>IF(nnet!$D164="male",1,0)</f>
        <v>1</v>
      </c>
      <c r="P164" s="13">
        <v>1.0</v>
      </c>
      <c r="AC164" s="15">
        <f>SUMPRODUCT(linear!$G164:$P164,$R$4:$AA$4)</f>
        <v>0.02574675265</v>
      </c>
      <c r="AD164" s="15">
        <f>SUMPRODUCT(nnet!$G164:$P164,$R$5:$AA$5)</f>
        <v>-3.513879964</v>
      </c>
      <c r="AE164" s="16">
        <f t="shared" ref="AE164:AF164" si="162">IF(AC164&lt;0,0,AC164)</f>
        <v>0.02574675265</v>
      </c>
      <c r="AF164" s="16">
        <f t="shared" si="162"/>
        <v>0</v>
      </c>
      <c r="AG164" s="16">
        <f t="shared" si="3"/>
        <v>0.02574675265</v>
      </c>
      <c r="AH164" s="16">
        <f>(nnet!$A164-AG164)^2</f>
        <v>0.0006628952719</v>
      </c>
    </row>
    <row r="165" ht="14.25" customHeight="1">
      <c r="A165" s="10">
        <v>1.0</v>
      </c>
      <c r="B165" s="10" t="s">
        <v>30</v>
      </c>
      <c r="C165" s="10">
        <v>3.0</v>
      </c>
      <c r="D165" s="10" t="s">
        <v>31</v>
      </c>
      <c r="E165" s="10">
        <v>18.0</v>
      </c>
      <c r="F165" s="11">
        <v>8.05</v>
      </c>
      <c r="G165" s="10">
        <v>0.0</v>
      </c>
      <c r="H165" s="10">
        <v>0.0</v>
      </c>
      <c r="I165" s="12">
        <f>nnet!$E165/$E$1</f>
        <v>0.225</v>
      </c>
      <c r="J165" s="12">
        <f>LOG10(nnet!$F165+1)</f>
        <v>0.9566485792</v>
      </c>
      <c r="K165" s="10">
        <f>IF(nnet!$C165=1,1,0)</f>
        <v>0</v>
      </c>
      <c r="L165" s="10">
        <f>IF(nnet!$C165=2,1,0)</f>
        <v>0</v>
      </c>
      <c r="M165" s="10">
        <f>IF(nnet!$B165="S",1,0)</f>
        <v>1</v>
      </c>
      <c r="N165" s="10">
        <f>IF(nnet!$B165="C",1,0)</f>
        <v>0</v>
      </c>
      <c r="O165" s="13">
        <f>IF(nnet!$D165="male",1,0)</f>
        <v>1</v>
      </c>
      <c r="P165" s="13">
        <v>1.0</v>
      </c>
      <c r="AC165" s="15">
        <f>SUMPRODUCT(linear!$G165:$P165,$R$4:$AA$4)</f>
        <v>-1.447963831</v>
      </c>
      <c r="AD165" s="15">
        <f>SUMPRODUCT(nnet!$G165:$P165,$R$5:$AA$5)</f>
        <v>0.153415909</v>
      </c>
      <c r="AE165" s="16">
        <f t="shared" ref="AE165:AF165" si="163">IF(AC165&lt;0,0,AC165)</f>
        <v>0</v>
      </c>
      <c r="AF165" s="16">
        <f t="shared" si="163"/>
        <v>0.153415909</v>
      </c>
      <c r="AG165" s="16">
        <f t="shared" si="3"/>
        <v>0.153415909</v>
      </c>
      <c r="AH165" s="16">
        <f>(nnet!$A165-AG165)^2</f>
        <v>0.7167046232</v>
      </c>
    </row>
    <row r="166" ht="14.25" customHeight="1">
      <c r="A166" s="10">
        <v>0.0</v>
      </c>
      <c r="B166" s="10" t="s">
        <v>30</v>
      </c>
      <c r="C166" s="10">
        <v>3.0</v>
      </c>
      <c r="D166" s="10" t="s">
        <v>33</v>
      </c>
      <c r="E166" s="10">
        <v>2.0</v>
      </c>
      <c r="F166" s="11">
        <v>10.4625</v>
      </c>
      <c r="G166" s="10">
        <v>0.0</v>
      </c>
      <c r="H166" s="10">
        <v>1.0</v>
      </c>
      <c r="I166" s="12">
        <f>nnet!$E166/$E$1</f>
        <v>0.025</v>
      </c>
      <c r="J166" s="12">
        <f>LOG10(nnet!$F166+1)</f>
        <v>1.059279349</v>
      </c>
      <c r="K166" s="10">
        <f>IF(nnet!$C166=1,1,0)</f>
        <v>0</v>
      </c>
      <c r="L166" s="10">
        <f>IF(nnet!$C166=2,1,0)</f>
        <v>0</v>
      </c>
      <c r="M166" s="10">
        <f>IF(nnet!$B166="S",1,0)</f>
        <v>1</v>
      </c>
      <c r="N166" s="10">
        <f>IF(nnet!$B166="C",1,0)</f>
        <v>0</v>
      </c>
      <c r="O166" s="13">
        <f>IF(nnet!$D166="male",1,0)</f>
        <v>0</v>
      </c>
      <c r="P166" s="13">
        <v>1.0</v>
      </c>
      <c r="AC166" s="15">
        <f>SUMPRODUCT(linear!$G166:$P166,$R$4:$AA$4)</f>
        <v>-0.8339331215</v>
      </c>
      <c r="AD166" s="15">
        <f>SUMPRODUCT(nnet!$G166:$P166,$R$5:$AA$5)</f>
        <v>0.7503221045</v>
      </c>
      <c r="AE166" s="16">
        <f t="shared" ref="AE166:AF166" si="164">IF(AC166&lt;0,0,AC166)</f>
        <v>0</v>
      </c>
      <c r="AF166" s="16">
        <f t="shared" si="164"/>
        <v>0.7503221045</v>
      </c>
      <c r="AG166" s="16">
        <f t="shared" si="3"/>
        <v>0.7503221045</v>
      </c>
      <c r="AH166" s="16">
        <f>(nnet!$A166-AG166)^2</f>
        <v>0.5629832605</v>
      </c>
    </row>
    <row r="167" ht="14.25" customHeight="1">
      <c r="A167" s="10">
        <v>0.0</v>
      </c>
      <c r="B167" s="10" t="s">
        <v>30</v>
      </c>
      <c r="C167" s="10">
        <v>3.0</v>
      </c>
      <c r="D167" s="10" t="s">
        <v>31</v>
      </c>
      <c r="E167" s="10">
        <v>32.0</v>
      </c>
      <c r="F167" s="11">
        <v>15.85</v>
      </c>
      <c r="G167" s="10">
        <v>1.0</v>
      </c>
      <c r="H167" s="10">
        <v>0.0</v>
      </c>
      <c r="I167" s="12">
        <f>nnet!$E167/$E$1</f>
        <v>0.4</v>
      </c>
      <c r="J167" s="12">
        <f>LOG10(nnet!$F167+1)</f>
        <v>1.226599905</v>
      </c>
      <c r="K167" s="10">
        <f>IF(nnet!$C167=1,1,0)</f>
        <v>0</v>
      </c>
      <c r="L167" s="10">
        <f>IF(nnet!$C167=2,1,0)</f>
        <v>0</v>
      </c>
      <c r="M167" s="10">
        <f>IF(nnet!$B167="S",1,0)</f>
        <v>1</v>
      </c>
      <c r="N167" s="10">
        <f>IF(nnet!$B167="C",1,0)</f>
        <v>0</v>
      </c>
      <c r="O167" s="13">
        <f>IF(nnet!$D167="male",1,0)</f>
        <v>1</v>
      </c>
      <c r="P167" s="13">
        <v>1.0</v>
      </c>
      <c r="AC167" s="15">
        <f>SUMPRODUCT(linear!$G167:$P167,$R$4:$AA$4)</f>
        <v>-1.591233458</v>
      </c>
      <c r="AD167" s="15">
        <f>SUMPRODUCT(nnet!$G167:$P167,$R$5:$AA$5)</f>
        <v>0.003063498457</v>
      </c>
      <c r="AE167" s="16">
        <f t="shared" ref="AE167:AF167" si="165">IF(AC167&lt;0,0,AC167)</f>
        <v>0</v>
      </c>
      <c r="AF167" s="16">
        <f t="shared" si="165"/>
        <v>0.003063498457</v>
      </c>
      <c r="AG167" s="16">
        <f t="shared" si="3"/>
        <v>0.003063498457</v>
      </c>
      <c r="AH167" s="16">
        <f>(nnet!$A167-AG167)^2</f>
        <v>0.000009385022795</v>
      </c>
    </row>
    <row r="168" ht="14.25" customHeight="1">
      <c r="A168" s="10">
        <v>1.0</v>
      </c>
      <c r="B168" s="10" t="s">
        <v>32</v>
      </c>
      <c r="C168" s="10">
        <v>3.0</v>
      </c>
      <c r="D168" s="10" t="s">
        <v>31</v>
      </c>
      <c r="E168" s="10">
        <v>26.0</v>
      </c>
      <c r="F168" s="11">
        <v>18.7875</v>
      </c>
      <c r="G168" s="10">
        <v>0.0</v>
      </c>
      <c r="H168" s="10">
        <v>0.0</v>
      </c>
      <c r="I168" s="12">
        <f>nnet!$E168/$E$1</f>
        <v>0.325</v>
      </c>
      <c r="J168" s="12">
        <f>LOG10(nnet!$F168+1)</f>
        <v>1.296390928</v>
      </c>
      <c r="K168" s="10">
        <f>IF(nnet!$C168=1,1,0)</f>
        <v>0</v>
      </c>
      <c r="L168" s="10">
        <f>IF(nnet!$C168=2,1,0)</f>
        <v>0</v>
      </c>
      <c r="M168" s="10">
        <f>IF(nnet!$B168="S",1,0)</f>
        <v>0</v>
      </c>
      <c r="N168" s="10">
        <f>IF(nnet!$B168="C",1,0)</f>
        <v>1</v>
      </c>
      <c r="O168" s="13">
        <f>IF(nnet!$D168="male",1,0)</f>
        <v>1</v>
      </c>
      <c r="P168" s="13">
        <v>1.0</v>
      </c>
      <c r="AC168" s="15">
        <f>SUMPRODUCT(linear!$G168:$P168,$R$4:$AA$4)</f>
        <v>0.2093769502</v>
      </c>
      <c r="AD168" s="15">
        <f>SUMPRODUCT(nnet!$G168:$P168,$R$5:$AA$5)</f>
        <v>-3.358687913</v>
      </c>
      <c r="AE168" s="16">
        <f t="shared" ref="AE168:AF168" si="166">IF(AC168&lt;0,0,AC168)</f>
        <v>0.2093769502</v>
      </c>
      <c r="AF168" s="16">
        <f t="shared" si="166"/>
        <v>0</v>
      </c>
      <c r="AG168" s="16">
        <f t="shared" si="3"/>
        <v>0.2093769502</v>
      </c>
      <c r="AH168" s="16">
        <f>(nnet!$A168-AG168)^2</f>
        <v>0.6250848069</v>
      </c>
    </row>
    <row r="169" ht="14.25" customHeight="1">
      <c r="A169" s="10">
        <v>1.0</v>
      </c>
      <c r="B169" s="10" t="s">
        <v>34</v>
      </c>
      <c r="C169" s="10">
        <v>3.0</v>
      </c>
      <c r="D169" s="10" t="s">
        <v>33</v>
      </c>
      <c r="E169" s="10">
        <v>16.0</v>
      </c>
      <c r="F169" s="11">
        <v>7.75</v>
      </c>
      <c r="G169" s="10">
        <v>0.0</v>
      </c>
      <c r="H169" s="10">
        <v>0.0</v>
      </c>
      <c r="I169" s="12">
        <f>nnet!$E169/$E$1</f>
        <v>0.2</v>
      </c>
      <c r="J169" s="12">
        <f>LOG10(nnet!$F169+1)</f>
        <v>0.942008053</v>
      </c>
      <c r="K169" s="10">
        <f>IF(nnet!$C169=1,1,0)</f>
        <v>0</v>
      </c>
      <c r="L169" s="10">
        <f>IF(nnet!$C169=2,1,0)</f>
        <v>0</v>
      </c>
      <c r="M169" s="10">
        <f>IF(nnet!$B169="S",1,0)</f>
        <v>0</v>
      </c>
      <c r="N169" s="10">
        <f>IF(nnet!$B169="C",1,0)</f>
        <v>0</v>
      </c>
      <c r="O169" s="13">
        <f>IF(nnet!$D169="male",1,0)</f>
        <v>0</v>
      </c>
      <c r="P169" s="13">
        <v>1.0</v>
      </c>
      <c r="AC169" s="15">
        <f>SUMPRODUCT(linear!$G169:$P169,$R$4:$AA$4)</f>
        <v>0.5856494698</v>
      </c>
      <c r="AD169" s="15">
        <f>SUMPRODUCT(nnet!$G169:$P169,$R$5:$AA$5)</f>
        <v>-2.152504023</v>
      </c>
      <c r="AE169" s="16">
        <f t="shared" ref="AE169:AF169" si="167">IF(AC169&lt;0,0,AC169)</f>
        <v>0.5856494698</v>
      </c>
      <c r="AF169" s="16">
        <f t="shared" si="167"/>
        <v>0</v>
      </c>
      <c r="AG169" s="16">
        <f t="shared" si="3"/>
        <v>0.5856494698</v>
      </c>
      <c r="AH169" s="16">
        <f>(nnet!$A169-AG169)^2</f>
        <v>0.1716863619</v>
      </c>
    </row>
    <row r="170" ht="14.25" customHeight="1">
      <c r="A170" s="10">
        <v>1.0</v>
      </c>
      <c r="B170" s="10" t="s">
        <v>32</v>
      </c>
      <c r="C170" s="10">
        <v>1.0</v>
      </c>
      <c r="D170" s="10" t="s">
        <v>31</v>
      </c>
      <c r="E170" s="10">
        <v>40.0</v>
      </c>
      <c r="F170" s="11">
        <v>31.0</v>
      </c>
      <c r="G170" s="10">
        <v>0.0</v>
      </c>
      <c r="H170" s="10">
        <v>0.0</v>
      </c>
      <c r="I170" s="12">
        <f>nnet!$E170/$E$1</f>
        <v>0.5</v>
      </c>
      <c r="J170" s="12">
        <f>LOG10(nnet!$F170+1)</f>
        <v>1.505149978</v>
      </c>
      <c r="K170" s="10">
        <f>IF(nnet!$C170=1,1,0)</f>
        <v>1</v>
      </c>
      <c r="L170" s="10">
        <f>IF(nnet!$C170=2,1,0)</f>
        <v>0</v>
      </c>
      <c r="M170" s="10">
        <f>IF(nnet!$B170="S",1,0)</f>
        <v>0</v>
      </c>
      <c r="N170" s="10">
        <f>IF(nnet!$B170="C",1,0)</f>
        <v>1</v>
      </c>
      <c r="O170" s="13">
        <f>IF(nnet!$D170="male",1,0)</f>
        <v>1</v>
      </c>
      <c r="P170" s="13">
        <v>1.0</v>
      </c>
      <c r="AC170" s="15">
        <f>SUMPRODUCT(linear!$G170:$P170,$R$4:$AA$4)</f>
        <v>0.4562886804</v>
      </c>
      <c r="AD170" s="15">
        <f>SUMPRODUCT(nnet!$G170:$P170,$R$5:$AA$5)</f>
        <v>-3.060625233</v>
      </c>
      <c r="AE170" s="16">
        <f t="shared" ref="AE170:AF170" si="168">IF(AC170&lt;0,0,AC170)</f>
        <v>0.4562886804</v>
      </c>
      <c r="AF170" s="16">
        <f t="shared" si="168"/>
        <v>0</v>
      </c>
      <c r="AG170" s="16">
        <f t="shared" si="3"/>
        <v>0.4562886804</v>
      </c>
      <c r="AH170" s="16">
        <f>(nnet!$A170-AG170)^2</f>
        <v>0.295621999</v>
      </c>
    </row>
    <row r="171" ht="14.25" customHeight="1">
      <c r="A171" s="10">
        <v>0.0</v>
      </c>
      <c r="B171" s="10" t="s">
        <v>30</v>
      </c>
      <c r="C171" s="10">
        <v>3.0</v>
      </c>
      <c r="D171" s="10" t="s">
        <v>31</v>
      </c>
      <c r="E171" s="10">
        <v>24.0</v>
      </c>
      <c r="F171" s="11">
        <v>7.05</v>
      </c>
      <c r="G171" s="10">
        <v>0.0</v>
      </c>
      <c r="H171" s="10">
        <v>0.0</v>
      </c>
      <c r="I171" s="12">
        <f>nnet!$E171/$E$1</f>
        <v>0.3</v>
      </c>
      <c r="J171" s="12">
        <f>LOG10(nnet!$F171+1)</f>
        <v>0.9057958804</v>
      </c>
      <c r="K171" s="10">
        <f>IF(nnet!$C171=1,1,0)</f>
        <v>0</v>
      </c>
      <c r="L171" s="10">
        <f>IF(nnet!$C171=2,1,0)</f>
        <v>0</v>
      </c>
      <c r="M171" s="10">
        <f>IF(nnet!$B171="S",1,0)</f>
        <v>1</v>
      </c>
      <c r="N171" s="10">
        <f>IF(nnet!$B171="C",1,0)</f>
        <v>0</v>
      </c>
      <c r="O171" s="13">
        <f>IF(nnet!$D171="male",1,0)</f>
        <v>1</v>
      </c>
      <c r="P171" s="13">
        <v>1.0</v>
      </c>
      <c r="AC171" s="15">
        <f>SUMPRODUCT(linear!$G171:$P171,$R$4:$AA$4)</f>
        <v>-1.503692484</v>
      </c>
      <c r="AD171" s="15">
        <f>SUMPRODUCT(nnet!$G171:$P171,$R$5:$AA$5)</f>
        <v>0.1104134041</v>
      </c>
      <c r="AE171" s="16">
        <f t="shared" ref="AE171:AF171" si="169">IF(AC171&lt;0,0,AC171)</f>
        <v>0</v>
      </c>
      <c r="AF171" s="16">
        <f t="shared" si="169"/>
        <v>0.1104134041</v>
      </c>
      <c r="AG171" s="16">
        <f t="shared" si="3"/>
        <v>0.1104134041</v>
      </c>
      <c r="AH171" s="16">
        <f>(nnet!$A171-AG171)^2</f>
        <v>0.0121911198</v>
      </c>
    </row>
    <row r="172" ht="14.25" customHeight="1">
      <c r="A172" s="10">
        <v>1.0</v>
      </c>
      <c r="B172" s="10" t="s">
        <v>30</v>
      </c>
      <c r="C172" s="10">
        <v>2.0</v>
      </c>
      <c r="D172" s="10" t="s">
        <v>33</v>
      </c>
      <c r="E172" s="10">
        <v>35.0</v>
      </c>
      <c r="F172" s="11">
        <v>21.0</v>
      </c>
      <c r="G172" s="10">
        <v>0.0</v>
      </c>
      <c r="H172" s="10">
        <v>0.0</v>
      </c>
      <c r="I172" s="12">
        <f>nnet!$E172/$E$1</f>
        <v>0.4375</v>
      </c>
      <c r="J172" s="12">
        <f>LOG10(nnet!$F172+1)</f>
        <v>1.342422681</v>
      </c>
      <c r="K172" s="10">
        <f>IF(nnet!$C172=1,1,0)</f>
        <v>0</v>
      </c>
      <c r="L172" s="10">
        <f>IF(nnet!$C172=2,1,0)</f>
        <v>1</v>
      </c>
      <c r="M172" s="10">
        <f>IF(nnet!$B172="S",1,0)</f>
        <v>1</v>
      </c>
      <c r="N172" s="10">
        <f>IF(nnet!$B172="C",1,0)</f>
        <v>0</v>
      </c>
      <c r="O172" s="13">
        <f>IF(nnet!$D172="male",1,0)</f>
        <v>0</v>
      </c>
      <c r="P172" s="13">
        <v>1.0</v>
      </c>
      <c r="AC172" s="15">
        <f>SUMPRODUCT(linear!$G172:$P172,$R$4:$AA$4)</f>
        <v>-0.9791106752</v>
      </c>
      <c r="AD172" s="15">
        <f>SUMPRODUCT(nnet!$G172:$P172,$R$5:$AA$5)</f>
        <v>0.7691911043</v>
      </c>
      <c r="AE172" s="16">
        <f t="shared" ref="AE172:AF172" si="170">IF(AC172&lt;0,0,AC172)</f>
        <v>0</v>
      </c>
      <c r="AF172" s="16">
        <f t="shared" si="170"/>
        <v>0.7691911043</v>
      </c>
      <c r="AG172" s="16">
        <f t="shared" si="3"/>
        <v>0.7691911043</v>
      </c>
      <c r="AH172" s="16">
        <f>(nnet!$A172-AG172)^2</f>
        <v>0.05327274635</v>
      </c>
    </row>
    <row r="173" ht="14.25" customHeight="1">
      <c r="A173" s="10">
        <v>0.0</v>
      </c>
      <c r="B173" s="10" t="s">
        <v>30</v>
      </c>
      <c r="C173" s="10">
        <v>3.0</v>
      </c>
      <c r="D173" s="10" t="s">
        <v>31</v>
      </c>
      <c r="E173" s="10">
        <v>22.0</v>
      </c>
      <c r="F173" s="11">
        <v>7.25</v>
      </c>
      <c r="G173" s="10">
        <v>0.0</v>
      </c>
      <c r="H173" s="10">
        <v>0.0</v>
      </c>
      <c r="I173" s="12">
        <f>nnet!$E173/$E$1</f>
        <v>0.275</v>
      </c>
      <c r="J173" s="12">
        <f>LOG10(nnet!$F173+1)</f>
        <v>0.9164539485</v>
      </c>
      <c r="K173" s="10">
        <f>IF(nnet!$C173=1,1,0)</f>
        <v>0</v>
      </c>
      <c r="L173" s="10">
        <f>IF(nnet!$C173=2,1,0)</f>
        <v>0</v>
      </c>
      <c r="M173" s="10">
        <f>IF(nnet!$B173="S",1,0)</f>
        <v>1</v>
      </c>
      <c r="N173" s="10">
        <f>IF(nnet!$B173="C",1,0)</f>
        <v>0</v>
      </c>
      <c r="O173" s="13">
        <f>IF(nnet!$D173="male",1,0)</f>
        <v>1</v>
      </c>
      <c r="P173" s="13">
        <v>1.0</v>
      </c>
      <c r="AC173" s="15">
        <f>SUMPRODUCT(linear!$G173:$P173,$R$4:$AA$4)</f>
        <v>-1.485189457</v>
      </c>
      <c r="AD173" s="15">
        <f>SUMPRODUCT(nnet!$G173:$P173,$R$5:$AA$5)</f>
        <v>0.124297895</v>
      </c>
      <c r="AE173" s="16">
        <f t="shared" ref="AE173:AF173" si="171">IF(AC173&lt;0,0,AC173)</f>
        <v>0</v>
      </c>
      <c r="AF173" s="16">
        <f t="shared" si="171"/>
        <v>0.124297895</v>
      </c>
      <c r="AG173" s="16">
        <f t="shared" si="3"/>
        <v>0.124297895</v>
      </c>
      <c r="AH173" s="16">
        <f>(nnet!$A173-AG173)^2</f>
        <v>0.01544996671</v>
      </c>
    </row>
    <row r="174" ht="14.25" customHeight="1">
      <c r="A174" s="10">
        <v>0.0</v>
      </c>
      <c r="B174" s="10" t="s">
        <v>30</v>
      </c>
      <c r="C174" s="10">
        <v>2.0</v>
      </c>
      <c r="D174" s="10" t="s">
        <v>31</v>
      </c>
      <c r="E174" s="10">
        <v>30.0</v>
      </c>
      <c r="F174" s="11">
        <v>13.0</v>
      </c>
      <c r="G174" s="10">
        <v>0.0</v>
      </c>
      <c r="H174" s="10">
        <v>0.0</v>
      </c>
      <c r="I174" s="12">
        <f>nnet!$E174/$E$1</f>
        <v>0.375</v>
      </c>
      <c r="J174" s="12">
        <f>LOG10(nnet!$F174+1)</f>
        <v>1.146128036</v>
      </c>
      <c r="K174" s="10">
        <f>IF(nnet!$C174=1,1,0)</f>
        <v>0</v>
      </c>
      <c r="L174" s="10">
        <f>IF(nnet!$C174=2,1,0)</f>
        <v>1</v>
      </c>
      <c r="M174" s="10">
        <f>IF(nnet!$B174="S",1,0)</f>
        <v>1</v>
      </c>
      <c r="N174" s="10">
        <f>IF(nnet!$B174="C",1,0)</f>
        <v>0</v>
      </c>
      <c r="O174" s="13">
        <f>IF(nnet!$D174="male",1,0)</f>
        <v>1</v>
      </c>
      <c r="P174" s="13">
        <v>1.0</v>
      </c>
      <c r="AC174" s="15">
        <f>SUMPRODUCT(linear!$G174:$P174,$R$4:$AA$4)</f>
        <v>-1.435928445</v>
      </c>
      <c r="AD174" s="15">
        <f>SUMPRODUCT(nnet!$G174:$P174,$R$5:$AA$5)</f>
        <v>0.2932184269</v>
      </c>
      <c r="AE174" s="16">
        <f t="shared" ref="AE174:AF174" si="172">IF(AC174&lt;0,0,AC174)</f>
        <v>0</v>
      </c>
      <c r="AF174" s="16">
        <f t="shared" si="172"/>
        <v>0.2932184269</v>
      </c>
      <c r="AG174" s="16">
        <f t="shared" si="3"/>
        <v>0.2932184269</v>
      </c>
      <c r="AH174" s="16">
        <f>(nnet!$A174-AG174)^2</f>
        <v>0.08597704587</v>
      </c>
    </row>
    <row r="175" ht="14.25" customHeight="1">
      <c r="A175" s="10">
        <v>1.0</v>
      </c>
      <c r="B175" s="10" t="s">
        <v>32</v>
      </c>
      <c r="C175" s="10">
        <v>1.0</v>
      </c>
      <c r="D175" s="10" t="s">
        <v>33</v>
      </c>
      <c r="E175" s="10">
        <v>31.0</v>
      </c>
      <c r="F175" s="11">
        <v>113.275</v>
      </c>
      <c r="G175" s="10">
        <v>1.0</v>
      </c>
      <c r="H175" s="10">
        <v>0.0</v>
      </c>
      <c r="I175" s="12">
        <f>nnet!$E175/$E$1</f>
        <v>0.3875</v>
      </c>
      <c r="J175" s="12">
        <f>LOG10(nnet!$F175+1)</f>
        <v>2.05795123</v>
      </c>
      <c r="K175" s="10">
        <f>IF(nnet!$C175=1,1,0)</f>
        <v>1</v>
      </c>
      <c r="L175" s="10">
        <f>IF(nnet!$C175=2,1,0)</f>
        <v>0</v>
      </c>
      <c r="M175" s="10">
        <f>IF(nnet!$B175="S",1,0)</f>
        <v>0</v>
      </c>
      <c r="N175" s="10">
        <f>IF(nnet!$B175="C",1,0)</f>
        <v>1</v>
      </c>
      <c r="O175" s="13">
        <f>IF(nnet!$D175="male",1,0)</f>
        <v>0</v>
      </c>
      <c r="P175" s="13">
        <v>1.0</v>
      </c>
      <c r="AC175" s="15">
        <f>SUMPRODUCT(linear!$G175:$P175,$R$4:$AA$4)</f>
        <v>1.028150434</v>
      </c>
      <c r="AD175" s="15">
        <f>SUMPRODUCT(nnet!$G175:$P175,$R$5:$AA$5)</f>
        <v>-2.545099526</v>
      </c>
      <c r="AE175" s="16">
        <f t="shared" ref="AE175:AF175" si="173">IF(AC175&lt;0,0,AC175)</f>
        <v>1.028150434</v>
      </c>
      <c r="AF175" s="16">
        <f t="shared" si="173"/>
        <v>0</v>
      </c>
      <c r="AG175" s="16">
        <f t="shared" si="3"/>
        <v>1.028150434</v>
      </c>
      <c r="AH175" s="16">
        <f>(nnet!$A175-AG175)^2</f>
        <v>0.0007924469553</v>
      </c>
    </row>
    <row r="176" ht="14.25" customHeight="1">
      <c r="A176" s="10">
        <v>1.0</v>
      </c>
      <c r="B176" s="10" t="s">
        <v>30</v>
      </c>
      <c r="C176" s="10">
        <v>3.0</v>
      </c>
      <c r="D176" s="10" t="s">
        <v>33</v>
      </c>
      <c r="E176" s="10">
        <v>27.0</v>
      </c>
      <c r="F176" s="11">
        <v>7.925</v>
      </c>
      <c r="G176" s="10">
        <v>0.0</v>
      </c>
      <c r="H176" s="10">
        <v>0.0</v>
      </c>
      <c r="I176" s="12">
        <f>nnet!$E176/$E$1</f>
        <v>0.3375</v>
      </c>
      <c r="J176" s="12">
        <f>LOG10(nnet!$F176+1)</f>
        <v>0.9506082248</v>
      </c>
      <c r="K176" s="10">
        <f>IF(nnet!$C176=1,1,0)</f>
        <v>0</v>
      </c>
      <c r="L176" s="10">
        <f>IF(nnet!$C176=2,1,0)</f>
        <v>0</v>
      </c>
      <c r="M176" s="10">
        <f>IF(nnet!$B176="S",1,0)</f>
        <v>1</v>
      </c>
      <c r="N176" s="10">
        <f>IF(nnet!$B176="C",1,0)</f>
        <v>0</v>
      </c>
      <c r="O176" s="13">
        <f>IF(nnet!$D176="male",1,0)</f>
        <v>0</v>
      </c>
      <c r="P176" s="13">
        <v>1.0</v>
      </c>
      <c r="AC176" s="15">
        <f>SUMPRODUCT(linear!$G176:$P176,$R$4:$AA$4)</f>
        <v>-1.030257518</v>
      </c>
      <c r="AD176" s="15">
        <f>SUMPRODUCT(nnet!$G176:$P176,$R$5:$AA$5)</f>
        <v>0.5886842382</v>
      </c>
      <c r="AE176" s="16">
        <f t="shared" ref="AE176:AF176" si="174">IF(AC176&lt;0,0,AC176)</f>
        <v>0</v>
      </c>
      <c r="AF176" s="16">
        <f t="shared" si="174"/>
        <v>0.5886842382</v>
      </c>
      <c r="AG176" s="16">
        <f t="shared" si="3"/>
        <v>0.5886842382</v>
      </c>
      <c r="AH176" s="16">
        <f>(nnet!$A176-AG176)^2</f>
        <v>0.1691806559</v>
      </c>
    </row>
    <row r="177" ht="14.25" customHeight="1">
      <c r="A177" s="10">
        <v>0.0</v>
      </c>
      <c r="B177" s="10" t="s">
        <v>30</v>
      </c>
      <c r="C177" s="10">
        <v>2.0</v>
      </c>
      <c r="D177" s="10" t="s">
        <v>31</v>
      </c>
      <c r="E177" s="10">
        <v>42.0</v>
      </c>
      <c r="F177" s="11">
        <v>27.0</v>
      </c>
      <c r="G177" s="10">
        <v>1.0</v>
      </c>
      <c r="H177" s="10">
        <v>0.0</v>
      </c>
      <c r="I177" s="12">
        <f>nnet!$E177/$E$1</f>
        <v>0.525</v>
      </c>
      <c r="J177" s="12">
        <f>LOG10(nnet!$F177+1)</f>
        <v>1.447158031</v>
      </c>
      <c r="K177" s="10">
        <f>IF(nnet!$C177=1,1,0)</f>
        <v>0</v>
      </c>
      <c r="L177" s="10">
        <f>IF(nnet!$C177=2,1,0)</f>
        <v>1</v>
      </c>
      <c r="M177" s="10">
        <f>IF(nnet!$B177="S",1,0)</f>
        <v>1</v>
      </c>
      <c r="N177" s="10">
        <f>IF(nnet!$B177="C",1,0)</f>
        <v>0</v>
      </c>
      <c r="O177" s="13">
        <f>IF(nnet!$D177="male",1,0)</f>
        <v>1</v>
      </c>
      <c r="P177" s="13">
        <v>1.0</v>
      </c>
      <c r="AC177" s="15">
        <f>SUMPRODUCT(linear!$G177:$P177,$R$4:$AA$4)</f>
        <v>-1.560457537</v>
      </c>
      <c r="AD177" s="15">
        <f>SUMPRODUCT(nnet!$G177:$P177,$R$5:$AA$5)</f>
        <v>0.1582097363</v>
      </c>
      <c r="AE177" s="16">
        <f t="shared" ref="AE177:AF177" si="175">IF(AC177&lt;0,0,AC177)</f>
        <v>0</v>
      </c>
      <c r="AF177" s="16">
        <f t="shared" si="175"/>
        <v>0.1582097363</v>
      </c>
      <c r="AG177" s="16">
        <f t="shared" si="3"/>
        <v>0.1582097363</v>
      </c>
      <c r="AH177" s="16">
        <f>(nnet!$A177-AG177)^2</f>
        <v>0.02503032065</v>
      </c>
    </row>
    <row r="178" ht="14.25" customHeight="1">
      <c r="A178" s="10">
        <v>1.0</v>
      </c>
      <c r="B178" s="10" t="s">
        <v>32</v>
      </c>
      <c r="C178" s="10">
        <v>1.0</v>
      </c>
      <c r="D178" s="10" t="s">
        <v>33</v>
      </c>
      <c r="E178" s="10">
        <v>32.0</v>
      </c>
      <c r="F178" s="11">
        <v>76.2917</v>
      </c>
      <c r="G178" s="10">
        <v>0.0</v>
      </c>
      <c r="H178" s="10">
        <v>0.0</v>
      </c>
      <c r="I178" s="12">
        <f>nnet!$E178/$E$1</f>
        <v>0.4</v>
      </c>
      <c r="J178" s="12">
        <f>LOG10(nnet!$F178+1)</f>
        <v>1.88813286</v>
      </c>
      <c r="K178" s="10">
        <f>IF(nnet!$C178=1,1,0)</f>
        <v>1</v>
      </c>
      <c r="L178" s="10">
        <f>IF(nnet!$C178=2,1,0)</f>
        <v>0</v>
      </c>
      <c r="M178" s="10">
        <f>IF(nnet!$B178="S",1,0)</f>
        <v>0</v>
      </c>
      <c r="N178" s="10">
        <f>IF(nnet!$B178="C",1,0)</f>
        <v>1</v>
      </c>
      <c r="O178" s="13">
        <f>IF(nnet!$D178="male",1,0)</f>
        <v>0</v>
      </c>
      <c r="P178" s="13">
        <v>1.0</v>
      </c>
      <c r="AC178" s="15">
        <f>SUMPRODUCT(linear!$G178:$P178,$R$4:$AA$4)</f>
        <v>1.034741712</v>
      </c>
      <c r="AD178" s="15">
        <f>SUMPRODUCT(nnet!$G178:$P178,$R$5:$AA$5)</f>
        <v>-2.486013346</v>
      </c>
      <c r="AE178" s="16">
        <f t="shared" ref="AE178:AF178" si="176">IF(AC178&lt;0,0,AC178)</f>
        <v>1.034741712</v>
      </c>
      <c r="AF178" s="16">
        <f t="shared" si="176"/>
        <v>0</v>
      </c>
      <c r="AG178" s="16">
        <f t="shared" si="3"/>
        <v>1.034741712</v>
      </c>
      <c r="AH178" s="16">
        <f>(nnet!$A178-AG178)^2</f>
        <v>0.001206986519</v>
      </c>
    </row>
    <row r="179" ht="14.25" customHeight="1">
      <c r="A179" s="10">
        <v>0.0</v>
      </c>
      <c r="B179" s="10" t="s">
        <v>30</v>
      </c>
      <c r="C179" s="10">
        <v>2.0</v>
      </c>
      <c r="D179" s="10" t="s">
        <v>31</v>
      </c>
      <c r="E179" s="10">
        <v>30.0</v>
      </c>
      <c r="F179" s="11">
        <v>10.5</v>
      </c>
      <c r="G179" s="10">
        <v>0.0</v>
      </c>
      <c r="H179" s="10">
        <v>0.0</v>
      </c>
      <c r="I179" s="12">
        <f>nnet!$E179/$E$1</f>
        <v>0.375</v>
      </c>
      <c r="J179" s="12">
        <f>LOG10(nnet!$F179+1)</f>
        <v>1.06069784</v>
      </c>
      <c r="K179" s="10">
        <f>IF(nnet!$C179=1,1,0)</f>
        <v>0</v>
      </c>
      <c r="L179" s="10">
        <f>IF(nnet!$C179=2,1,0)</f>
        <v>1</v>
      </c>
      <c r="M179" s="10">
        <f>IF(nnet!$B179="S",1,0)</f>
        <v>1</v>
      </c>
      <c r="N179" s="10">
        <f>IF(nnet!$B179="C",1,0)</f>
        <v>0</v>
      </c>
      <c r="O179" s="13">
        <f>IF(nnet!$D179="male",1,0)</f>
        <v>1</v>
      </c>
      <c r="P179" s="13">
        <v>1.0</v>
      </c>
      <c r="AC179" s="15">
        <f>SUMPRODUCT(linear!$G179:$P179,$R$4:$AA$4)</f>
        <v>-1.436922071</v>
      </c>
      <c r="AD179" s="15">
        <f>SUMPRODUCT(nnet!$G179:$P179,$R$5:$AA$5)</f>
        <v>0.2871136992</v>
      </c>
      <c r="AE179" s="16">
        <f t="shared" ref="AE179:AF179" si="177">IF(AC179&lt;0,0,AC179)</f>
        <v>0</v>
      </c>
      <c r="AF179" s="16">
        <f t="shared" si="177"/>
        <v>0.2871136992</v>
      </c>
      <c r="AG179" s="16">
        <f t="shared" si="3"/>
        <v>0.2871136992</v>
      </c>
      <c r="AH179" s="16">
        <f>(nnet!$A179-AG179)^2</f>
        <v>0.08243427628</v>
      </c>
    </row>
    <row r="180" ht="14.25" customHeight="1">
      <c r="A180" s="10">
        <v>1.0</v>
      </c>
      <c r="B180" s="10" t="s">
        <v>30</v>
      </c>
      <c r="C180" s="10">
        <v>3.0</v>
      </c>
      <c r="D180" s="10" t="s">
        <v>31</v>
      </c>
      <c r="E180" s="10">
        <v>16.0</v>
      </c>
      <c r="F180" s="11">
        <v>8.05</v>
      </c>
      <c r="G180" s="10">
        <v>0.0</v>
      </c>
      <c r="H180" s="10">
        <v>0.0</v>
      </c>
      <c r="I180" s="12">
        <f>nnet!$E180/$E$1</f>
        <v>0.2</v>
      </c>
      <c r="J180" s="12">
        <f>LOG10(nnet!$F180+1)</f>
        <v>0.9566485792</v>
      </c>
      <c r="K180" s="10">
        <f>IF(nnet!$C180=1,1,0)</f>
        <v>0</v>
      </c>
      <c r="L180" s="10">
        <f>IF(nnet!$C180=2,1,0)</f>
        <v>0</v>
      </c>
      <c r="M180" s="10">
        <f>IF(nnet!$B180="S",1,0)</f>
        <v>1</v>
      </c>
      <c r="N180" s="10">
        <f>IF(nnet!$B180="C",1,0)</f>
        <v>0</v>
      </c>
      <c r="O180" s="13">
        <f>IF(nnet!$D180="male",1,0)</f>
        <v>1</v>
      </c>
      <c r="P180" s="13">
        <v>1.0</v>
      </c>
      <c r="AC180" s="15">
        <f>SUMPRODUCT(linear!$G180:$P180,$R$4:$AA$4)</f>
        <v>-1.429584767</v>
      </c>
      <c r="AD180" s="15">
        <f>SUMPRODUCT(nnet!$G180:$P180,$R$5:$AA$5)</f>
        <v>0.1665387886</v>
      </c>
      <c r="AE180" s="16">
        <f t="shared" ref="AE180:AF180" si="178">IF(AC180&lt;0,0,AC180)</f>
        <v>0</v>
      </c>
      <c r="AF180" s="16">
        <f t="shared" si="178"/>
        <v>0.1665387886</v>
      </c>
      <c r="AG180" s="16">
        <f t="shared" si="3"/>
        <v>0.1665387886</v>
      </c>
      <c r="AH180" s="16">
        <f>(nnet!$A180-AG180)^2</f>
        <v>0.6946575908</v>
      </c>
    </row>
    <row r="181" ht="14.25" customHeight="1">
      <c r="A181" s="10">
        <v>0.0</v>
      </c>
      <c r="B181" s="10" t="s">
        <v>30</v>
      </c>
      <c r="C181" s="10">
        <v>2.0</v>
      </c>
      <c r="D181" s="10" t="s">
        <v>31</v>
      </c>
      <c r="E181" s="10">
        <v>27.0</v>
      </c>
      <c r="F181" s="11">
        <v>13.0</v>
      </c>
      <c r="G181" s="10">
        <v>0.0</v>
      </c>
      <c r="H181" s="10">
        <v>0.0</v>
      </c>
      <c r="I181" s="12">
        <f>nnet!$E181/$E$1</f>
        <v>0.3375</v>
      </c>
      <c r="J181" s="12">
        <f>LOG10(nnet!$F181+1)</f>
        <v>1.146128036</v>
      </c>
      <c r="K181" s="10">
        <f>IF(nnet!$C181=1,1,0)</f>
        <v>0</v>
      </c>
      <c r="L181" s="10">
        <f>IF(nnet!$C181=2,1,0)</f>
        <v>1</v>
      </c>
      <c r="M181" s="10">
        <f>IF(nnet!$B181="S",1,0)</f>
        <v>1</v>
      </c>
      <c r="N181" s="10">
        <f>IF(nnet!$B181="C",1,0)</f>
        <v>0</v>
      </c>
      <c r="O181" s="13">
        <f>IF(nnet!$D181="male",1,0)</f>
        <v>1</v>
      </c>
      <c r="P181" s="13">
        <v>1.0</v>
      </c>
      <c r="AC181" s="15">
        <f>SUMPRODUCT(linear!$G181:$P181,$R$4:$AA$4)</f>
        <v>-1.408359849</v>
      </c>
      <c r="AD181" s="15">
        <f>SUMPRODUCT(nnet!$G181:$P181,$R$5:$AA$5)</f>
        <v>0.3129027464</v>
      </c>
      <c r="AE181" s="16">
        <f t="shared" ref="AE181:AF181" si="179">IF(AC181&lt;0,0,AC181)</f>
        <v>0</v>
      </c>
      <c r="AF181" s="16">
        <f t="shared" si="179"/>
        <v>0.3129027464</v>
      </c>
      <c r="AG181" s="16">
        <f t="shared" si="3"/>
        <v>0.3129027464</v>
      </c>
      <c r="AH181" s="16">
        <f>(nnet!$A181-AG181)^2</f>
        <v>0.09790812869</v>
      </c>
    </row>
    <row r="182" ht="14.25" customHeight="1">
      <c r="A182" s="10">
        <v>0.0</v>
      </c>
      <c r="B182" s="10" t="s">
        <v>30</v>
      </c>
      <c r="C182" s="10">
        <v>3.0</v>
      </c>
      <c r="D182" s="10" t="s">
        <v>31</v>
      </c>
      <c r="E182" s="10">
        <v>51.0</v>
      </c>
      <c r="F182" s="11">
        <v>8.05</v>
      </c>
      <c r="G182" s="10">
        <v>0.0</v>
      </c>
      <c r="H182" s="10">
        <v>0.0</v>
      </c>
      <c r="I182" s="12">
        <f>nnet!$E182/$E$1</f>
        <v>0.6375</v>
      </c>
      <c r="J182" s="12">
        <f>LOG10(nnet!$F182+1)</f>
        <v>0.9566485792</v>
      </c>
      <c r="K182" s="10">
        <f>IF(nnet!$C182=1,1,0)</f>
        <v>0</v>
      </c>
      <c r="L182" s="10">
        <f>IF(nnet!$C182=2,1,0)</f>
        <v>0</v>
      </c>
      <c r="M182" s="10">
        <f>IF(nnet!$B182="S",1,0)</f>
        <v>1</v>
      </c>
      <c r="N182" s="10">
        <f>IF(nnet!$B182="C",1,0)</f>
        <v>0</v>
      </c>
      <c r="O182" s="13">
        <f>IF(nnet!$D182="male",1,0)</f>
        <v>1</v>
      </c>
      <c r="P182" s="13">
        <v>1.0</v>
      </c>
      <c r="AC182" s="15">
        <f>SUMPRODUCT(linear!$G182:$P182,$R$4:$AA$4)</f>
        <v>-1.751218391</v>
      </c>
      <c r="AD182" s="15">
        <f>SUMPRODUCT(nnet!$G182:$P182,$R$5:$AA$5)</f>
        <v>-0.06311160537</v>
      </c>
      <c r="AE182" s="16">
        <f t="shared" ref="AE182:AF182" si="180">IF(AC182&lt;0,0,AC182)</f>
        <v>0</v>
      </c>
      <c r="AF182" s="16">
        <f t="shared" si="180"/>
        <v>0</v>
      </c>
      <c r="AG182" s="16">
        <f t="shared" si="3"/>
        <v>0</v>
      </c>
      <c r="AH182" s="16">
        <f>(nnet!$A182-AG182)^2</f>
        <v>0</v>
      </c>
    </row>
    <row r="183" ht="14.25" customHeight="1">
      <c r="A183" s="10">
        <v>1.0</v>
      </c>
      <c r="B183" s="10" t="s">
        <v>30</v>
      </c>
      <c r="C183" s="10">
        <v>1.0</v>
      </c>
      <c r="D183" s="10" t="s">
        <v>31</v>
      </c>
      <c r="E183" s="10">
        <v>38.0</v>
      </c>
      <c r="F183" s="11">
        <v>90.0</v>
      </c>
      <c r="G183" s="10">
        <v>1.0</v>
      </c>
      <c r="H183" s="10">
        <v>0.0</v>
      </c>
      <c r="I183" s="12">
        <f>nnet!$E183/$E$1</f>
        <v>0.475</v>
      </c>
      <c r="J183" s="12">
        <f>LOG10(nnet!$F183+1)</f>
        <v>1.959041392</v>
      </c>
      <c r="K183" s="10">
        <f>IF(nnet!$C183=1,1,0)</f>
        <v>1</v>
      </c>
      <c r="L183" s="10">
        <f>IF(nnet!$C183=2,1,0)</f>
        <v>0</v>
      </c>
      <c r="M183" s="10">
        <f>IF(nnet!$B183="S",1,0)</f>
        <v>1</v>
      </c>
      <c r="N183" s="10">
        <f>IF(nnet!$B183="C",1,0)</f>
        <v>0</v>
      </c>
      <c r="O183" s="13">
        <f>IF(nnet!$D183="male",1,0)</f>
        <v>1</v>
      </c>
      <c r="P183" s="13">
        <v>1.0</v>
      </c>
      <c r="AC183" s="15">
        <f>SUMPRODUCT(linear!$G183:$P183,$R$4:$AA$4)</f>
        <v>-1.264714598</v>
      </c>
      <c r="AD183" s="15">
        <f>SUMPRODUCT(nnet!$G183:$P183,$R$5:$AA$5)</f>
        <v>0.391039344</v>
      </c>
      <c r="AE183" s="16">
        <f t="shared" ref="AE183:AF183" si="181">IF(AC183&lt;0,0,AC183)</f>
        <v>0</v>
      </c>
      <c r="AF183" s="16">
        <f t="shared" si="181"/>
        <v>0.391039344</v>
      </c>
      <c r="AG183" s="16">
        <f t="shared" si="3"/>
        <v>0.391039344</v>
      </c>
      <c r="AH183" s="16">
        <f>(nnet!$A183-AG183)^2</f>
        <v>0.3708330806</v>
      </c>
    </row>
    <row r="184" ht="14.25" customHeight="1">
      <c r="A184" s="10">
        <v>0.0</v>
      </c>
      <c r="B184" s="10" t="s">
        <v>30</v>
      </c>
      <c r="C184" s="10">
        <v>3.0</v>
      </c>
      <c r="D184" s="10" t="s">
        <v>31</v>
      </c>
      <c r="E184" s="10">
        <v>22.0</v>
      </c>
      <c r="F184" s="11">
        <v>9.35</v>
      </c>
      <c r="G184" s="10">
        <v>0.0</v>
      </c>
      <c r="H184" s="10">
        <v>0.0</v>
      </c>
      <c r="I184" s="12">
        <f>nnet!$E184/$E$1</f>
        <v>0.275</v>
      </c>
      <c r="J184" s="12">
        <f>LOG10(nnet!$F184+1)</f>
        <v>1.01494035</v>
      </c>
      <c r="K184" s="10">
        <f>IF(nnet!$C184=1,1,0)</f>
        <v>0</v>
      </c>
      <c r="L184" s="10">
        <f>IF(nnet!$C184=2,1,0)</f>
        <v>0</v>
      </c>
      <c r="M184" s="10">
        <f>IF(nnet!$B184="S",1,0)</f>
        <v>1</v>
      </c>
      <c r="N184" s="10">
        <f>IF(nnet!$B184="C",1,0)</f>
        <v>0</v>
      </c>
      <c r="O184" s="13">
        <f>IF(nnet!$D184="male",1,0)</f>
        <v>1</v>
      </c>
      <c r="P184" s="13">
        <v>1.0</v>
      </c>
      <c r="AC184" s="15">
        <f>SUMPRODUCT(linear!$G184:$P184,$R$4:$AA$4)</f>
        <v>-1.484043976</v>
      </c>
      <c r="AD184" s="15">
        <f>SUMPRODUCT(nnet!$G184:$P184,$R$5:$AA$5)</f>
        <v>0.1313356017</v>
      </c>
      <c r="AE184" s="16">
        <f t="shared" ref="AE184:AF184" si="182">IF(AC184&lt;0,0,AC184)</f>
        <v>0</v>
      </c>
      <c r="AF184" s="16">
        <f t="shared" si="182"/>
        <v>0.1313356017</v>
      </c>
      <c r="AG184" s="16">
        <f t="shared" si="3"/>
        <v>0.1313356017</v>
      </c>
      <c r="AH184" s="16">
        <f>(nnet!$A184-AG184)^2</f>
        <v>0.01724904028</v>
      </c>
    </row>
    <row r="185" ht="14.25" customHeight="1">
      <c r="A185" s="10">
        <v>1.0</v>
      </c>
      <c r="B185" s="10" t="s">
        <v>30</v>
      </c>
      <c r="C185" s="10">
        <v>2.0</v>
      </c>
      <c r="D185" s="10" t="s">
        <v>31</v>
      </c>
      <c r="E185" s="10">
        <v>19.0</v>
      </c>
      <c r="F185" s="11">
        <v>10.5</v>
      </c>
      <c r="G185" s="10">
        <v>0.0</v>
      </c>
      <c r="H185" s="10">
        <v>0.0</v>
      </c>
      <c r="I185" s="12">
        <f>nnet!$E185/$E$1</f>
        <v>0.2375</v>
      </c>
      <c r="J185" s="12">
        <f>LOG10(nnet!$F185+1)</f>
        <v>1.06069784</v>
      </c>
      <c r="K185" s="10">
        <f>IF(nnet!$C185=1,1,0)</f>
        <v>0</v>
      </c>
      <c r="L185" s="10">
        <f>IF(nnet!$C185=2,1,0)</f>
        <v>1</v>
      </c>
      <c r="M185" s="10">
        <f>IF(nnet!$B185="S",1,0)</f>
        <v>1</v>
      </c>
      <c r="N185" s="10">
        <f>IF(nnet!$B185="C",1,0)</f>
        <v>0</v>
      </c>
      <c r="O185" s="13">
        <f>IF(nnet!$D185="male",1,0)</f>
        <v>1</v>
      </c>
      <c r="P185" s="13">
        <v>1.0</v>
      </c>
      <c r="AC185" s="15">
        <f>SUMPRODUCT(linear!$G185:$P185,$R$4:$AA$4)</f>
        <v>-1.335837218</v>
      </c>
      <c r="AD185" s="15">
        <f>SUMPRODUCT(nnet!$G185:$P185,$R$5:$AA$5)</f>
        <v>0.3592895373</v>
      </c>
      <c r="AE185" s="16">
        <f t="shared" ref="AE185:AF185" si="183">IF(AC185&lt;0,0,AC185)</f>
        <v>0</v>
      </c>
      <c r="AF185" s="16">
        <f t="shared" si="183"/>
        <v>0.3592895373</v>
      </c>
      <c r="AG185" s="16">
        <f t="shared" si="3"/>
        <v>0.3592895373</v>
      </c>
      <c r="AH185" s="16">
        <f>(nnet!$A185-AG185)^2</f>
        <v>0.410509897</v>
      </c>
    </row>
    <row r="186" ht="14.25" customHeight="1">
      <c r="A186" s="10">
        <v>0.0</v>
      </c>
      <c r="B186" s="10" t="s">
        <v>30</v>
      </c>
      <c r="C186" s="10">
        <v>3.0</v>
      </c>
      <c r="D186" s="10" t="s">
        <v>31</v>
      </c>
      <c r="E186" s="10">
        <v>20.5</v>
      </c>
      <c r="F186" s="11">
        <v>7.25</v>
      </c>
      <c r="G186" s="10">
        <v>0.0</v>
      </c>
      <c r="H186" s="10">
        <v>0.0</v>
      </c>
      <c r="I186" s="12">
        <f>nnet!$E186/$E$1</f>
        <v>0.25625</v>
      </c>
      <c r="J186" s="12">
        <f>LOG10(nnet!$F186+1)</f>
        <v>0.9164539485</v>
      </c>
      <c r="K186" s="10">
        <f>IF(nnet!$C186=1,1,0)</f>
        <v>0</v>
      </c>
      <c r="L186" s="10">
        <f>IF(nnet!$C186=2,1,0)</f>
        <v>0</v>
      </c>
      <c r="M186" s="10">
        <f>IF(nnet!$B186="S",1,0)</f>
        <v>1</v>
      </c>
      <c r="N186" s="10">
        <f>IF(nnet!$B186="C",1,0)</f>
        <v>0</v>
      </c>
      <c r="O186" s="13">
        <f>IF(nnet!$D186="male",1,0)</f>
        <v>1</v>
      </c>
      <c r="P186" s="13">
        <v>1.0</v>
      </c>
      <c r="AC186" s="15">
        <f>SUMPRODUCT(linear!$G186:$P186,$R$4:$AA$4)</f>
        <v>-1.471405159</v>
      </c>
      <c r="AD186" s="15">
        <f>SUMPRODUCT(nnet!$G186:$P186,$R$5:$AA$5)</f>
        <v>0.1341400548</v>
      </c>
      <c r="AE186" s="16">
        <f t="shared" ref="AE186:AF186" si="184">IF(AC186&lt;0,0,AC186)</f>
        <v>0</v>
      </c>
      <c r="AF186" s="16">
        <f t="shared" si="184"/>
        <v>0.1341400548</v>
      </c>
      <c r="AG186" s="16">
        <f t="shared" si="3"/>
        <v>0.1341400548</v>
      </c>
      <c r="AH186" s="16">
        <f>(nnet!$A186-AG186)^2</f>
        <v>0.0179935543</v>
      </c>
    </row>
    <row r="187" ht="14.25" customHeight="1">
      <c r="A187" s="10">
        <v>0.0</v>
      </c>
      <c r="B187" s="10" t="s">
        <v>30</v>
      </c>
      <c r="C187" s="10">
        <v>2.0</v>
      </c>
      <c r="D187" s="10" t="s">
        <v>31</v>
      </c>
      <c r="E187" s="10">
        <v>18.0</v>
      </c>
      <c r="F187" s="11">
        <v>13.0</v>
      </c>
      <c r="G187" s="10">
        <v>0.0</v>
      </c>
      <c r="H187" s="10">
        <v>0.0</v>
      </c>
      <c r="I187" s="12">
        <f>nnet!$E187/$E$1</f>
        <v>0.225</v>
      </c>
      <c r="J187" s="12">
        <f>LOG10(nnet!$F187+1)</f>
        <v>1.146128036</v>
      </c>
      <c r="K187" s="10">
        <f>IF(nnet!$C187=1,1,0)</f>
        <v>0</v>
      </c>
      <c r="L187" s="10">
        <f>IF(nnet!$C187=2,1,0)</f>
        <v>1</v>
      </c>
      <c r="M187" s="10">
        <f>IF(nnet!$B187="S",1,0)</f>
        <v>1</v>
      </c>
      <c r="N187" s="10">
        <f>IF(nnet!$B187="C",1,0)</f>
        <v>0</v>
      </c>
      <c r="O187" s="13">
        <f>IF(nnet!$D187="male",1,0)</f>
        <v>1</v>
      </c>
      <c r="P187" s="13">
        <v>1.0</v>
      </c>
      <c r="AC187" s="15">
        <f>SUMPRODUCT(linear!$G187:$P187,$R$4:$AA$4)</f>
        <v>-1.32565406</v>
      </c>
      <c r="AD187" s="15">
        <f>SUMPRODUCT(nnet!$G187:$P187,$R$5:$AA$5)</f>
        <v>0.3719557048</v>
      </c>
      <c r="AE187" s="16">
        <f t="shared" ref="AE187:AF187" si="185">IF(AC187&lt;0,0,AC187)</f>
        <v>0</v>
      </c>
      <c r="AF187" s="16">
        <f t="shared" si="185"/>
        <v>0.3719557048</v>
      </c>
      <c r="AG187" s="16">
        <f t="shared" si="3"/>
        <v>0.3719557048</v>
      </c>
      <c r="AH187" s="16">
        <f>(nnet!$A187-AG187)^2</f>
        <v>0.1383510464</v>
      </c>
    </row>
    <row r="188" ht="14.25" customHeight="1">
      <c r="A188" s="10">
        <v>1.0</v>
      </c>
      <c r="B188" s="10" t="s">
        <v>30</v>
      </c>
      <c r="C188" s="10">
        <v>1.0</v>
      </c>
      <c r="D188" s="10" t="s">
        <v>33</v>
      </c>
      <c r="E188" s="10">
        <v>35.0</v>
      </c>
      <c r="F188" s="11">
        <v>83.475</v>
      </c>
      <c r="G188" s="10">
        <v>1.0</v>
      </c>
      <c r="H188" s="10">
        <v>0.0</v>
      </c>
      <c r="I188" s="12">
        <f>nnet!$E188/$E$1</f>
        <v>0.4375</v>
      </c>
      <c r="J188" s="12">
        <f>LOG10(nnet!$F188+1)</f>
        <v>1.9267282</v>
      </c>
      <c r="K188" s="10">
        <f>IF(nnet!$C188=1,1,0)</f>
        <v>1</v>
      </c>
      <c r="L188" s="10">
        <f>IF(nnet!$C188=2,1,0)</f>
        <v>0</v>
      </c>
      <c r="M188" s="10">
        <f>IF(nnet!$B188="S",1,0)</f>
        <v>1</v>
      </c>
      <c r="N188" s="10">
        <f>IF(nnet!$B188="C",1,0)</f>
        <v>0</v>
      </c>
      <c r="O188" s="13">
        <f>IF(nnet!$D188="male",1,0)</f>
        <v>0</v>
      </c>
      <c r="P188" s="13">
        <v>1.0</v>
      </c>
      <c r="AC188" s="15">
        <f>SUMPRODUCT(linear!$G188:$P188,$R$4:$AA$4)</f>
        <v>-0.7370394748</v>
      </c>
      <c r="AD188" s="15">
        <f>SUMPRODUCT(nnet!$G188:$P188,$R$5:$AA$5)</f>
        <v>0.9031675293</v>
      </c>
      <c r="AE188" s="16">
        <f t="shared" ref="AE188:AF188" si="186">IF(AC188&lt;0,0,AC188)</f>
        <v>0</v>
      </c>
      <c r="AF188" s="16">
        <f t="shared" si="186"/>
        <v>0.9031675293</v>
      </c>
      <c r="AG188" s="16">
        <f t="shared" si="3"/>
        <v>0.9031675293</v>
      </c>
      <c r="AH188" s="16">
        <f>(nnet!$A188-AG188)^2</f>
        <v>0.009376527384</v>
      </c>
    </row>
    <row r="189" ht="14.25" customHeight="1">
      <c r="A189" s="10">
        <v>0.0</v>
      </c>
      <c r="B189" s="10" t="s">
        <v>30</v>
      </c>
      <c r="C189" s="10">
        <v>3.0</v>
      </c>
      <c r="D189" s="10" t="s">
        <v>31</v>
      </c>
      <c r="E189" s="10">
        <v>29.0</v>
      </c>
      <c r="F189" s="11">
        <v>7.775</v>
      </c>
      <c r="G189" s="10">
        <v>0.0</v>
      </c>
      <c r="H189" s="10">
        <v>0.0</v>
      </c>
      <c r="I189" s="12">
        <f>nnet!$E189/$E$1</f>
        <v>0.3625</v>
      </c>
      <c r="J189" s="12">
        <f>LOG10(nnet!$F189+1)</f>
        <v>0.9432471251</v>
      </c>
      <c r="K189" s="10">
        <f>IF(nnet!$C189=1,1,0)</f>
        <v>0</v>
      </c>
      <c r="L189" s="10">
        <f>IF(nnet!$C189=2,1,0)</f>
        <v>0</v>
      </c>
      <c r="M189" s="10">
        <f>IF(nnet!$B189="S",1,0)</f>
        <v>1</v>
      </c>
      <c r="N189" s="10">
        <f>IF(nnet!$B189="C",1,0)</f>
        <v>0</v>
      </c>
      <c r="O189" s="13">
        <f>IF(nnet!$D189="male",1,0)</f>
        <v>1</v>
      </c>
      <c r="P189" s="13">
        <v>1.0</v>
      </c>
      <c r="AC189" s="15">
        <f>SUMPRODUCT(linear!$G189:$P189,$R$4:$AA$4)</f>
        <v>-1.549204555</v>
      </c>
      <c r="AD189" s="15">
        <f>SUMPRODUCT(nnet!$G189:$P189,$R$5:$AA$5)</f>
        <v>0.08028242085</v>
      </c>
      <c r="AE189" s="16">
        <f t="shared" ref="AE189:AF189" si="187">IF(AC189&lt;0,0,AC189)</f>
        <v>0</v>
      </c>
      <c r="AF189" s="16">
        <f t="shared" si="187"/>
        <v>0.08028242085</v>
      </c>
      <c r="AG189" s="16">
        <f t="shared" si="3"/>
        <v>0.08028242085</v>
      </c>
      <c r="AH189" s="16">
        <f>(nnet!$A189-AG189)^2</f>
        <v>0.006445267098</v>
      </c>
    </row>
    <row r="190" ht="14.25" customHeight="1">
      <c r="A190" s="10">
        <v>0.0</v>
      </c>
      <c r="B190" s="10" t="s">
        <v>30</v>
      </c>
      <c r="C190" s="10">
        <v>2.0</v>
      </c>
      <c r="D190" s="10" t="s">
        <v>31</v>
      </c>
      <c r="E190" s="10">
        <v>59.0</v>
      </c>
      <c r="F190" s="11">
        <v>13.5</v>
      </c>
      <c r="G190" s="10">
        <v>0.0</v>
      </c>
      <c r="H190" s="10">
        <v>0.0</v>
      </c>
      <c r="I190" s="12">
        <f>nnet!$E190/$E$1</f>
        <v>0.7375</v>
      </c>
      <c r="J190" s="12">
        <f>LOG10(nnet!$F190+1)</f>
        <v>1.161368002</v>
      </c>
      <c r="K190" s="10">
        <f>IF(nnet!$C190=1,1,0)</f>
        <v>0</v>
      </c>
      <c r="L190" s="10">
        <f>IF(nnet!$C190=2,1,0)</f>
        <v>1</v>
      </c>
      <c r="M190" s="10">
        <f>IF(nnet!$B190="S",1,0)</f>
        <v>1</v>
      </c>
      <c r="N190" s="10">
        <f>IF(nnet!$B190="C",1,0)</f>
        <v>0</v>
      </c>
      <c r="O190" s="13">
        <f>IF(nnet!$D190="male",1,0)</f>
        <v>1</v>
      </c>
      <c r="P190" s="13">
        <v>1.0</v>
      </c>
      <c r="AC190" s="15">
        <f>SUMPRODUCT(linear!$G190:$P190,$R$4:$AA$4)</f>
        <v>-1.702247623</v>
      </c>
      <c r="AD190" s="15">
        <f>SUMPRODUCT(nnet!$G190:$P190,$R$5:$AA$5)</f>
        <v>0.1040256995</v>
      </c>
      <c r="AE190" s="16">
        <f t="shared" ref="AE190:AF190" si="188">IF(AC190&lt;0,0,AC190)</f>
        <v>0</v>
      </c>
      <c r="AF190" s="16">
        <f t="shared" si="188"/>
        <v>0.1040256995</v>
      </c>
      <c r="AG190" s="16">
        <f t="shared" si="3"/>
        <v>0.1040256995</v>
      </c>
      <c r="AH190" s="16">
        <f>(nnet!$A190-AG190)^2</f>
        <v>0.01082134616</v>
      </c>
    </row>
    <row r="191" ht="14.25" customHeight="1">
      <c r="A191" s="10">
        <v>1.0</v>
      </c>
      <c r="B191" s="10" t="s">
        <v>30</v>
      </c>
      <c r="C191" s="10">
        <v>3.0</v>
      </c>
      <c r="D191" s="10" t="s">
        <v>33</v>
      </c>
      <c r="E191" s="10">
        <v>5.0</v>
      </c>
      <c r="F191" s="11">
        <v>31.3875</v>
      </c>
      <c r="G191" s="10">
        <v>4.0</v>
      </c>
      <c r="H191" s="10">
        <v>2.0</v>
      </c>
      <c r="I191" s="12">
        <f>nnet!$E191/$E$1</f>
        <v>0.0625</v>
      </c>
      <c r="J191" s="12">
        <f>LOG10(nnet!$F191+1)</f>
        <v>1.510377426</v>
      </c>
      <c r="K191" s="10">
        <f>IF(nnet!$C191=1,1,0)</f>
        <v>0</v>
      </c>
      <c r="L191" s="10">
        <f>IF(nnet!$C191=2,1,0)</f>
        <v>0</v>
      </c>
      <c r="M191" s="10">
        <f>IF(nnet!$B191="S",1,0)</f>
        <v>1</v>
      </c>
      <c r="N191" s="10">
        <f>IF(nnet!$B191="C",1,0)</f>
        <v>0</v>
      </c>
      <c r="O191" s="13">
        <f>IF(nnet!$D191="male",1,0)</f>
        <v>0</v>
      </c>
      <c r="P191" s="13">
        <v>1.0</v>
      </c>
      <c r="AC191" s="15">
        <f>SUMPRODUCT(linear!$G191:$P191,$R$4:$AA$4)</f>
        <v>-0.961956674</v>
      </c>
      <c r="AD191" s="15">
        <f>SUMPRODUCT(nnet!$G191:$P191,$R$5:$AA$5)</f>
        <v>0.4415785718</v>
      </c>
      <c r="AE191" s="16">
        <f t="shared" ref="AE191:AF191" si="189">IF(AC191&lt;0,0,AC191)</f>
        <v>0</v>
      </c>
      <c r="AF191" s="16">
        <f t="shared" si="189"/>
        <v>0.4415785718</v>
      </c>
      <c r="AG191" s="16">
        <f t="shared" si="3"/>
        <v>0.4415785718</v>
      </c>
      <c r="AH191" s="16">
        <f>(nnet!$A191-AG191)^2</f>
        <v>0.3118344915</v>
      </c>
    </row>
    <row r="192" ht="14.25" customHeight="1">
      <c r="A192" s="10">
        <v>0.0</v>
      </c>
      <c r="B192" s="10" t="s">
        <v>30</v>
      </c>
      <c r="C192" s="10">
        <v>2.0</v>
      </c>
      <c r="D192" s="10" t="s">
        <v>31</v>
      </c>
      <c r="E192" s="10">
        <v>24.0</v>
      </c>
      <c r="F192" s="11">
        <v>10.5</v>
      </c>
      <c r="G192" s="10">
        <v>0.0</v>
      </c>
      <c r="H192" s="10">
        <v>0.0</v>
      </c>
      <c r="I192" s="12">
        <f>nnet!$E192/$E$1</f>
        <v>0.3</v>
      </c>
      <c r="J192" s="12">
        <f>LOG10(nnet!$F192+1)</f>
        <v>1.06069784</v>
      </c>
      <c r="K192" s="10">
        <f>IF(nnet!$C192=1,1,0)</f>
        <v>0</v>
      </c>
      <c r="L192" s="10">
        <f>IF(nnet!$C192=2,1,0)</f>
        <v>1</v>
      </c>
      <c r="M192" s="10">
        <f>IF(nnet!$B192="S",1,0)</f>
        <v>1</v>
      </c>
      <c r="N192" s="10">
        <f>IF(nnet!$B192="C",1,0)</f>
        <v>0</v>
      </c>
      <c r="O192" s="13">
        <f>IF(nnet!$D192="male",1,0)</f>
        <v>1</v>
      </c>
      <c r="P192" s="13">
        <v>1.0</v>
      </c>
      <c r="AC192" s="15">
        <f>SUMPRODUCT(linear!$G192:$P192,$R$4:$AA$4)</f>
        <v>-1.381784879</v>
      </c>
      <c r="AD192" s="15">
        <f>SUMPRODUCT(nnet!$G192:$P192,$R$5:$AA$5)</f>
        <v>0.3264823382</v>
      </c>
      <c r="AE192" s="16">
        <f t="shared" ref="AE192:AF192" si="190">IF(AC192&lt;0,0,AC192)</f>
        <v>0</v>
      </c>
      <c r="AF192" s="16">
        <f t="shared" si="190"/>
        <v>0.3264823382</v>
      </c>
      <c r="AG192" s="16">
        <f t="shared" si="3"/>
        <v>0.3264823382</v>
      </c>
      <c r="AH192" s="16">
        <f>(nnet!$A192-AG192)^2</f>
        <v>0.1065907172</v>
      </c>
    </row>
    <row r="193" ht="14.25" customHeight="1">
      <c r="A193" s="10">
        <v>0.0</v>
      </c>
      <c r="B193" s="10" t="s">
        <v>30</v>
      </c>
      <c r="C193" s="10">
        <v>2.0</v>
      </c>
      <c r="D193" s="10" t="s">
        <v>31</v>
      </c>
      <c r="E193" s="10">
        <v>44.0</v>
      </c>
      <c r="F193" s="11">
        <v>26.0</v>
      </c>
      <c r="G193" s="10">
        <v>1.0</v>
      </c>
      <c r="H193" s="10">
        <v>0.0</v>
      </c>
      <c r="I193" s="12">
        <f>nnet!$E193/$E$1</f>
        <v>0.55</v>
      </c>
      <c r="J193" s="12">
        <f>LOG10(nnet!$F193+1)</f>
        <v>1.431363764</v>
      </c>
      <c r="K193" s="10">
        <f>IF(nnet!$C193=1,1,0)</f>
        <v>0</v>
      </c>
      <c r="L193" s="10">
        <f>IF(nnet!$C193=2,1,0)</f>
        <v>1</v>
      </c>
      <c r="M193" s="10">
        <f>IF(nnet!$B193="S",1,0)</f>
        <v>1</v>
      </c>
      <c r="N193" s="10">
        <f>IF(nnet!$B193="C",1,0)</f>
        <v>0</v>
      </c>
      <c r="O193" s="13">
        <f>IF(nnet!$D193="male",1,0)</f>
        <v>1</v>
      </c>
      <c r="P193" s="13">
        <v>1.0</v>
      </c>
      <c r="AC193" s="15">
        <f>SUMPRODUCT(linear!$G193:$P193,$R$4:$AA$4)</f>
        <v>-1.579020302</v>
      </c>
      <c r="AD193" s="15">
        <f>SUMPRODUCT(nnet!$G193:$P193,$R$5:$AA$5)</f>
        <v>0.1439582194</v>
      </c>
      <c r="AE193" s="16">
        <f t="shared" ref="AE193:AF193" si="191">IF(AC193&lt;0,0,AC193)</f>
        <v>0</v>
      </c>
      <c r="AF193" s="16">
        <f t="shared" si="191"/>
        <v>0.1439582194</v>
      </c>
      <c r="AG193" s="16">
        <f t="shared" si="3"/>
        <v>0.1439582194</v>
      </c>
      <c r="AH193" s="16">
        <f>(nnet!$A193-AG193)^2</f>
        <v>0.02072396892</v>
      </c>
    </row>
    <row r="194" ht="14.25" customHeight="1">
      <c r="A194" s="10">
        <v>1.0</v>
      </c>
      <c r="B194" s="10" t="s">
        <v>30</v>
      </c>
      <c r="C194" s="10">
        <v>2.0</v>
      </c>
      <c r="D194" s="10" t="s">
        <v>33</v>
      </c>
      <c r="E194" s="10">
        <v>8.0</v>
      </c>
      <c r="F194" s="11">
        <v>26.25</v>
      </c>
      <c r="G194" s="10">
        <v>0.0</v>
      </c>
      <c r="H194" s="10">
        <v>2.0</v>
      </c>
      <c r="I194" s="12">
        <f>nnet!$E194/$E$1</f>
        <v>0.1</v>
      </c>
      <c r="J194" s="12">
        <f>LOG10(nnet!$F194+1)</f>
        <v>1.435366507</v>
      </c>
      <c r="K194" s="10">
        <f>IF(nnet!$C194=1,1,0)</f>
        <v>0</v>
      </c>
      <c r="L194" s="10">
        <f>IF(nnet!$C194=2,1,0)</f>
        <v>1</v>
      </c>
      <c r="M194" s="10">
        <f>IF(nnet!$B194="S",1,0)</f>
        <v>1</v>
      </c>
      <c r="N194" s="10">
        <f>IF(nnet!$B194="C",1,0)</f>
        <v>0</v>
      </c>
      <c r="O194" s="13">
        <f>IF(nnet!$D194="male",1,0)</f>
        <v>0</v>
      </c>
      <c r="P194" s="13">
        <v>1.0</v>
      </c>
      <c r="AC194" s="15">
        <f>SUMPRODUCT(linear!$G194:$P194,$R$4:$AA$4)</f>
        <v>-0.7992679807</v>
      </c>
      <c r="AD194" s="15">
        <f>SUMPRODUCT(nnet!$G194:$P194,$R$5:$AA$5)</f>
        <v>0.9326643757</v>
      </c>
      <c r="AE194" s="16">
        <f t="shared" ref="AE194:AF194" si="192">IF(AC194&lt;0,0,AC194)</f>
        <v>0</v>
      </c>
      <c r="AF194" s="16">
        <f t="shared" si="192"/>
        <v>0.9326643757</v>
      </c>
      <c r="AG194" s="16">
        <f t="shared" si="3"/>
        <v>0.9326643757</v>
      </c>
      <c r="AH194" s="16">
        <f>(nnet!$A194-AG194)^2</f>
        <v>0.004534086299</v>
      </c>
    </row>
    <row r="195" ht="14.25" customHeight="1">
      <c r="A195" s="10">
        <v>0.0</v>
      </c>
      <c r="B195" s="10" t="s">
        <v>30</v>
      </c>
      <c r="C195" s="10">
        <v>2.0</v>
      </c>
      <c r="D195" s="10" t="s">
        <v>31</v>
      </c>
      <c r="E195" s="10">
        <v>19.0</v>
      </c>
      <c r="F195" s="11">
        <v>10.5</v>
      </c>
      <c r="G195" s="10">
        <v>0.0</v>
      </c>
      <c r="H195" s="10">
        <v>0.0</v>
      </c>
      <c r="I195" s="12">
        <f>nnet!$E195/$E$1</f>
        <v>0.2375</v>
      </c>
      <c r="J195" s="12">
        <f>LOG10(nnet!$F195+1)</f>
        <v>1.06069784</v>
      </c>
      <c r="K195" s="10">
        <f>IF(nnet!$C195=1,1,0)</f>
        <v>0</v>
      </c>
      <c r="L195" s="10">
        <f>IF(nnet!$C195=2,1,0)</f>
        <v>1</v>
      </c>
      <c r="M195" s="10">
        <f>IF(nnet!$B195="S",1,0)</f>
        <v>1</v>
      </c>
      <c r="N195" s="10">
        <f>IF(nnet!$B195="C",1,0)</f>
        <v>0</v>
      </c>
      <c r="O195" s="13">
        <f>IF(nnet!$D195="male",1,0)</f>
        <v>1</v>
      </c>
      <c r="P195" s="13">
        <v>1.0</v>
      </c>
      <c r="AC195" s="15">
        <f>SUMPRODUCT(linear!$G195:$P195,$R$4:$AA$4)</f>
        <v>-1.335837218</v>
      </c>
      <c r="AD195" s="15">
        <f>SUMPRODUCT(nnet!$G195:$P195,$R$5:$AA$5)</f>
        <v>0.3592895373</v>
      </c>
      <c r="AE195" s="16">
        <f t="shared" ref="AE195:AF195" si="193">IF(AC195&lt;0,0,AC195)</f>
        <v>0</v>
      </c>
      <c r="AF195" s="16">
        <f t="shared" si="193"/>
        <v>0.3592895373</v>
      </c>
      <c r="AG195" s="16">
        <f t="shared" si="3"/>
        <v>0.3592895373</v>
      </c>
      <c r="AH195" s="16">
        <f>(nnet!$A195-AG195)^2</f>
        <v>0.1290889716</v>
      </c>
    </row>
    <row r="196" ht="14.25" customHeight="1">
      <c r="A196" s="10">
        <v>0.0</v>
      </c>
      <c r="B196" s="10" t="s">
        <v>30</v>
      </c>
      <c r="C196" s="10">
        <v>2.0</v>
      </c>
      <c r="D196" s="10" t="s">
        <v>31</v>
      </c>
      <c r="E196" s="10">
        <v>33.0</v>
      </c>
      <c r="F196" s="11">
        <v>12.275</v>
      </c>
      <c r="G196" s="10">
        <v>0.0</v>
      </c>
      <c r="H196" s="10">
        <v>0.0</v>
      </c>
      <c r="I196" s="12">
        <f>nnet!$E196/$E$1</f>
        <v>0.4125</v>
      </c>
      <c r="J196" s="12">
        <f>LOG10(nnet!$F196+1)</f>
        <v>1.12303453</v>
      </c>
      <c r="K196" s="10">
        <f>IF(nnet!$C196=1,1,0)</f>
        <v>0</v>
      </c>
      <c r="L196" s="10">
        <f>IF(nnet!$C196=2,1,0)</f>
        <v>1</v>
      </c>
      <c r="M196" s="10">
        <f>IF(nnet!$B196="S",1,0)</f>
        <v>1</v>
      </c>
      <c r="N196" s="10">
        <f>IF(nnet!$B196="C",1,0)</f>
        <v>0</v>
      </c>
      <c r="O196" s="13">
        <f>IF(nnet!$D196="male",1,0)</f>
        <v>1</v>
      </c>
      <c r="P196" s="13">
        <v>1.0</v>
      </c>
      <c r="AC196" s="15">
        <f>SUMPRODUCT(linear!$G196:$P196,$R$4:$AA$4)</f>
        <v>-1.463765639</v>
      </c>
      <c r="AD196" s="15">
        <f>SUMPRODUCT(nnet!$G196:$P196,$R$5:$AA$5)</f>
        <v>0.2718838763</v>
      </c>
      <c r="AE196" s="16">
        <f t="shared" ref="AE196:AF196" si="194">IF(AC196&lt;0,0,AC196)</f>
        <v>0</v>
      </c>
      <c r="AF196" s="16">
        <f t="shared" si="194"/>
        <v>0.2718838763</v>
      </c>
      <c r="AG196" s="16">
        <f t="shared" si="3"/>
        <v>0.2718838763</v>
      </c>
      <c r="AH196" s="16">
        <f>(nnet!$A196-AG196)^2</f>
        <v>0.0739208422</v>
      </c>
    </row>
    <row r="197" ht="14.25" customHeight="1">
      <c r="A197" s="10">
        <v>0.0</v>
      </c>
      <c r="B197" s="10" t="s">
        <v>30</v>
      </c>
      <c r="C197" s="10">
        <v>2.0</v>
      </c>
      <c r="D197" s="10" t="s">
        <v>31</v>
      </c>
      <c r="E197" s="10">
        <v>29.0</v>
      </c>
      <c r="F197" s="11">
        <v>10.5</v>
      </c>
      <c r="G197" s="10">
        <v>0.0</v>
      </c>
      <c r="H197" s="10">
        <v>0.0</v>
      </c>
      <c r="I197" s="12">
        <f>nnet!$E197/$E$1</f>
        <v>0.3625</v>
      </c>
      <c r="J197" s="12">
        <f>LOG10(nnet!$F197+1)</f>
        <v>1.06069784</v>
      </c>
      <c r="K197" s="10">
        <f>IF(nnet!$C197=1,1,0)</f>
        <v>0</v>
      </c>
      <c r="L197" s="10">
        <f>IF(nnet!$C197=2,1,0)</f>
        <v>1</v>
      </c>
      <c r="M197" s="10">
        <f>IF(nnet!$B197="S",1,0)</f>
        <v>1</v>
      </c>
      <c r="N197" s="10">
        <f>IF(nnet!$B197="C",1,0)</f>
        <v>0</v>
      </c>
      <c r="O197" s="13">
        <f>IF(nnet!$D197="male",1,0)</f>
        <v>1</v>
      </c>
      <c r="P197" s="13">
        <v>1.0</v>
      </c>
      <c r="AC197" s="15">
        <f>SUMPRODUCT(linear!$G197:$P197,$R$4:$AA$4)</f>
        <v>-1.427732539</v>
      </c>
      <c r="AD197" s="15">
        <f>SUMPRODUCT(nnet!$G197:$P197,$R$5:$AA$5)</f>
        <v>0.2936751391</v>
      </c>
      <c r="AE197" s="16">
        <f t="shared" ref="AE197:AF197" si="195">IF(AC197&lt;0,0,AC197)</f>
        <v>0</v>
      </c>
      <c r="AF197" s="16">
        <f t="shared" si="195"/>
        <v>0.2936751391</v>
      </c>
      <c r="AG197" s="16">
        <f t="shared" si="3"/>
        <v>0.2936751391</v>
      </c>
      <c r="AH197" s="16">
        <f>(nnet!$A197-AG197)^2</f>
        <v>0.0862450873</v>
      </c>
    </row>
    <row r="198" ht="14.25" customHeight="1">
      <c r="A198" s="10">
        <v>0.0</v>
      </c>
      <c r="B198" s="10" t="s">
        <v>30</v>
      </c>
      <c r="C198" s="10">
        <v>3.0</v>
      </c>
      <c r="D198" s="10" t="s">
        <v>31</v>
      </c>
      <c r="E198" s="10">
        <v>22.0</v>
      </c>
      <c r="F198" s="11">
        <v>7.125</v>
      </c>
      <c r="G198" s="10">
        <v>0.0</v>
      </c>
      <c r="H198" s="10">
        <v>0.0</v>
      </c>
      <c r="I198" s="12">
        <f>nnet!$E198/$E$1</f>
        <v>0.275</v>
      </c>
      <c r="J198" s="12">
        <f>LOG10(nnet!$F198+1)</f>
        <v>0.9098233697</v>
      </c>
      <c r="K198" s="10">
        <f>IF(nnet!$C198=1,1,0)</f>
        <v>0</v>
      </c>
      <c r="L198" s="10">
        <f>IF(nnet!$C198=2,1,0)</f>
        <v>0</v>
      </c>
      <c r="M198" s="10">
        <f>IF(nnet!$B198="S",1,0)</f>
        <v>1</v>
      </c>
      <c r="N198" s="10">
        <f>IF(nnet!$B198="C",1,0)</f>
        <v>0</v>
      </c>
      <c r="O198" s="13">
        <f>IF(nnet!$D198="male",1,0)</f>
        <v>1</v>
      </c>
      <c r="P198" s="13">
        <v>1.0</v>
      </c>
      <c r="AC198" s="15">
        <f>SUMPRODUCT(linear!$G198:$P198,$R$4:$AA$4)</f>
        <v>-1.485266577</v>
      </c>
      <c r="AD198" s="15">
        <f>SUMPRODUCT(nnet!$G198:$P198,$R$5:$AA$5)</f>
        <v>0.1238240827</v>
      </c>
      <c r="AE198" s="16">
        <f t="shared" ref="AE198:AF198" si="196">IF(AC198&lt;0,0,AC198)</f>
        <v>0</v>
      </c>
      <c r="AF198" s="16">
        <f t="shared" si="196"/>
        <v>0.1238240827</v>
      </c>
      <c r="AG198" s="16">
        <f t="shared" si="3"/>
        <v>0.1238240827</v>
      </c>
      <c r="AH198" s="16">
        <f>(nnet!$A198-AG198)^2</f>
        <v>0.01533240346</v>
      </c>
    </row>
    <row r="199" ht="14.25" customHeight="1">
      <c r="A199" s="10">
        <v>0.0</v>
      </c>
      <c r="B199" s="10" t="s">
        <v>32</v>
      </c>
      <c r="C199" s="10">
        <v>3.0</v>
      </c>
      <c r="D199" s="10" t="s">
        <v>31</v>
      </c>
      <c r="E199" s="10">
        <v>30.0</v>
      </c>
      <c r="F199" s="11">
        <v>7.225</v>
      </c>
      <c r="G199" s="10">
        <v>0.0</v>
      </c>
      <c r="H199" s="10">
        <v>0.0</v>
      </c>
      <c r="I199" s="12">
        <f>nnet!$E199/$E$1</f>
        <v>0.375</v>
      </c>
      <c r="J199" s="12">
        <f>LOG10(nnet!$F199+1)</f>
        <v>0.9151359066</v>
      </c>
      <c r="K199" s="10">
        <f>IF(nnet!$C199=1,1,0)</f>
        <v>0</v>
      </c>
      <c r="L199" s="10">
        <f>IF(nnet!$C199=2,1,0)</f>
        <v>0</v>
      </c>
      <c r="M199" s="10">
        <f>IF(nnet!$B199="S",1,0)</f>
        <v>0</v>
      </c>
      <c r="N199" s="10">
        <f>IF(nnet!$B199="C",1,0)</f>
        <v>1</v>
      </c>
      <c r="O199" s="13">
        <f>IF(nnet!$D199="male",1,0)</f>
        <v>1</v>
      </c>
      <c r="P199" s="13">
        <v>1.0</v>
      </c>
      <c r="AC199" s="15">
        <f>SUMPRODUCT(linear!$G199:$P199,$R$4:$AA$4)</f>
        <v>0.1681845006</v>
      </c>
      <c r="AD199" s="15">
        <f>SUMPRODUCT(nnet!$G199:$P199,$R$5:$AA$5)</f>
        <v>-3.412177647</v>
      </c>
      <c r="AE199" s="16">
        <f t="shared" ref="AE199:AF199" si="197">IF(AC199&lt;0,0,AC199)</f>
        <v>0.1681845006</v>
      </c>
      <c r="AF199" s="16">
        <f t="shared" si="197"/>
        <v>0</v>
      </c>
      <c r="AG199" s="16">
        <f t="shared" si="3"/>
        <v>0.1681845006</v>
      </c>
      <c r="AH199" s="16">
        <f>(nnet!$A199-AG199)^2</f>
        <v>0.02828602624</v>
      </c>
    </row>
    <row r="200" ht="14.25" customHeight="1">
      <c r="A200" s="10">
        <v>0.0</v>
      </c>
      <c r="B200" s="10" t="s">
        <v>34</v>
      </c>
      <c r="C200" s="10">
        <v>1.0</v>
      </c>
      <c r="D200" s="10" t="s">
        <v>31</v>
      </c>
      <c r="E200" s="10">
        <v>44.0</v>
      </c>
      <c r="F200" s="11">
        <v>90.0</v>
      </c>
      <c r="G200" s="10">
        <v>2.0</v>
      </c>
      <c r="H200" s="10">
        <v>0.0</v>
      </c>
      <c r="I200" s="12">
        <f>nnet!$E200/$E$1</f>
        <v>0.55</v>
      </c>
      <c r="J200" s="12">
        <f>LOG10(nnet!$F200+1)</f>
        <v>1.959041392</v>
      </c>
      <c r="K200" s="10">
        <f>IF(nnet!$C200=1,1,0)</f>
        <v>1</v>
      </c>
      <c r="L200" s="10">
        <f>IF(nnet!$C200=2,1,0)</f>
        <v>0</v>
      </c>
      <c r="M200" s="10">
        <f>IF(nnet!$B200="S",1,0)</f>
        <v>0</v>
      </c>
      <c r="N200" s="10">
        <f>IF(nnet!$B200="C",1,0)</f>
        <v>0</v>
      </c>
      <c r="O200" s="13">
        <f>IF(nnet!$D200="male",1,0)</f>
        <v>1</v>
      </c>
      <c r="P200" s="13">
        <v>1.0</v>
      </c>
      <c r="AC200" s="15">
        <f>SUMPRODUCT(linear!$G200:$P200,$R$4:$AA$4)</f>
        <v>0.1773144296</v>
      </c>
      <c r="AD200" s="15">
        <f>SUMPRODUCT(nnet!$G200:$P200,$R$5:$AA$5)</f>
        <v>-2.538861451</v>
      </c>
      <c r="AE200" s="16">
        <f t="shared" ref="AE200:AF200" si="198">IF(AC200&lt;0,0,AC200)</f>
        <v>0.1773144296</v>
      </c>
      <c r="AF200" s="16">
        <f t="shared" si="198"/>
        <v>0</v>
      </c>
      <c r="AG200" s="16">
        <f t="shared" si="3"/>
        <v>0.1773144296</v>
      </c>
      <c r="AH200" s="16">
        <f>(nnet!$A200-AG200)^2</f>
        <v>0.03144040695</v>
      </c>
    </row>
    <row r="201" ht="14.25" customHeight="1">
      <c r="A201" s="10">
        <v>0.0</v>
      </c>
      <c r="B201" s="10" t="s">
        <v>30</v>
      </c>
      <c r="C201" s="10">
        <v>3.0</v>
      </c>
      <c r="D201" s="10" t="s">
        <v>33</v>
      </c>
      <c r="E201" s="10">
        <v>25.0</v>
      </c>
      <c r="F201" s="11">
        <v>7.775</v>
      </c>
      <c r="G201" s="10">
        <v>0.0</v>
      </c>
      <c r="H201" s="10">
        <v>0.0</v>
      </c>
      <c r="I201" s="12">
        <f>nnet!$E201/$E$1</f>
        <v>0.3125</v>
      </c>
      <c r="J201" s="12">
        <f>LOG10(nnet!$F201+1)</f>
        <v>0.9432471251</v>
      </c>
      <c r="K201" s="10">
        <f>IF(nnet!$C201=1,1,0)</f>
        <v>0</v>
      </c>
      <c r="L201" s="10">
        <f>IF(nnet!$C201=2,1,0)</f>
        <v>0</v>
      </c>
      <c r="M201" s="10">
        <f>IF(nnet!$B201="S",1,0)</f>
        <v>1</v>
      </c>
      <c r="N201" s="10">
        <f>IF(nnet!$B201="C",1,0)</f>
        <v>0</v>
      </c>
      <c r="O201" s="13">
        <f>IF(nnet!$D201="male",1,0)</f>
        <v>0</v>
      </c>
      <c r="P201" s="13">
        <v>1.0</v>
      </c>
      <c r="AC201" s="15">
        <f>SUMPRODUCT(linear!$G201:$P201,$R$4:$AA$4)</f>
        <v>-1.01196407</v>
      </c>
      <c r="AD201" s="15">
        <f>SUMPRODUCT(nnet!$G201:$P201,$R$5:$AA$5)</f>
        <v>0.6012811035</v>
      </c>
      <c r="AE201" s="16">
        <f t="shared" ref="AE201:AF201" si="199">IF(AC201&lt;0,0,AC201)</f>
        <v>0</v>
      </c>
      <c r="AF201" s="16">
        <f t="shared" si="199"/>
        <v>0.6012811035</v>
      </c>
      <c r="AG201" s="16">
        <f t="shared" si="3"/>
        <v>0.6012811035</v>
      </c>
      <c r="AH201" s="16">
        <f>(nnet!$A201-AG201)^2</f>
        <v>0.3615389654</v>
      </c>
    </row>
    <row r="202" ht="14.25" customHeight="1">
      <c r="A202" s="10">
        <v>1.0</v>
      </c>
      <c r="B202" s="10" t="s">
        <v>30</v>
      </c>
      <c r="C202" s="10">
        <v>2.0</v>
      </c>
      <c r="D202" s="10" t="s">
        <v>33</v>
      </c>
      <c r="E202" s="10">
        <v>24.0</v>
      </c>
      <c r="F202" s="11">
        <v>14.5</v>
      </c>
      <c r="G202" s="10">
        <v>0.0</v>
      </c>
      <c r="H202" s="10">
        <v>2.0</v>
      </c>
      <c r="I202" s="12">
        <f>nnet!$E202/$E$1</f>
        <v>0.3</v>
      </c>
      <c r="J202" s="12">
        <f>LOG10(nnet!$F202+1)</f>
        <v>1.190331698</v>
      </c>
      <c r="K202" s="10">
        <f>IF(nnet!$C202=1,1,0)</f>
        <v>0</v>
      </c>
      <c r="L202" s="10">
        <f>IF(nnet!$C202=2,1,0)</f>
        <v>1</v>
      </c>
      <c r="M202" s="10">
        <f>IF(nnet!$B202="S",1,0)</f>
        <v>1</v>
      </c>
      <c r="N202" s="10">
        <f>IF(nnet!$B202="C",1,0)</f>
        <v>0</v>
      </c>
      <c r="O202" s="13">
        <f>IF(nnet!$D202="male",1,0)</f>
        <v>0</v>
      </c>
      <c r="P202" s="13">
        <v>1.0</v>
      </c>
      <c r="AC202" s="15">
        <f>SUMPRODUCT(linear!$G202:$P202,$R$4:$AA$4)</f>
        <v>-0.9491504586</v>
      </c>
      <c r="AD202" s="15">
        <f>SUMPRODUCT(nnet!$G202:$P202,$R$5:$AA$5)</f>
        <v>0.8101714783</v>
      </c>
      <c r="AE202" s="16">
        <f t="shared" ref="AE202:AF202" si="200">IF(AC202&lt;0,0,AC202)</f>
        <v>0</v>
      </c>
      <c r="AF202" s="16">
        <f t="shared" si="200"/>
        <v>0.8101714783</v>
      </c>
      <c r="AG202" s="16">
        <f t="shared" si="3"/>
        <v>0.8101714783</v>
      </c>
      <c r="AH202" s="16">
        <f>(nnet!$A202-AG202)^2</f>
        <v>0.03603486766</v>
      </c>
    </row>
    <row r="203" ht="14.25" customHeight="1">
      <c r="A203" s="10">
        <v>1.0</v>
      </c>
      <c r="B203" s="10" t="s">
        <v>30</v>
      </c>
      <c r="C203" s="10">
        <v>1.0</v>
      </c>
      <c r="D203" s="10" t="s">
        <v>31</v>
      </c>
      <c r="E203" s="10">
        <v>37.0</v>
      </c>
      <c r="F203" s="11">
        <v>52.5542</v>
      </c>
      <c r="G203" s="10">
        <v>1.0</v>
      </c>
      <c r="H203" s="10">
        <v>1.0</v>
      </c>
      <c r="I203" s="12">
        <f>nnet!$E203/$E$1</f>
        <v>0.4625</v>
      </c>
      <c r="J203" s="12">
        <f>LOG10(nnet!$F203+1)</f>
        <v>1.728793536</v>
      </c>
      <c r="K203" s="10">
        <f>IF(nnet!$C203=1,1,0)</f>
        <v>1</v>
      </c>
      <c r="L203" s="10">
        <f>IF(nnet!$C203=2,1,0)</f>
        <v>0</v>
      </c>
      <c r="M203" s="10">
        <f>IF(nnet!$B203="S",1,0)</f>
        <v>1</v>
      </c>
      <c r="N203" s="10">
        <f>IF(nnet!$B203="C",1,0)</f>
        <v>0</v>
      </c>
      <c r="O203" s="13">
        <f>IF(nnet!$D203="male",1,0)</f>
        <v>1</v>
      </c>
      <c r="P203" s="13">
        <v>1.0</v>
      </c>
      <c r="AC203" s="15">
        <f>SUMPRODUCT(linear!$G203:$P203,$R$4:$AA$4)</f>
        <v>-1.292880889</v>
      </c>
      <c r="AD203" s="15">
        <f>SUMPRODUCT(nnet!$G203:$P203,$R$5:$AA$5)</f>
        <v>0.3709839567</v>
      </c>
      <c r="AE203" s="16">
        <f t="shared" ref="AE203:AF203" si="201">IF(AC203&lt;0,0,AC203)</f>
        <v>0</v>
      </c>
      <c r="AF203" s="16">
        <f t="shared" si="201"/>
        <v>0.3709839567</v>
      </c>
      <c r="AG203" s="16">
        <f t="shared" si="3"/>
        <v>0.3709839567</v>
      </c>
      <c r="AH203" s="16">
        <f>(nnet!$A203-AG203)^2</f>
        <v>0.3956611827</v>
      </c>
    </row>
    <row r="204" ht="14.25" customHeight="1">
      <c r="A204" s="10">
        <v>0.0</v>
      </c>
      <c r="B204" s="10" t="s">
        <v>30</v>
      </c>
      <c r="C204" s="10">
        <v>2.0</v>
      </c>
      <c r="D204" s="10" t="s">
        <v>31</v>
      </c>
      <c r="E204" s="10">
        <v>54.0</v>
      </c>
      <c r="F204" s="11">
        <v>26.0</v>
      </c>
      <c r="G204" s="10">
        <v>1.0</v>
      </c>
      <c r="H204" s="10">
        <v>0.0</v>
      </c>
      <c r="I204" s="12">
        <f>nnet!$E204/$E$1</f>
        <v>0.675</v>
      </c>
      <c r="J204" s="12">
        <f>LOG10(nnet!$F204+1)</f>
        <v>1.431363764</v>
      </c>
      <c r="K204" s="10">
        <f>IF(nnet!$C204=1,1,0)</f>
        <v>0</v>
      </c>
      <c r="L204" s="10">
        <f>IF(nnet!$C204=2,1,0)</f>
        <v>1</v>
      </c>
      <c r="M204" s="10">
        <f>IF(nnet!$B204="S",1,0)</f>
        <v>1</v>
      </c>
      <c r="N204" s="10">
        <f>IF(nnet!$B204="C",1,0)</f>
        <v>0</v>
      </c>
      <c r="O204" s="13">
        <f>IF(nnet!$D204="male",1,0)</f>
        <v>1</v>
      </c>
      <c r="P204" s="13">
        <v>1.0</v>
      </c>
      <c r="AC204" s="15">
        <f>SUMPRODUCT(linear!$G204:$P204,$R$4:$AA$4)</f>
        <v>-1.670915623</v>
      </c>
      <c r="AD204" s="15">
        <f>SUMPRODUCT(nnet!$G204:$P204,$R$5:$AA$5)</f>
        <v>0.07834382107</v>
      </c>
      <c r="AE204" s="16">
        <f t="shared" ref="AE204:AF204" si="202">IF(AC204&lt;0,0,AC204)</f>
        <v>0</v>
      </c>
      <c r="AF204" s="16">
        <f t="shared" si="202"/>
        <v>0.07834382107</v>
      </c>
      <c r="AG204" s="16">
        <f t="shared" si="3"/>
        <v>0.07834382107</v>
      </c>
      <c r="AH204" s="16">
        <f>(nnet!$A204-AG204)^2</f>
        <v>0.0061377543</v>
      </c>
    </row>
    <row r="205" ht="14.25" customHeight="1">
      <c r="A205" s="10">
        <v>0.0</v>
      </c>
      <c r="B205" s="10" t="s">
        <v>30</v>
      </c>
      <c r="C205" s="10">
        <v>3.0</v>
      </c>
      <c r="D205" s="10" t="s">
        <v>33</v>
      </c>
      <c r="E205" s="10">
        <v>29.0</v>
      </c>
      <c r="F205" s="11">
        <v>10.4625</v>
      </c>
      <c r="G205" s="10">
        <v>1.0</v>
      </c>
      <c r="H205" s="10">
        <v>1.0</v>
      </c>
      <c r="I205" s="12">
        <f>nnet!$E205/$E$1</f>
        <v>0.3625</v>
      </c>
      <c r="J205" s="12">
        <f>LOG10(nnet!$F205+1)</f>
        <v>1.059279349</v>
      </c>
      <c r="K205" s="10">
        <f>IF(nnet!$C205=1,1,0)</f>
        <v>0</v>
      </c>
      <c r="L205" s="10">
        <f>IF(nnet!$C205=2,1,0)</f>
        <v>0</v>
      </c>
      <c r="M205" s="10">
        <f>IF(nnet!$B205="S",1,0)</f>
        <v>1</v>
      </c>
      <c r="N205" s="10">
        <f>IF(nnet!$B205="C",1,0)</f>
        <v>0</v>
      </c>
      <c r="O205" s="13">
        <f>IF(nnet!$D205="male",1,0)</f>
        <v>0</v>
      </c>
      <c r="P205" s="13">
        <v>1.0</v>
      </c>
      <c r="AC205" s="15">
        <f>SUMPRODUCT(linear!$G205:$P205,$R$4:$AA$4)</f>
        <v>-1.099806431</v>
      </c>
      <c r="AD205" s="15">
        <f>SUMPRODUCT(nnet!$G205:$P205,$R$5:$AA$5)</f>
        <v>0.495380615</v>
      </c>
      <c r="AE205" s="16">
        <f t="shared" ref="AE205:AF205" si="203">IF(AC205&lt;0,0,AC205)</f>
        <v>0</v>
      </c>
      <c r="AF205" s="16">
        <f t="shared" si="203"/>
        <v>0.495380615</v>
      </c>
      <c r="AG205" s="16">
        <f t="shared" si="3"/>
        <v>0.495380615</v>
      </c>
      <c r="AH205" s="16">
        <f>(nnet!$A205-AG205)^2</f>
        <v>0.2454019537</v>
      </c>
    </row>
    <row r="206" ht="14.25" customHeight="1">
      <c r="A206" s="10">
        <v>0.0</v>
      </c>
      <c r="B206" s="10" t="s">
        <v>30</v>
      </c>
      <c r="C206" s="10">
        <v>1.0</v>
      </c>
      <c r="D206" s="10" t="s">
        <v>31</v>
      </c>
      <c r="E206" s="10">
        <v>62.0</v>
      </c>
      <c r="F206" s="11">
        <v>26.55</v>
      </c>
      <c r="G206" s="10">
        <v>0.0</v>
      </c>
      <c r="H206" s="10">
        <v>0.0</v>
      </c>
      <c r="I206" s="12">
        <f>nnet!$E206/$E$1</f>
        <v>0.775</v>
      </c>
      <c r="J206" s="12">
        <f>LOG10(nnet!$F206+1)</f>
        <v>1.440121603</v>
      </c>
      <c r="K206" s="10">
        <f>IF(nnet!$C206=1,1,0)</f>
        <v>1</v>
      </c>
      <c r="L206" s="10">
        <f>IF(nnet!$C206=2,1,0)</f>
        <v>0</v>
      </c>
      <c r="M206" s="10">
        <f>IF(nnet!$B206="S",1,0)</f>
        <v>1</v>
      </c>
      <c r="N206" s="10">
        <f>IF(nnet!$B206="C",1,0)</f>
        <v>0</v>
      </c>
      <c r="O206" s="13">
        <f>IF(nnet!$D206="male",1,0)</f>
        <v>1</v>
      </c>
      <c r="P206" s="13">
        <v>1.0</v>
      </c>
      <c r="AC206" s="15">
        <f>SUMPRODUCT(linear!$G206:$P206,$R$4:$AA$4)</f>
        <v>-1.473542907</v>
      </c>
      <c r="AD206" s="15">
        <f>SUMPRODUCT(nnet!$G206:$P206,$R$5:$AA$5)</f>
        <v>0.2742660872</v>
      </c>
      <c r="AE206" s="16">
        <f t="shared" ref="AE206:AF206" si="204">IF(AC206&lt;0,0,AC206)</f>
        <v>0</v>
      </c>
      <c r="AF206" s="16">
        <f t="shared" si="204"/>
        <v>0.2742660872</v>
      </c>
      <c r="AG206" s="16">
        <f t="shared" si="3"/>
        <v>0.2742660872</v>
      </c>
      <c r="AH206" s="16">
        <f>(nnet!$A206-AG206)^2</f>
        <v>0.07522188656</v>
      </c>
    </row>
    <row r="207" ht="14.25" customHeight="1">
      <c r="A207" s="10">
        <v>0.0</v>
      </c>
      <c r="B207" s="10" t="s">
        <v>30</v>
      </c>
      <c r="C207" s="10">
        <v>3.0</v>
      </c>
      <c r="D207" s="10" t="s">
        <v>31</v>
      </c>
      <c r="E207" s="10">
        <v>30.0</v>
      </c>
      <c r="F207" s="11">
        <v>16.1</v>
      </c>
      <c r="G207" s="10">
        <v>1.0</v>
      </c>
      <c r="H207" s="10">
        <v>0.0</v>
      </c>
      <c r="I207" s="12">
        <f>nnet!$E207/$E$1</f>
        <v>0.375</v>
      </c>
      <c r="J207" s="12">
        <f>LOG10(nnet!$F207+1)</f>
        <v>1.23299611</v>
      </c>
      <c r="K207" s="10">
        <f>IF(nnet!$C207=1,1,0)</f>
        <v>0</v>
      </c>
      <c r="L207" s="10">
        <f>IF(nnet!$C207=2,1,0)</f>
        <v>0</v>
      </c>
      <c r="M207" s="10">
        <f>IF(nnet!$B207="S",1,0)</f>
        <v>1</v>
      </c>
      <c r="N207" s="10">
        <f>IF(nnet!$B207="C",1,0)</f>
        <v>0</v>
      </c>
      <c r="O207" s="13">
        <f>IF(nnet!$D207="male",1,0)</f>
        <v>1</v>
      </c>
      <c r="P207" s="13">
        <v>1.0</v>
      </c>
      <c r="AC207" s="15">
        <f>SUMPRODUCT(linear!$G207:$P207,$R$4:$AA$4)</f>
        <v>-1.572780001</v>
      </c>
      <c r="AD207" s="15">
        <f>SUMPRODUCT(nnet!$G207:$P207,$R$5:$AA$5)</f>
        <v>0.01664344239</v>
      </c>
      <c r="AE207" s="16">
        <f t="shared" ref="AE207:AF207" si="205">IF(AC207&lt;0,0,AC207)</f>
        <v>0</v>
      </c>
      <c r="AF207" s="16">
        <f t="shared" si="205"/>
        <v>0.01664344239</v>
      </c>
      <c r="AG207" s="16">
        <f t="shared" si="3"/>
        <v>0.01664344239</v>
      </c>
      <c r="AH207" s="16">
        <f>(nnet!$A207-AG207)^2</f>
        <v>0.0002770041747</v>
      </c>
    </row>
    <row r="208" ht="14.25" customHeight="1">
      <c r="A208" s="10">
        <v>0.0</v>
      </c>
      <c r="B208" s="10" t="s">
        <v>30</v>
      </c>
      <c r="C208" s="10">
        <v>3.0</v>
      </c>
      <c r="D208" s="10" t="s">
        <v>33</v>
      </c>
      <c r="E208" s="10">
        <v>41.0</v>
      </c>
      <c r="F208" s="11">
        <v>20.2125</v>
      </c>
      <c r="G208" s="10">
        <v>0.0</v>
      </c>
      <c r="H208" s="10">
        <v>2.0</v>
      </c>
      <c r="I208" s="12">
        <f>nnet!$E208/$E$1</f>
        <v>0.5125</v>
      </c>
      <c r="J208" s="12">
        <f>LOG10(nnet!$F208+1)</f>
        <v>1.326591855</v>
      </c>
      <c r="K208" s="10">
        <f>IF(nnet!$C208=1,1,0)</f>
        <v>0</v>
      </c>
      <c r="L208" s="10">
        <f>IF(nnet!$C208=2,1,0)</f>
        <v>0</v>
      </c>
      <c r="M208" s="10">
        <f>IF(nnet!$B208="S",1,0)</f>
        <v>1</v>
      </c>
      <c r="N208" s="10">
        <f>IF(nnet!$B208="C",1,0)</f>
        <v>0</v>
      </c>
      <c r="O208" s="13">
        <f>IF(nnet!$D208="male",1,0)</f>
        <v>0</v>
      </c>
      <c r="P208" s="13">
        <v>1.0</v>
      </c>
      <c r="AC208" s="15">
        <f>SUMPRODUCT(linear!$G208:$P208,$R$4:$AA$4)</f>
        <v>-1.223893646</v>
      </c>
      <c r="AD208" s="15">
        <f>SUMPRODUCT(nnet!$G208:$P208,$R$5:$AA$5)</f>
        <v>0.5033641231</v>
      </c>
      <c r="AE208" s="16">
        <f t="shared" ref="AE208:AF208" si="206">IF(AC208&lt;0,0,AC208)</f>
        <v>0</v>
      </c>
      <c r="AF208" s="16">
        <f t="shared" si="206"/>
        <v>0.5033641231</v>
      </c>
      <c r="AG208" s="16">
        <f t="shared" si="3"/>
        <v>0.5033641231</v>
      </c>
      <c r="AH208" s="16">
        <f>(nnet!$A208-AG208)^2</f>
        <v>0.2533754404</v>
      </c>
    </row>
    <row r="209" ht="14.25" customHeight="1">
      <c r="A209" s="10">
        <v>1.0</v>
      </c>
      <c r="B209" s="10" t="s">
        <v>32</v>
      </c>
      <c r="C209" s="10">
        <v>3.0</v>
      </c>
      <c r="D209" s="10" t="s">
        <v>33</v>
      </c>
      <c r="E209" s="10">
        <v>29.0</v>
      </c>
      <c r="F209" s="11">
        <v>15.2458</v>
      </c>
      <c r="G209" s="10">
        <v>0.0</v>
      </c>
      <c r="H209" s="10">
        <v>2.0</v>
      </c>
      <c r="I209" s="12">
        <f>nnet!$E209/$E$1</f>
        <v>0.3625</v>
      </c>
      <c r="J209" s="12">
        <f>LOG10(nnet!$F209+1)</f>
        <v>1.210741102</v>
      </c>
      <c r="K209" s="10">
        <f>IF(nnet!$C209=1,1,0)</f>
        <v>0</v>
      </c>
      <c r="L209" s="10">
        <f>IF(nnet!$C209=2,1,0)</f>
        <v>0</v>
      </c>
      <c r="M209" s="10">
        <f>IF(nnet!$B209="S",1,0)</f>
        <v>0</v>
      </c>
      <c r="N209" s="10">
        <f>IF(nnet!$B209="C",1,0)</f>
        <v>1</v>
      </c>
      <c r="O209" s="13">
        <f>IF(nnet!$D209="male",1,0)</f>
        <v>0</v>
      </c>
      <c r="P209" s="13">
        <v>1.0</v>
      </c>
      <c r="AC209" s="15">
        <f>SUMPRODUCT(linear!$G209:$P209,$R$4:$AA$4)</f>
        <v>0.6119388409</v>
      </c>
      <c r="AD209" s="15">
        <f>SUMPRODUCT(nnet!$G209:$P209,$R$5:$AA$5)</f>
        <v>-2.910066977</v>
      </c>
      <c r="AE209" s="16">
        <f t="shared" ref="AE209:AF209" si="207">IF(AC209&lt;0,0,AC209)</f>
        <v>0.6119388409</v>
      </c>
      <c r="AF209" s="16">
        <f t="shared" si="207"/>
        <v>0</v>
      </c>
      <c r="AG209" s="16">
        <f t="shared" si="3"/>
        <v>0.6119388409</v>
      </c>
      <c r="AH209" s="16">
        <f>(nnet!$A209-AG209)^2</f>
        <v>0.1505914632</v>
      </c>
    </row>
    <row r="210" ht="14.25" customHeight="1">
      <c r="A210" s="10">
        <v>1.0</v>
      </c>
      <c r="B210" s="10" t="s">
        <v>30</v>
      </c>
      <c r="C210" s="10">
        <v>1.0</v>
      </c>
      <c r="D210" s="10" t="s">
        <v>33</v>
      </c>
      <c r="E210" s="10">
        <v>30.0</v>
      </c>
      <c r="F210" s="11">
        <v>86.5</v>
      </c>
      <c r="G210" s="10">
        <v>0.0</v>
      </c>
      <c r="H210" s="10">
        <v>0.0</v>
      </c>
      <c r="I210" s="12">
        <f>nnet!$E210/$E$1</f>
        <v>0.375</v>
      </c>
      <c r="J210" s="12">
        <f>LOG10(nnet!$F210+1)</f>
        <v>1.942008053</v>
      </c>
      <c r="K210" s="10">
        <f>IF(nnet!$C210=1,1,0)</f>
        <v>1</v>
      </c>
      <c r="L210" s="10">
        <f>IF(nnet!$C210=2,1,0)</f>
        <v>0</v>
      </c>
      <c r="M210" s="10">
        <f>IF(nnet!$B210="S",1,0)</f>
        <v>1</v>
      </c>
      <c r="N210" s="10">
        <f>IF(nnet!$B210="C",1,0)</f>
        <v>0</v>
      </c>
      <c r="O210" s="13">
        <f>IF(nnet!$D210="male",1,0)</f>
        <v>0</v>
      </c>
      <c r="P210" s="13">
        <v>1.0</v>
      </c>
      <c r="AC210" s="15">
        <f>SUMPRODUCT(linear!$G210:$P210,$R$4:$AA$4)</f>
        <v>-0.6731581547</v>
      </c>
      <c r="AD210" s="15">
        <f>SUMPRODUCT(nnet!$G210:$P210,$R$5:$AA$5)</f>
        <v>1.01484922</v>
      </c>
      <c r="AE210" s="16">
        <f t="shared" ref="AE210:AF210" si="208">IF(AC210&lt;0,0,AC210)</f>
        <v>0</v>
      </c>
      <c r="AF210" s="16">
        <f t="shared" si="208"/>
        <v>1.01484922</v>
      </c>
      <c r="AG210" s="16">
        <f t="shared" si="3"/>
        <v>1.01484922</v>
      </c>
      <c r="AH210" s="16">
        <f>(nnet!$A210-AG210)^2</f>
        <v>0.0002204993477</v>
      </c>
    </row>
    <row r="211" ht="14.25" customHeight="1">
      <c r="A211" s="10">
        <v>1.0</v>
      </c>
      <c r="B211" s="10" t="s">
        <v>32</v>
      </c>
      <c r="C211" s="10">
        <v>1.0</v>
      </c>
      <c r="D211" s="10" t="s">
        <v>33</v>
      </c>
      <c r="E211" s="10">
        <v>35.0</v>
      </c>
      <c r="F211" s="11">
        <v>512.3292</v>
      </c>
      <c r="G211" s="10">
        <v>0.0</v>
      </c>
      <c r="H211" s="10">
        <v>0.0</v>
      </c>
      <c r="I211" s="12">
        <f>nnet!$E211/$E$1</f>
        <v>0.4375</v>
      </c>
      <c r="J211" s="12">
        <f>LOG10(nnet!$F211+1)</f>
        <v>2.710395969</v>
      </c>
      <c r="K211" s="10">
        <f>IF(nnet!$C211=1,1,0)</f>
        <v>1</v>
      </c>
      <c r="L211" s="10">
        <f>IF(nnet!$C211=2,1,0)</f>
        <v>0</v>
      </c>
      <c r="M211" s="10">
        <f>IF(nnet!$B211="S",1,0)</f>
        <v>0</v>
      </c>
      <c r="N211" s="10">
        <f>IF(nnet!$B211="C",1,0)</f>
        <v>1</v>
      </c>
      <c r="O211" s="13">
        <f>IF(nnet!$D211="male",1,0)</f>
        <v>0</v>
      </c>
      <c r="P211" s="13">
        <v>1.0</v>
      </c>
      <c r="AC211" s="15">
        <f>SUMPRODUCT(linear!$G211:$P211,$R$4:$AA$4)</f>
        <v>1.016736736</v>
      </c>
      <c r="AD211" s="15">
        <f>SUMPRODUCT(nnet!$G211:$P211,$R$5:$AA$5)</f>
        <v>-2.446939842</v>
      </c>
      <c r="AE211" s="16">
        <f t="shared" ref="AE211:AF211" si="209">IF(AC211&lt;0,0,AC211)</f>
        <v>1.016736736</v>
      </c>
      <c r="AF211" s="16">
        <f t="shared" si="209"/>
        <v>0</v>
      </c>
      <c r="AG211" s="16">
        <f t="shared" si="3"/>
        <v>1.016736736</v>
      </c>
      <c r="AH211" s="16">
        <f>(nnet!$A211-AG211)^2</f>
        <v>0.0002801183467</v>
      </c>
    </row>
    <row r="212" ht="14.25" customHeight="1">
      <c r="A212" s="10">
        <v>1.0</v>
      </c>
      <c r="B212" s="10" t="s">
        <v>30</v>
      </c>
      <c r="C212" s="10">
        <v>2.0</v>
      </c>
      <c r="D212" s="10" t="s">
        <v>33</v>
      </c>
      <c r="E212" s="10">
        <v>50.0</v>
      </c>
      <c r="F212" s="11">
        <v>26.0</v>
      </c>
      <c r="G212" s="10">
        <v>0.0</v>
      </c>
      <c r="H212" s="10">
        <v>1.0</v>
      </c>
      <c r="I212" s="12">
        <f>nnet!$E212/$E$1</f>
        <v>0.625</v>
      </c>
      <c r="J212" s="12">
        <f>LOG10(nnet!$F212+1)</f>
        <v>1.431363764</v>
      </c>
      <c r="K212" s="10">
        <f>IF(nnet!$C212=1,1,0)</f>
        <v>0</v>
      </c>
      <c r="L212" s="10">
        <f>IF(nnet!$C212=2,1,0)</f>
        <v>1</v>
      </c>
      <c r="M212" s="10">
        <f>IF(nnet!$B212="S",1,0)</f>
        <v>1</v>
      </c>
      <c r="N212" s="10">
        <f>IF(nnet!$B212="C",1,0)</f>
        <v>0</v>
      </c>
      <c r="O212" s="13">
        <f>IF(nnet!$D212="male",1,0)</f>
        <v>0</v>
      </c>
      <c r="P212" s="13">
        <v>1.0</v>
      </c>
      <c r="AC212" s="15">
        <f>SUMPRODUCT(linear!$G212:$P212,$R$4:$AA$4)</f>
        <v>-1.150597041</v>
      </c>
      <c r="AD212" s="15">
        <f>SUMPRODUCT(nnet!$G212:$P212,$R$5:$AA$5)</f>
        <v>0.6669614951</v>
      </c>
      <c r="AE212" s="16">
        <f t="shared" ref="AE212:AF212" si="210">IF(AC212&lt;0,0,AC212)</f>
        <v>0</v>
      </c>
      <c r="AF212" s="16">
        <f t="shared" si="210"/>
        <v>0.6669614951</v>
      </c>
      <c r="AG212" s="16">
        <f t="shared" si="3"/>
        <v>0.6669614951</v>
      </c>
      <c r="AH212" s="16">
        <f>(nnet!$A212-AG212)^2</f>
        <v>0.1109146458</v>
      </c>
    </row>
    <row r="213" ht="14.25" customHeight="1">
      <c r="A213" s="10">
        <v>1.0</v>
      </c>
      <c r="B213" s="10" t="s">
        <v>30</v>
      </c>
      <c r="C213" s="10">
        <v>3.0</v>
      </c>
      <c r="D213" s="10" t="s">
        <v>31</v>
      </c>
      <c r="E213" s="10">
        <v>3.0</v>
      </c>
      <c r="F213" s="11">
        <v>31.3875</v>
      </c>
      <c r="G213" s="10">
        <v>4.0</v>
      </c>
      <c r="H213" s="10">
        <v>2.0</v>
      </c>
      <c r="I213" s="12">
        <f>nnet!$E213/$E$1</f>
        <v>0.0375</v>
      </c>
      <c r="J213" s="12">
        <f>LOG10(nnet!$F213+1)</f>
        <v>1.510377426</v>
      </c>
      <c r="K213" s="10">
        <f>IF(nnet!$C213=1,1,0)</f>
        <v>0</v>
      </c>
      <c r="L213" s="10">
        <f>IF(nnet!$C213=2,1,0)</f>
        <v>0</v>
      </c>
      <c r="M213" s="10">
        <f>IF(nnet!$B213="S",1,0)</f>
        <v>1</v>
      </c>
      <c r="N213" s="10">
        <f>IF(nnet!$B213="C",1,0)</f>
        <v>0</v>
      </c>
      <c r="O213" s="13">
        <f>IF(nnet!$D213="male",1,0)</f>
        <v>1</v>
      </c>
      <c r="P213" s="13">
        <v>1.0</v>
      </c>
      <c r="AC213" s="15">
        <f>SUMPRODUCT(linear!$G213:$P213,$R$4:$AA$4)</f>
        <v>-1.444059966</v>
      </c>
      <c r="AD213" s="15">
        <f>SUMPRODUCT(nnet!$G213:$P213,$R$5:$AA$5)</f>
        <v>-0.04005147191</v>
      </c>
      <c r="AE213" s="16">
        <f t="shared" ref="AE213:AF213" si="211">IF(AC213&lt;0,0,AC213)</f>
        <v>0</v>
      </c>
      <c r="AF213" s="16">
        <f t="shared" si="211"/>
        <v>0</v>
      </c>
      <c r="AG213" s="16">
        <f t="shared" si="3"/>
        <v>0</v>
      </c>
      <c r="AH213" s="16">
        <f>(nnet!$A213-AG213)^2</f>
        <v>1</v>
      </c>
    </row>
    <row r="214" ht="14.25" customHeight="1">
      <c r="A214" s="10">
        <v>0.0</v>
      </c>
      <c r="B214" s="10" t="s">
        <v>30</v>
      </c>
      <c r="C214" s="10">
        <v>1.0</v>
      </c>
      <c r="D214" s="10" t="s">
        <v>31</v>
      </c>
      <c r="E214" s="10">
        <v>52.0</v>
      </c>
      <c r="F214" s="11">
        <v>79.65</v>
      </c>
      <c r="G214" s="10">
        <v>1.0</v>
      </c>
      <c r="H214" s="10">
        <v>1.0</v>
      </c>
      <c r="I214" s="12">
        <f>nnet!$E214/$E$1</f>
        <v>0.65</v>
      </c>
      <c r="J214" s="12">
        <f>LOG10(nnet!$F214+1)</f>
        <v>1.906604372</v>
      </c>
      <c r="K214" s="10">
        <f>IF(nnet!$C214=1,1,0)</f>
        <v>1</v>
      </c>
      <c r="L214" s="10">
        <f>IF(nnet!$C214=2,1,0)</f>
        <v>0</v>
      </c>
      <c r="M214" s="10">
        <f>IF(nnet!$B214="S",1,0)</f>
        <v>1</v>
      </c>
      <c r="N214" s="10">
        <f>IF(nnet!$B214="C",1,0)</f>
        <v>0</v>
      </c>
      <c r="O214" s="13">
        <f>IF(nnet!$D214="male",1,0)</f>
        <v>1</v>
      </c>
      <c r="P214" s="13">
        <v>1.0</v>
      </c>
      <c r="AC214" s="15">
        <f>SUMPRODUCT(linear!$G214:$P214,$R$4:$AA$4)</f>
        <v>-1.428655779</v>
      </c>
      <c r="AD214" s="15">
        <f>SUMPRODUCT(nnet!$G214:$P214,$R$5:$AA$5)</f>
        <v>0.2852684841</v>
      </c>
      <c r="AE214" s="16">
        <f t="shared" ref="AE214:AF214" si="212">IF(AC214&lt;0,0,AC214)</f>
        <v>0</v>
      </c>
      <c r="AF214" s="16">
        <f t="shared" si="212"/>
        <v>0.2852684841</v>
      </c>
      <c r="AG214" s="16">
        <f t="shared" si="3"/>
        <v>0.2852684841</v>
      </c>
      <c r="AH214" s="16">
        <f>(nnet!$A214-AG214)^2</f>
        <v>0.08137810804</v>
      </c>
    </row>
    <row r="215" ht="14.25" customHeight="1">
      <c r="A215" s="10">
        <v>0.0</v>
      </c>
      <c r="B215" s="10" t="s">
        <v>30</v>
      </c>
      <c r="C215" s="10">
        <v>1.0</v>
      </c>
      <c r="D215" s="10" t="s">
        <v>31</v>
      </c>
      <c r="E215" s="10">
        <v>40.0</v>
      </c>
      <c r="F215" s="11">
        <v>0.0</v>
      </c>
      <c r="G215" s="10">
        <v>0.0</v>
      </c>
      <c r="H215" s="10">
        <v>0.0</v>
      </c>
      <c r="I215" s="12">
        <f>nnet!$E215/$E$1</f>
        <v>0.5</v>
      </c>
      <c r="J215" s="12">
        <f>LOG10(nnet!$F215+1)</f>
        <v>0</v>
      </c>
      <c r="K215" s="10">
        <f>IF(nnet!$C215=1,1,0)</f>
        <v>1</v>
      </c>
      <c r="L215" s="10">
        <f>IF(nnet!$C215=2,1,0)</f>
        <v>0</v>
      </c>
      <c r="M215" s="10">
        <f>IF(nnet!$B215="S",1,0)</f>
        <v>1</v>
      </c>
      <c r="N215" s="10">
        <f>IF(nnet!$B215="C",1,0)</f>
        <v>0</v>
      </c>
      <c r="O215" s="13">
        <f>IF(nnet!$D215="male",1,0)</f>
        <v>1</v>
      </c>
      <c r="P215" s="13">
        <v>1.0</v>
      </c>
      <c r="AC215" s="15">
        <f>SUMPRODUCT(linear!$G215:$P215,$R$4:$AA$4)</f>
        <v>-1.288123043</v>
      </c>
      <c r="AD215" s="15">
        <f>SUMPRODUCT(nnet!$G215:$P215,$R$5:$AA$5)</f>
        <v>0.3157085969</v>
      </c>
      <c r="AE215" s="16">
        <f t="shared" ref="AE215:AF215" si="213">IF(AC215&lt;0,0,AC215)</f>
        <v>0</v>
      </c>
      <c r="AF215" s="16">
        <f t="shared" si="213"/>
        <v>0.3157085969</v>
      </c>
      <c r="AG215" s="16">
        <f t="shared" si="3"/>
        <v>0.3157085969</v>
      </c>
      <c r="AH215" s="16">
        <f>(nnet!$A215-AG215)^2</f>
        <v>0.09967191819</v>
      </c>
    </row>
    <row r="216" ht="14.25" customHeight="1">
      <c r="A216" s="10">
        <v>0.0</v>
      </c>
      <c r="B216" s="10" t="s">
        <v>30</v>
      </c>
      <c r="C216" s="10">
        <v>2.0</v>
      </c>
      <c r="D216" s="10" t="s">
        <v>31</v>
      </c>
      <c r="E216" s="10">
        <v>36.0</v>
      </c>
      <c r="F216" s="11">
        <v>10.5</v>
      </c>
      <c r="G216" s="10">
        <v>0.0</v>
      </c>
      <c r="H216" s="10">
        <v>0.0</v>
      </c>
      <c r="I216" s="12">
        <f>nnet!$E216/$E$1</f>
        <v>0.45</v>
      </c>
      <c r="J216" s="12">
        <f>LOG10(nnet!$F216+1)</f>
        <v>1.06069784</v>
      </c>
      <c r="K216" s="10">
        <f>IF(nnet!$C216=1,1,0)</f>
        <v>0</v>
      </c>
      <c r="L216" s="10">
        <f>IF(nnet!$C216=2,1,0)</f>
        <v>1</v>
      </c>
      <c r="M216" s="10">
        <f>IF(nnet!$B216="S",1,0)</f>
        <v>1</v>
      </c>
      <c r="N216" s="10">
        <f>IF(nnet!$B216="C",1,0)</f>
        <v>0</v>
      </c>
      <c r="O216" s="13">
        <f>IF(nnet!$D216="male",1,0)</f>
        <v>1</v>
      </c>
      <c r="P216" s="13">
        <v>1.0</v>
      </c>
      <c r="AC216" s="15">
        <f>SUMPRODUCT(linear!$G216:$P216,$R$4:$AA$4)</f>
        <v>-1.492059264</v>
      </c>
      <c r="AD216" s="15">
        <f>SUMPRODUCT(nnet!$G216:$P216,$R$5:$AA$5)</f>
        <v>0.2477450603</v>
      </c>
      <c r="AE216" s="16">
        <f t="shared" ref="AE216:AF216" si="214">IF(AC216&lt;0,0,AC216)</f>
        <v>0</v>
      </c>
      <c r="AF216" s="16">
        <f t="shared" si="214"/>
        <v>0.2477450603</v>
      </c>
      <c r="AG216" s="16">
        <f t="shared" si="3"/>
        <v>0.2477450603</v>
      </c>
      <c r="AH216" s="16">
        <f>(nnet!$A216-AG216)^2</f>
        <v>0.06137761488</v>
      </c>
    </row>
    <row r="217" ht="14.25" customHeight="1">
      <c r="A217" s="10">
        <v>0.0</v>
      </c>
      <c r="B217" s="10" t="s">
        <v>30</v>
      </c>
      <c r="C217" s="10">
        <v>3.0</v>
      </c>
      <c r="D217" s="10" t="s">
        <v>31</v>
      </c>
      <c r="E217" s="10">
        <v>16.0</v>
      </c>
      <c r="F217" s="11">
        <v>39.6875</v>
      </c>
      <c r="G217" s="10">
        <v>4.0</v>
      </c>
      <c r="H217" s="10">
        <v>1.0</v>
      </c>
      <c r="I217" s="12">
        <f>nnet!$E217/$E$1</f>
        <v>0.2</v>
      </c>
      <c r="J217" s="12">
        <f>LOG10(nnet!$F217+1)</f>
        <v>1.609461006</v>
      </c>
      <c r="K217" s="10">
        <f>IF(nnet!$C217=1,1,0)</f>
        <v>0</v>
      </c>
      <c r="L217" s="10">
        <f>IF(nnet!$C217=2,1,0)</f>
        <v>0</v>
      </c>
      <c r="M217" s="10">
        <f>IF(nnet!$B217="S",1,0)</f>
        <v>1</v>
      </c>
      <c r="N217" s="10">
        <f>IF(nnet!$B217="C",1,0)</f>
        <v>0</v>
      </c>
      <c r="O217" s="13">
        <f>IF(nnet!$D217="male",1,0)</f>
        <v>1</v>
      </c>
      <c r="P217" s="13">
        <v>1.0</v>
      </c>
      <c r="AC217" s="15">
        <f>SUMPRODUCT(linear!$G217:$P217,$R$4:$AA$4)</f>
        <v>-1.527693613</v>
      </c>
      <c r="AD217" s="15">
        <f>SUMPRODUCT(nnet!$G217:$P217,$R$5:$AA$5)</f>
        <v>-0.1081061866</v>
      </c>
      <c r="AE217" s="16">
        <f t="shared" ref="AE217:AF217" si="215">IF(AC217&lt;0,0,AC217)</f>
        <v>0</v>
      </c>
      <c r="AF217" s="16">
        <f t="shared" si="215"/>
        <v>0</v>
      </c>
      <c r="AG217" s="16">
        <f t="shared" si="3"/>
        <v>0</v>
      </c>
      <c r="AH217" s="16">
        <f>(nnet!$A217-AG217)^2</f>
        <v>0</v>
      </c>
    </row>
    <row r="218" ht="14.25" customHeight="1">
      <c r="A218" s="10">
        <v>1.0</v>
      </c>
      <c r="B218" s="10" t="s">
        <v>30</v>
      </c>
      <c r="C218" s="10">
        <v>3.0</v>
      </c>
      <c r="D218" s="10" t="s">
        <v>31</v>
      </c>
      <c r="E218" s="10">
        <v>25.0</v>
      </c>
      <c r="F218" s="11">
        <v>7.775</v>
      </c>
      <c r="G218" s="10">
        <v>1.0</v>
      </c>
      <c r="H218" s="10">
        <v>0.0</v>
      </c>
      <c r="I218" s="12">
        <f>nnet!$E218/$E$1</f>
        <v>0.3125</v>
      </c>
      <c r="J218" s="12">
        <f>LOG10(nnet!$F218+1)</f>
        <v>0.9432471251</v>
      </c>
      <c r="K218" s="10">
        <f>IF(nnet!$C218=1,1,0)</f>
        <v>0</v>
      </c>
      <c r="L218" s="10">
        <f>IF(nnet!$C218=2,1,0)</f>
        <v>0</v>
      </c>
      <c r="M218" s="10">
        <f>IF(nnet!$B218="S",1,0)</f>
        <v>1</v>
      </c>
      <c r="N218" s="10">
        <f>IF(nnet!$B218="C",1,0)</f>
        <v>0</v>
      </c>
      <c r="O218" s="13">
        <f>IF(nnet!$D218="male",1,0)</f>
        <v>1</v>
      </c>
      <c r="P218" s="13">
        <v>1.0</v>
      </c>
      <c r="AC218" s="15">
        <f>SUMPRODUCT(linear!$G218:$P218,$R$4:$AA$4)</f>
        <v>-1.530202368</v>
      </c>
      <c r="AD218" s="15">
        <f>SUMPRODUCT(nnet!$G218:$P218,$R$5:$AA$5)</f>
        <v>0.02874556602</v>
      </c>
      <c r="AE218" s="16">
        <f t="shared" ref="AE218:AF218" si="216">IF(AC218&lt;0,0,AC218)</f>
        <v>0</v>
      </c>
      <c r="AF218" s="16">
        <f t="shared" si="216"/>
        <v>0.02874556602</v>
      </c>
      <c r="AG218" s="16">
        <f t="shared" si="3"/>
        <v>0.02874556602</v>
      </c>
      <c r="AH218" s="16">
        <f>(nnet!$A218-AG218)^2</f>
        <v>0.9433351755</v>
      </c>
    </row>
    <row r="219" ht="14.25" customHeight="1">
      <c r="A219" s="10">
        <v>1.0</v>
      </c>
      <c r="B219" s="10" t="s">
        <v>30</v>
      </c>
      <c r="C219" s="10">
        <v>1.0</v>
      </c>
      <c r="D219" s="10" t="s">
        <v>33</v>
      </c>
      <c r="E219" s="10">
        <v>58.0</v>
      </c>
      <c r="F219" s="11">
        <v>153.4625</v>
      </c>
      <c r="G219" s="10">
        <v>0.0</v>
      </c>
      <c r="H219" s="10">
        <v>1.0</v>
      </c>
      <c r="I219" s="12">
        <f>nnet!$E219/$E$1</f>
        <v>0.725</v>
      </c>
      <c r="J219" s="12">
        <f>LOG10(nnet!$F219+1)</f>
        <v>2.18882306</v>
      </c>
      <c r="K219" s="10">
        <f>IF(nnet!$C219=1,1,0)</f>
        <v>1</v>
      </c>
      <c r="L219" s="10">
        <f>IF(nnet!$C219=2,1,0)</f>
        <v>0</v>
      </c>
      <c r="M219" s="10">
        <f>IF(nnet!$B219="S",1,0)</f>
        <v>1</v>
      </c>
      <c r="N219" s="10">
        <f>IF(nnet!$B219="C",1,0)</f>
        <v>0</v>
      </c>
      <c r="O219" s="13">
        <f>IF(nnet!$D219="male",1,0)</f>
        <v>0</v>
      </c>
      <c r="P219" s="13">
        <v>1.0</v>
      </c>
      <c r="AC219" s="15">
        <f>SUMPRODUCT(linear!$G219:$P219,$R$4:$AA$4)</f>
        <v>-0.9622722296</v>
      </c>
      <c r="AD219" s="15">
        <f>SUMPRODUCT(nnet!$G219:$P219,$R$5:$AA$5)</f>
        <v>0.8386023532</v>
      </c>
      <c r="AE219" s="16">
        <f t="shared" ref="AE219:AF219" si="217">IF(AC219&lt;0,0,AC219)</f>
        <v>0</v>
      </c>
      <c r="AF219" s="16">
        <f t="shared" si="217"/>
        <v>0.8386023532</v>
      </c>
      <c r="AG219" s="16">
        <f t="shared" si="3"/>
        <v>0.8386023532</v>
      </c>
      <c r="AH219" s="16">
        <f>(nnet!$A219-AG219)^2</f>
        <v>0.0260492004</v>
      </c>
    </row>
    <row r="220" ht="14.25" customHeight="1">
      <c r="A220" s="10">
        <v>1.0</v>
      </c>
      <c r="B220" s="10" t="s">
        <v>30</v>
      </c>
      <c r="C220" s="10">
        <v>1.0</v>
      </c>
      <c r="D220" s="10" t="s">
        <v>33</v>
      </c>
      <c r="E220" s="10">
        <v>35.0</v>
      </c>
      <c r="F220" s="11">
        <v>135.6333</v>
      </c>
      <c r="G220" s="10">
        <v>0.0</v>
      </c>
      <c r="H220" s="10">
        <v>0.0</v>
      </c>
      <c r="I220" s="12">
        <f>nnet!$E220/$E$1</f>
        <v>0.4375</v>
      </c>
      <c r="J220" s="12">
        <f>LOG10(nnet!$F220+1)</f>
        <v>2.135556558</v>
      </c>
      <c r="K220" s="10">
        <f>IF(nnet!$C220=1,1,0)</f>
        <v>1</v>
      </c>
      <c r="L220" s="10">
        <f>IF(nnet!$C220=2,1,0)</f>
        <v>0</v>
      </c>
      <c r="M220" s="10">
        <f>IF(nnet!$B220="S",1,0)</f>
        <v>1</v>
      </c>
      <c r="N220" s="10">
        <f>IF(nnet!$B220="C",1,0)</f>
        <v>0</v>
      </c>
      <c r="O220" s="13">
        <f>IF(nnet!$D220="male",1,0)</f>
        <v>0</v>
      </c>
      <c r="P220" s="13">
        <v>1.0</v>
      </c>
      <c r="AC220" s="15">
        <f>SUMPRODUCT(linear!$G220:$P220,$R$4:$AA$4)</f>
        <v>-0.7168546811</v>
      </c>
      <c r="AD220" s="15">
        <f>SUMPRODUCT(nnet!$G220:$P220,$R$5:$AA$5)</f>
        <v>0.9958727389</v>
      </c>
      <c r="AE220" s="16">
        <f t="shared" ref="AE220:AF220" si="218">IF(AC220&lt;0,0,AC220)</f>
        <v>0</v>
      </c>
      <c r="AF220" s="16">
        <f t="shared" si="218"/>
        <v>0.9958727389</v>
      </c>
      <c r="AG220" s="16">
        <f t="shared" si="3"/>
        <v>0.9958727389</v>
      </c>
      <c r="AH220" s="16">
        <f>(nnet!$A220-AG220)^2</f>
        <v>0.0000170342838</v>
      </c>
    </row>
    <row r="221" ht="14.25" customHeight="1">
      <c r="A221" s="10">
        <v>1.0</v>
      </c>
      <c r="B221" s="10" t="s">
        <v>30</v>
      </c>
      <c r="C221" s="10">
        <v>3.0</v>
      </c>
      <c r="D221" s="10" t="s">
        <v>31</v>
      </c>
      <c r="E221" s="10">
        <v>25.0</v>
      </c>
      <c r="F221" s="11">
        <v>0.0</v>
      </c>
      <c r="G221" s="10">
        <v>0.0</v>
      </c>
      <c r="H221" s="10">
        <v>0.0</v>
      </c>
      <c r="I221" s="12">
        <f>nnet!$E221/$E$1</f>
        <v>0.3125</v>
      </c>
      <c r="J221" s="12">
        <f>LOG10(nnet!$F221+1)</f>
        <v>0</v>
      </c>
      <c r="K221" s="10">
        <f>IF(nnet!$C221=1,1,0)</f>
        <v>0</v>
      </c>
      <c r="L221" s="10">
        <f>IF(nnet!$C221=2,1,0)</f>
        <v>0</v>
      </c>
      <c r="M221" s="10">
        <f>IF(nnet!$B221="S",1,0)</f>
        <v>1</v>
      </c>
      <c r="N221" s="10">
        <f>IF(nnet!$B221="C",1,0)</f>
        <v>0</v>
      </c>
      <c r="O221" s="13">
        <f>IF(nnet!$D221="male",1,0)</f>
        <v>1</v>
      </c>
      <c r="P221" s="13">
        <v>1.0</v>
      </c>
      <c r="AC221" s="15">
        <f>SUMPRODUCT(linear!$G221:$P221,$R$4:$AA$4)</f>
        <v>-1.523417195</v>
      </c>
      <c r="AD221" s="15">
        <f>SUMPRODUCT(nnet!$G221:$P221,$R$5:$AA$5)</f>
        <v>0.03912500034</v>
      </c>
      <c r="AE221" s="16">
        <f t="shared" ref="AE221:AF221" si="219">IF(AC221&lt;0,0,AC221)</f>
        <v>0</v>
      </c>
      <c r="AF221" s="16">
        <f t="shared" si="219"/>
        <v>0.03912500034</v>
      </c>
      <c r="AG221" s="16">
        <f t="shared" si="3"/>
        <v>0.03912500034</v>
      </c>
      <c r="AH221" s="16">
        <f>(nnet!$A221-AG221)^2</f>
        <v>0.923280765</v>
      </c>
    </row>
    <row r="222" ht="14.25" customHeight="1">
      <c r="A222" s="10">
        <v>1.0</v>
      </c>
      <c r="B222" s="10" t="s">
        <v>30</v>
      </c>
      <c r="C222" s="10">
        <v>2.0</v>
      </c>
      <c r="D222" s="10" t="s">
        <v>33</v>
      </c>
      <c r="E222" s="10">
        <v>41.0</v>
      </c>
      <c r="F222" s="11">
        <v>19.5</v>
      </c>
      <c r="G222" s="10">
        <v>0.0</v>
      </c>
      <c r="H222" s="10">
        <v>1.0</v>
      </c>
      <c r="I222" s="12">
        <f>nnet!$E222/$E$1</f>
        <v>0.5125</v>
      </c>
      <c r="J222" s="12">
        <f>LOG10(nnet!$F222+1)</f>
        <v>1.311753861</v>
      </c>
      <c r="K222" s="10">
        <f>IF(nnet!$C222=1,1,0)</f>
        <v>0</v>
      </c>
      <c r="L222" s="10">
        <f>IF(nnet!$C222=2,1,0)</f>
        <v>1</v>
      </c>
      <c r="M222" s="10">
        <f>IF(nnet!$B222="S",1,0)</f>
        <v>1</v>
      </c>
      <c r="N222" s="10">
        <f>IF(nnet!$B222="C",1,0)</f>
        <v>0</v>
      </c>
      <c r="O222" s="13">
        <f>IF(nnet!$D222="male",1,0)</f>
        <v>0</v>
      </c>
      <c r="P222" s="13">
        <v>1.0</v>
      </c>
      <c r="AC222" s="15">
        <f>SUMPRODUCT(linear!$G222:$P222,$R$4:$AA$4)</f>
        <v>-1.069282417</v>
      </c>
      <c r="AD222" s="15">
        <f>SUMPRODUCT(nnet!$G222:$P222,$R$5:$AA$5)</f>
        <v>0.7174672896</v>
      </c>
      <c r="AE222" s="16">
        <f t="shared" ref="AE222:AF222" si="220">IF(AC222&lt;0,0,AC222)</f>
        <v>0</v>
      </c>
      <c r="AF222" s="16">
        <f t="shared" si="220"/>
        <v>0.7174672896</v>
      </c>
      <c r="AG222" s="16">
        <f t="shared" si="3"/>
        <v>0.7174672896</v>
      </c>
      <c r="AH222" s="16">
        <f>(nnet!$A222-AG222)^2</f>
        <v>0.07982473245</v>
      </c>
    </row>
    <row r="223" ht="14.25" customHeight="1">
      <c r="A223" s="10">
        <v>0.0</v>
      </c>
      <c r="B223" s="10" t="s">
        <v>32</v>
      </c>
      <c r="C223" s="10">
        <v>1.0</v>
      </c>
      <c r="D223" s="10" t="s">
        <v>31</v>
      </c>
      <c r="E223" s="10">
        <v>37.0</v>
      </c>
      <c r="F223" s="11">
        <v>29.7</v>
      </c>
      <c r="G223" s="10">
        <v>0.0</v>
      </c>
      <c r="H223" s="10">
        <v>1.0</v>
      </c>
      <c r="I223" s="12">
        <f>nnet!$E223/$E$1</f>
        <v>0.4625</v>
      </c>
      <c r="J223" s="12">
        <f>LOG10(nnet!$F223+1)</f>
        <v>1.487138375</v>
      </c>
      <c r="K223" s="10">
        <f>IF(nnet!$C223=1,1,0)</f>
        <v>1</v>
      </c>
      <c r="L223" s="10">
        <f>IF(nnet!$C223=2,1,0)</f>
        <v>0</v>
      </c>
      <c r="M223" s="10">
        <f>IF(nnet!$B223="S",1,0)</f>
        <v>0</v>
      </c>
      <c r="N223" s="10">
        <f>IF(nnet!$B223="C",1,0)</f>
        <v>1</v>
      </c>
      <c r="O223" s="13">
        <f>IF(nnet!$D223="male",1,0)</f>
        <v>1</v>
      </c>
      <c r="P223" s="13">
        <v>1.0</v>
      </c>
      <c r="AC223" s="15">
        <f>SUMPRODUCT(linear!$G223:$P223,$R$4:$AA$4)</f>
        <v>0.4489699421</v>
      </c>
      <c r="AD223" s="15">
        <f>SUMPRODUCT(nnet!$G223:$P223,$R$5:$AA$5)</f>
        <v>-3.052391622</v>
      </c>
      <c r="AE223" s="16">
        <f t="shared" ref="AE223:AF223" si="221">IF(AC223&lt;0,0,AC223)</f>
        <v>0.4489699421</v>
      </c>
      <c r="AF223" s="16">
        <f t="shared" si="221"/>
        <v>0</v>
      </c>
      <c r="AG223" s="16">
        <f t="shared" si="3"/>
        <v>0.4489699421</v>
      </c>
      <c r="AH223" s="16">
        <f>(nnet!$A223-AG223)^2</f>
        <v>0.2015740089</v>
      </c>
    </row>
    <row r="224" ht="14.25" customHeight="1">
      <c r="A224" s="10">
        <v>1.0</v>
      </c>
      <c r="B224" s="10" t="s">
        <v>30</v>
      </c>
      <c r="C224" s="10">
        <v>1.0</v>
      </c>
      <c r="D224" s="10" t="s">
        <v>33</v>
      </c>
      <c r="E224" s="10">
        <v>63.0</v>
      </c>
      <c r="F224" s="11">
        <v>77.9583</v>
      </c>
      <c r="G224" s="10">
        <v>1.0</v>
      </c>
      <c r="H224" s="10">
        <v>0.0</v>
      </c>
      <c r="I224" s="12">
        <f>nnet!$E224/$E$1</f>
        <v>0.7875</v>
      </c>
      <c r="J224" s="12">
        <f>LOG10(nnet!$F224+1)</f>
        <v>1.897397789</v>
      </c>
      <c r="K224" s="10">
        <f>IF(nnet!$C224=1,1,0)</f>
        <v>1</v>
      </c>
      <c r="L224" s="10">
        <f>IF(nnet!$C224=2,1,0)</f>
        <v>0</v>
      </c>
      <c r="M224" s="10">
        <f>IF(nnet!$B224="S",1,0)</f>
        <v>1</v>
      </c>
      <c r="N224" s="10">
        <f>IF(nnet!$B224="C",1,0)</f>
        <v>0</v>
      </c>
      <c r="O224" s="13">
        <f>IF(nnet!$D224="male",1,0)</f>
        <v>0</v>
      </c>
      <c r="P224" s="13">
        <v>1.0</v>
      </c>
      <c r="AC224" s="15">
        <f>SUMPRODUCT(linear!$G224:$P224,$R$4:$AA$4)</f>
        <v>-0.9946875121</v>
      </c>
      <c r="AD224" s="15">
        <f>SUMPRODUCT(nnet!$G224:$P224,$R$5:$AA$5)</f>
        <v>0.7173513021</v>
      </c>
      <c r="AE224" s="16">
        <f t="shared" ref="AE224:AF224" si="222">IF(AC224&lt;0,0,AC224)</f>
        <v>0</v>
      </c>
      <c r="AF224" s="16">
        <f t="shared" si="222"/>
        <v>0.7173513021</v>
      </c>
      <c r="AG224" s="16">
        <f t="shared" si="3"/>
        <v>0.7173513021</v>
      </c>
      <c r="AH224" s="16">
        <f>(nnet!$A224-AG224)^2</f>
        <v>0.07989028644</v>
      </c>
    </row>
    <row r="225" ht="14.25" customHeight="1">
      <c r="A225" s="10">
        <v>0.0</v>
      </c>
      <c r="B225" s="10" t="s">
        <v>30</v>
      </c>
      <c r="C225" s="10">
        <v>3.0</v>
      </c>
      <c r="D225" s="10" t="s">
        <v>33</v>
      </c>
      <c r="E225" s="10">
        <v>45.0</v>
      </c>
      <c r="F225" s="11">
        <v>7.75</v>
      </c>
      <c r="G225" s="10">
        <v>0.0</v>
      </c>
      <c r="H225" s="10">
        <v>0.0</v>
      </c>
      <c r="I225" s="12">
        <f>nnet!$E225/$E$1</f>
        <v>0.5625</v>
      </c>
      <c r="J225" s="12">
        <f>LOG10(nnet!$F225+1)</f>
        <v>0.942008053</v>
      </c>
      <c r="K225" s="10">
        <f>IF(nnet!$C225=1,1,0)</f>
        <v>0</v>
      </c>
      <c r="L225" s="10">
        <f>IF(nnet!$C225=2,1,0)</f>
        <v>0</v>
      </c>
      <c r="M225" s="10">
        <f>IF(nnet!$B225="S",1,0)</f>
        <v>1</v>
      </c>
      <c r="N225" s="10">
        <f>IF(nnet!$B225="C",1,0)</f>
        <v>0</v>
      </c>
      <c r="O225" s="13">
        <f>IF(nnet!$D225="male",1,0)</f>
        <v>0</v>
      </c>
      <c r="P225" s="13">
        <v>1.0</v>
      </c>
      <c r="AC225" s="15">
        <f>SUMPRODUCT(linear!$G225:$P225,$R$4:$AA$4)</f>
        <v>-1.195769124</v>
      </c>
      <c r="AD225" s="15">
        <f>SUMPRODUCT(nnet!$G225:$P225,$R$5:$AA$5)</f>
        <v>0.4699637645</v>
      </c>
      <c r="AE225" s="16">
        <f t="shared" ref="AE225:AF225" si="223">IF(AC225&lt;0,0,AC225)</f>
        <v>0</v>
      </c>
      <c r="AF225" s="16">
        <f t="shared" si="223"/>
        <v>0.4699637645</v>
      </c>
      <c r="AG225" s="16">
        <f t="shared" si="3"/>
        <v>0.4699637645</v>
      </c>
      <c r="AH225" s="16">
        <f>(nnet!$A225-AG225)^2</f>
        <v>0.2208659399</v>
      </c>
    </row>
    <row r="226" ht="14.25" customHeight="1">
      <c r="A226" s="10">
        <v>0.0</v>
      </c>
      <c r="B226" s="10" t="s">
        <v>34</v>
      </c>
      <c r="C226" s="10">
        <v>3.0</v>
      </c>
      <c r="D226" s="10" t="s">
        <v>31</v>
      </c>
      <c r="E226" s="10">
        <v>7.0</v>
      </c>
      <c r="F226" s="11">
        <v>29.125</v>
      </c>
      <c r="G226" s="10">
        <v>4.0</v>
      </c>
      <c r="H226" s="10">
        <v>1.0</v>
      </c>
      <c r="I226" s="12">
        <f>nnet!$E226/$E$1</f>
        <v>0.0875</v>
      </c>
      <c r="J226" s="12">
        <f>LOG10(nnet!$F226+1)</f>
        <v>1.478927056</v>
      </c>
      <c r="K226" s="10">
        <f>IF(nnet!$C226=1,1,0)</f>
        <v>0</v>
      </c>
      <c r="L226" s="10">
        <f>IF(nnet!$C226=2,1,0)</f>
        <v>0</v>
      </c>
      <c r="M226" s="10">
        <f>IF(nnet!$B226="S",1,0)</f>
        <v>0</v>
      </c>
      <c r="N226" s="10">
        <f>IF(nnet!$B226="C",1,0)</f>
        <v>0</v>
      </c>
      <c r="O226" s="13">
        <f>IF(nnet!$D226="male",1,0)</f>
        <v>1</v>
      </c>
      <c r="P226" s="13">
        <v>1.0</v>
      </c>
      <c r="AC226" s="15">
        <f>SUMPRODUCT(linear!$G226:$P226,$R$4:$AA$4)</f>
        <v>0.06841611687</v>
      </c>
      <c r="AD226" s="15">
        <f>SUMPRODUCT(nnet!$G226:$P226,$R$5:$AA$5)</f>
        <v>-2.871130552</v>
      </c>
      <c r="AE226" s="16">
        <f t="shared" ref="AE226:AF226" si="224">IF(AC226&lt;0,0,AC226)</f>
        <v>0.06841611687</v>
      </c>
      <c r="AF226" s="16">
        <f t="shared" si="224"/>
        <v>0</v>
      </c>
      <c r="AG226" s="16">
        <f t="shared" si="3"/>
        <v>0.06841611687</v>
      </c>
      <c r="AH226" s="16">
        <f>(nnet!$A226-AG226)^2</f>
        <v>0.004680765047</v>
      </c>
    </row>
    <row r="227" ht="14.25" customHeight="1">
      <c r="A227" s="10">
        <v>1.0</v>
      </c>
      <c r="B227" s="10" t="s">
        <v>30</v>
      </c>
      <c r="C227" s="10">
        <v>3.0</v>
      </c>
      <c r="D227" s="10" t="s">
        <v>33</v>
      </c>
      <c r="E227" s="10">
        <v>35.0</v>
      </c>
      <c r="F227" s="11">
        <v>20.25</v>
      </c>
      <c r="G227" s="10">
        <v>1.0</v>
      </c>
      <c r="H227" s="10">
        <v>1.0</v>
      </c>
      <c r="I227" s="12">
        <f>nnet!$E227/$E$1</f>
        <v>0.4375</v>
      </c>
      <c r="J227" s="12">
        <f>LOG10(nnet!$F227+1)</f>
        <v>1.327358934</v>
      </c>
      <c r="K227" s="10">
        <f>IF(nnet!$C227=1,1,0)</f>
        <v>0</v>
      </c>
      <c r="L227" s="10">
        <f>IF(nnet!$C227=2,1,0)</f>
        <v>0</v>
      </c>
      <c r="M227" s="10">
        <f>IF(nnet!$B227="S",1,0)</f>
        <v>1</v>
      </c>
      <c r="N227" s="10">
        <f>IF(nnet!$B227="C",1,0)</f>
        <v>0</v>
      </c>
      <c r="O227" s="13">
        <f>IF(nnet!$D227="male",1,0)</f>
        <v>0</v>
      </c>
      <c r="P227" s="13">
        <v>1.0</v>
      </c>
      <c r="AC227" s="15">
        <f>SUMPRODUCT(linear!$G227:$P227,$R$4:$AA$4)</f>
        <v>-1.151825629</v>
      </c>
      <c r="AD227" s="15">
        <f>SUMPRODUCT(nnet!$G227:$P227,$R$5:$AA$5)</f>
        <v>0.4751685852</v>
      </c>
      <c r="AE227" s="16">
        <f t="shared" ref="AE227:AF227" si="225">IF(AC227&lt;0,0,AC227)</f>
        <v>0</v>
      </c>
      <c r="AF227" s="16">
        <f t="shared" si="225"/>
        <v>0.4751685852</v>
      </c>
      <c r="AG227" s="16">
        <f t="shared" si="3"/>
        <v>0.4751685852</v>
      </c>
      <c r="AH227" s="16">
        <f>(nnet!$A227-AG227)^2</f>
        <v>0.275448014</v>
      </c>
    </row>
    <row r="228" ht="14.25" customHeight="1">
      <c r="A228" s="10">
        <v>0.0</v>
      </c>
      <c r="B228" s="10" t="s">
        <v>34</v>
      </c>
      <c r="C228" s="10">
        <v>3.0</v>
      </c>
      <c r="D228" s="10" t="s">
        <v>31</v>
      </c>
      <c r="E228" s="10">
        <v>65.0</v>
      </c>
      <c r="F228" s="11">
        <v>7.75</v>
      </c>
      <c r="G228" s="10">
        <v>0.0</v>
      </c>
      <c r="H228" s="10">
        <v>0.0</v>
      </c>
      <c r="I228" s="12">
        <f>nnet!$E228/$E$1</f>
        <v>0.8125</v>
      </c>
      <c r="J228" s="12">
        <f>LOG10(nnet!$F228+1)</f>
        <v>0.942008053</v>
      </c>
      <c r="K228" s="10">
        <f>IF(nnet!$C228=1,1,0)</f>
        <v>0</v>
      </c>
      <c r="L228" s="10">
        <f>IF(nnet!$C228=2,1,0)</f>
        <v>0</v>
      </c>
      <c r="M228" s="10">
        <f>IF(nnet!$B228="S",1,0)</f>
        <v>0</v>
      </c>
      <c r="N228" s="10">
        <f>IF(nnet!$B228="C",1,0)</f>
        <v>0</v>
      </c>
      <c r="O228" s="13">
        <f>IF(nnet!$D228="male",1,0)</f>
        <v>1</v>
      </c>
      <c r="P228" s="13">
        <v>1.0</v>
      </c>
      <c r="AC228" s="15">
        <f>SUMPRODUCT(linear!$G228:$P228,$R$4:$AA$4)</f>
        <v>-0.3651199609</v>
      </c>
      <c r="AD228" s="15">
        <f>SUMPRODUCT(nnet!$G228:$P228,$R$5:$AA$5)</f>
        <v>-2.968767498</v>
      </c>
      <c r="AE228" s="16">
        <f t="shared" ref="AE228:AF228" si="226">IF(AC228&lt;0,0,AC228)</f>
        <v>0</v>
      </c>
      <c r="AF228" s="16">
        <f t="shared" si="226"/>
        <v>0</v>
      </c>
      <c r="AG228" s="16">
        <f t="shared" si="3"/>
        <v>0</v>
      </c>
      <c r="AH228" s="16">
        <f>(nnet!$A228-AG228)^2</f>
        <v>0</v>
      </c>
    </row>
    <row r="229" ht="14.25" customHeight="1">
      <c r="A229" s="10">
        <v>0.0</v>
      </c>
      <c r="B229" s="10" t="s">
        <v>30</v>
      </c>
      <c r="C229" s="10">
        <v>3.0</v>
      </c>
      <c r="D229" s="10" t="s">
        <v>31</v>
      </c>
      <c r="E229" s="10">
        <v>28.0</v>
      </c>
      <c r="F229" s="11">
        <v>7.8542</v>
      </c>
      <c r="G229" s="10">
        <v>0.0</v>
      </c>
      <c r="H229" s="10">
        <v>0.0</v>
      </c>
      <c r="I229" s="12">
        <f>nnet!$E229/$E$1</f>
        <v>0.35</v>
      </c>
      <c r="J229" s="12">
        <f>LOG10(nnet!$F229+1)</f>
        <v>0.9471493277</v>
      </c>
      <c r="K229" s="10">
        <f>IF(nnet!$C229=1,1,0)</f>
        <v>0</v>
      </c>
      <c r="L229" s="10">
        <f>IF(nnet!$C229=2,1,0)</f>
        <v>0</v>
      </c>
      <c r="M229" s="10">
        <f>IF(nnet!$B229="S",1,0)</f>
        <v>1</v>
      </c>
      <c r="N229" s="10">
        <f>IF(nnet!$B229="C",1,0)</f>
        <v>0</v>
      </c>
      <c r="O229" s="13">
        <f>IF(nnet!$D229="male",1,0)</f>
        <v>1</v>
      </c>
      <c r="P229" s="13">
        <v>1.0</v>
      </c>
      <c r="AC229" s="15">
        <f>SUMPRODUCT(linear!$G229:$P229,$R$4:$AA$4)</f>
        <v>-1.539969637</v>
      </c>
      <c r="AD229" s="15">
        <f>SUMPRODUCT(nnet!$G229:$P229,$R$5:$AA$5)</f>
        <v>0.08712270686</v>
      </c>
      <c r="AE229" s="16">
        <f t="shared" ref="AE229:AF229" si="227">IF(AC229&lt;0,0,AC229)</f>
        <v>0</v>
      </c>
      <c r="AF229" s="16">
        <f t="shared" si="227"/>
        <v>0.08712270686</v>
      </c>
      <c r="AG229" s="16">
        <f t="shared" si="3"/>
        <v>0.08712270686</v>
      </c>
      <c r="AH229" s="16">
        <f>(nnet!$A229-AG229)^2</f>
        <v>0.007590366051</v>
      </c>
    </row>
    <row r="230" ht="14.25" customHeight="1">
      <c r="A230" s="10">
        <v>0.0</v>
      </c>
      <c r="B230" s="10" t="s">
        <v>30</v>
      </c>
      <c r="C230" s="10">
        <v>3.0</v>
      </c>
      <c r="D230" s="10" t="s">
        <v>31</v>
      </c>
      <c r="E230" s="10">
        <v>16.0</v>
      </c>
      <c r="F230" s="11">
        <v>9.5</v>
      </c>
      <c r="G230" s="10">
        <v>0.0</v>
      </c>
      <c r="H230" s="10">
        <v>0.0</v>
      </c>
      <c r="I230" s="12">
        <f>nnet!$E230/$E$1</f>
        <v>0.2</v>
      </c>
      <c r="J230" s="12">
        <f>LOG10(nnet!$F230+1)</f>
        <v>1.021189299</v>
      </c>
      <c r="K230" s="10">
        <f>IF(nnet!$C230=1,1,0)</f>
        <v>0</v>
      </c>
      <c r="L230" s="10">
        <f>IF(nnet!$C230=2,1,0)</f>
        <v>0</v>
      </c>
      <c r="M230" s="10">
        <f>IF(nnet!$B230="S",1,0)</f>
        <v>1</v>
      </c>
      <c r="N230" s="10">
        <f>IF(nnet!$B230="C",1,0)</f>
        <v>0</v>
      </c>
      <c r="O230" s="13">
        <f>IF(nnet!$D230="male",1,0)</f>
        <v>1</v>
      </c>
      <c r="P230" s="13">
        <v>1.0</v>
      </c>
      <c r="AC230" s="15">
        <f>SUMPRODUCT(linear!$G230:$P230,$R$4:$AA$4)</f>
        <v>-1.428834103</v>
      </c>
      <c r="AD230" s="15">
        <f>SUMPRODUCT(nnet!$G230:$P230,$R$5:$AA$5)</f>
        <v>0.1711507823</v>
      </c>
      <c r="AE230" s="16">
        <f t="shared" ref="AE230:AF230" si="228">IF(AC230&lt;0,0,AC230)</f>
        <v>0</v>
      </c>
      <c r="AF230" s="16">
        <f t="shared" si="228"/>
        <v>0.1711507823</v>
      </c>
      <c r="AG230" s="16">
        <f t="shared" si="3"/>
        <v>0.1711507823</v>
      </c>
      <c r="AH230" s="16">
        <f>(nnet!$A230-AG230)^2</f>
        <v>0.02929259028</v>
      </c>
    </row>
    <row r="231" ht="14.25" customHeight="1">
      <c r="A231" s="10">
        <v>1.0</v>
      </c>
      <c r="B231" s="10" t="s">
        <v>30</v>
      </c>
      <c r="C231" s="10">
        <v>3.0</v>
      </c>
      <c r="D231" s="10" t="s">
        <v>31</v>
      </c>
      <c r="E231" s="10">
        <v>19.0</v>
      </c>
      <c r="F231" s="11">
        <v>8.05</v>
      </c>
      <c r="G231" s="10">
        <v>0.0</v>
      </c>
      <c r="H231" s="10">
        <v>0.0</v>
      </c>
      <c r="I231" s="12">
        <f>nnet!$E231/$E$1</f>
        <v>0.2375</v>
      </c>
      <c r="J231" s="12">
        <f>LOG10(nnet!$F231+1)</f>
        <v>0.9566485792</v>
      </c>
      <c r="K231" s="10">
        <f>IF(nnet!$C231=1,1,0)</f>
        <v>0</v>
      </c>
      <c r="L231" s="10">
        <f>IF(nnet!$C231=2,1,0)</f>
        <v>0</v>
      </c>
      <c r="M231" s="10">
        <f>IF(nnet!$B231="S",1,0)</f>
        <v>1</v>
      </c>
      <c r="N231" s="10">
        <f>IF(nnet!$B231="C",1,0)</f>
        <v>0</v>
      </c>
      <c r="O231" s="13">
        <f>IF(nnet!$D231="male",1,0)</f>
        <v>1</v>
      </c>
      <c r="P231" s="13">
        <v>1.0</v>
      </c>
      <c r="AC231" s="15">
        <f>SUMPRODUCT(linear!$G231:$P231,$R$4:$AA$4)</f>
        <v>-1.457153363</v>
      </c>
      <c r="AD231" s="15">
        <f>SUMPRODUCT(nnet!$G231:$P231,$R$5:$AA$5)</f>
        <v>0.1468544691</v>
      </c>
      <c r="AE231" s="16">
        <f t="shared" ref="AE231:AF231" si="229">IF(AC231&lt;0,0,AC231)</f>
        <v>0</v>
      </c>
      <c r="AF231" s="16">
        <f t="shared" si="229"/>
        <v>0.1468544691</v>
      </c>
      <c r="AG231" s="16">
        <f t="shared" si="3"/>
        <v>0.1468544691</v>
      </c>
      <c r="AH231" s="16">
        <f>(nnet!$A231-AG231)^2</f>
        <v>0.7278572968</v>
      </c>
    </row>
    <row r="232" ht="14.25" customHeight="1">
      <c r="A232" s="10">
        <v>0.0</v>
      </c>
      <c r="B232" s="10" t="s">
        <v>32</v>
      </c>
      <c r="C232" s="10">
        <v>3.0</v>
      </c>
      <c r="D232" s="10" t="s">
        <v>31</v>
      </c>
      <c r="E232" s="10">
        <v>33.0</v>
      </c>
      <c r="F232" s="11">
        <v>8.6625</v>
      </c>
      <c r="G232" s="10">
        <v>0.0</v>
      </c>
      <c r="H232" s="10">
        <v>0.0</v>
      </c>
      <c r="I232" s="12">
        <f>nnet!$E232/$E$1</f>
        <v>0.4125</v>
      </c>
      <c r="J232" s="12">
        <f>LOG10(nnet!$F232+1)</f>
        <v>0.9850895069</v>
      </c>
      <c r="K232" s="10">
        <f>IF(nnet!$C232=1,1,0)</f>
        <v>0</v>
      </c>
      <c r="L232" s="10">
        <f>IF(nnet!$C232=2,1,0)</f>
        <v>0</v>
      </c>
      <c r="M232" s="10">
        <f>IF(nnet!$B232="S",1,0)</f>
        <v>0</v>
      </c>
      <c r="N232" s="10">
        <f>IF(nnet!$B232="C",1,0)</f>
        <v>1</v>
      </c>
      <c r="O232" s="13">
        <f>IF(nnet!$D232="male",1,0)</f>
        <v>1</v>
      </c>
      <c r="P232" s="13">
        <v>1.0</v>
      </c>
      <c r="AC232" s="15">
        <f>SUMPRODUCT(linear!$G232:$P232,$R$4:$AA$4)</f>
        <v>0.1414295243</v>
      </c>
      <c r="AD232" s="15">
        <f>SUMPRODUCT(nnet!$G232:$P232,$R$5:$AA$5)</f>
        <v>-3.426863175</v>
      </c>
      <c r="AE232" s="16">
        <f t="shared" ref="AE232:AF232" si="230">IF(AC232&lt;0,0,AC232)</f>
        <v>0.1414295243</v>
      </c>
      <c r="AF232" s="16">
        <f t="shared" si="230"/>
        <v>0</v>
      </c>
      <c r="AG232" s="16">
        <f t="shared" si="3"/>
        <v>0.1414295243</v>
      </c>
      <c r="AH232" s="16">
        <f>(nnet!$A232-AG232)^2</f>
        <v>0.02000231033</v>
      </c>
    </row>
    <row r="233" ht="14.25" customHeight="1">
      <c r="A233" s="10">
        <v>1.0</v>
      </c>
      <c r="B233" s="10" t="s">
        <v>30</v>
      </c>
      <c r="C233" s="10">
        <v>3.0</v>
      </c>
      <c r="D233" s="10" t="s">
        <v>31</v>
      </c>
      <c r="E233" s="10">
        <v>30.0</v>
      </c>
      <c r="F233" s="11">
        <v>9.5</v>
      </c>
      <c r="G233" s="10">
        <v>0.0</v>
      </c>
      <c r="H233" s="10">
        <v>0.0</v>
      </c>
      <c r="I233" s="12">
        <f>nnet!$E233/$E$1</f>
        <v>0.375</v>
      </c>
      <c r="J233" s="12">
        <f>LOG10(nnet!$F233+1)</f>
        <v>1.021189299</v>
      </c>
      <c r="K233" s="10">
        <f>IF(nnet!$C233=1,1,0)</f>
        <v>0</v>
      </c>
      <c r="L233" s="10">
        <f>IF(nnet!$C233=2,1,0)</f>
        <v>0</v>
      </c>
      <c r="M233" s="10">
        <f>IF(nnet!$B233="S",1,0)</f>
        <v>1</v>
      </c>
      <c r="N233" s="10">
        <f>IF(nnet!$B233="C",1,0)</f>
        <v>0</v>
      </c>
      <c r="O233" s="13">
        <f>IF(nnet!$D233="male",1,0)</f>
        <v>1</v>
      </c>
      <c r="P233" s="13">
        <v>1.0</v>
      </c>
      <c r="AC233" s="15">
        <f>SUMPRODUCT(linear!$G233:$P233,$R$4:$AA$4)</f>
        <v>-1.557487553</v>
      </c>
      <c r="AD233" s="15">
        <f>SUMPRODUCT(nnet!$G233:$P233,$R$5:$AA$5)</f>
        <v>0.07929062468</v>
      </c>
      <c r="AE233" s="16">
        <f t="shared" ref="AE233:AF233" si="231">IF(AC233&lt;0,0,AC233)</f>
        <v>0</v>
      </c>
      <c r="AF233" s="16">
        <f t="shared" si="231"/>
        <v>0.07929062468</v>
      </c>
      <c r="AG233" s="16">
        <f t="shared" si="3"/>
        <v>0.07929062468</v>
      </c>
      <c r="AH233" s="16">
        <f>(nnet!$A233-AG233)^2</f>
        <v>0.8477057538</v>
      </c>
    </row>
    <row r="234" ht="14.25" customHeight="1">
      <c r="A234" s="10">
        <v>0.0</v>
      </c>
      <c r="B234" s="10" t="s">
        <v>30</v>
      </c>
      <c r="C234" s="10">
        <v>3.0</v>
      </c>
      <c r="D234" s="10" t="s">
        <v>31</v>
      </c>
      <c r="E234" s="10">
        <v>22.0</v>
      </c>
      <c r="F234" s="11">
        <v>7.8958</v>
      </c>
      <c r="G234" s="10">
        <v>0.0</v>
      </c>
      <c r="H234" s="10">
        <v>0.0</v>
      </c>
      <c r="I234" s="12">
        <f>nnet!$E234/$E$1</f>
        <v>0.275</v>
      </c>
      <c r="J234" s="12">
        <f>LOG10(nnet!$F234+1)</f>
        <v>0.9491850103</v>
      </c>
      <c r="K234" s="10">
        <f>IF(nnet!$C234=1,1,0)</f>
        <v>0</v>
      </c>
      <c r="L234" s="10">
        <f>IF(nnet!$C234=2,1,0)</f>
        <v>0</v>
      </c>
      <c r="M234" s="10">
        <f>IF(nnet!$B234="S",1,0)</f>
        <v>1</v>
      </c>
      <c r="N234" s="10">
        <f>IF(nnet!$B234="C",1,0)</f>
        <v>0</v>
      </c>
      <c r="O234" s="13">
        <f>IF(nnet!$D234="male",1,0)</f>
        <v>1</v>
      </c>
      <c r="P234" s="13">
        <v>1.0</v>
      </c>
      <c r="AC234" s="15">
        <f>SUMPRODUCT(linear!$G234:$P234,$R$4:$AA$4)</f>
        <v>-1.484808767</v>
      </c>
      <c r="AD234" s="15">
        <f>SUMPRODUCT(nnet!$G234:$P234,$R$5:$AA$5)</f>
        <v>0.126636813</v>
      </c>
      <c r="AE234" s="16">
        <f t="shared" ref="AE234:AF234" si="232">IF(AC234&lt;0,0,AC234)</f>
        <v>0</v>
      </c>
      <c r="AF234" s="16">
        <f t="shared" si="232"/>
        <v>0.126636813</v>
      </c>
      <c r="AG234" s="16">
        <f t="shared" si="3"/>
        <v>0.126636813</v>
      </c>
      <c r="AH234" s="16">
        <f>(nnet!$A234-AG234)^2</f>
        <v>0.01603688241</v>
      </c>
    </row>
    <row r="235" ht="14.25" customHeight="1">
      <c r="A235" s="10">
        <v>1.0</v>
      </c>
      <c r="B235" s="10" t="s">
        <v>30</v>
      </c>
      <c r="C235" s="10">
        <v>2.0</v>
      </c>
      <c r="D235" s="10" t="s">
        <v>31</v>
      </c>
      <c r="E235" s="10">
        <v>42.0</v>
      </c>
      <c r="F235" s="11">
        <v>13.0</v>
      </c>
      <c r="G235" s="10">
        <v>0.0</v>
      </c>
      <c r="H235" s="10">
        <v>0.0</v>
      </c>
      <c r="I235" s="12">
        <f>nnet!$E235/$E$1</f>
        <v>0.525</v>
      </c>
      <c r="J235" s="12">
        <f>LOG10(nnet!$F235+1)</f>
        <v>1.146128036</v>
      </c>
      <c r="K235" s="10">
        <f>IF(nnet!$C235=1,1,0)</f>
        <v>0</v>
      </c>
      <c r="L235" s="10">
        <f>IF(nnet!$C235=2,1,0)</f>
        <v>1</v>
      </c>
      <c r="M235" s="10">
        <f>IF(nnet!$B235="S",1,0)</f>
        <v>1</v>
      </c>
      <c r="N235" s="10">
        <f>IF(nnet!$B235="C",1,0)</f>
        <v>0</v>
      </c>
      <c r="O235" s="13">
        <f>IF(nnet!$D235="male",1,0)</f>
        <v>1</v>
      </c>
      <c r="P235" s="13">
        <v>1.0</v>
      </c>
      <c r="AC235" s="15">
        <f>SUMPRODUCT(linear!$G235:$P235,$R$4:$AA$4)</f>
        <v>-1.546202831</v>
      </c>
      <c r="AD235" s="15">
        <f>SUMPRODUCT(nnet!$G235:$P235,$R$5:$AA$5)</f>
        <v>0.2144811489</v>
      </c>
      <c r="AE235" s="16">
        <f t="shared" ref="AE235:AF235" si="233">IF(AC235&lt;0,0,AC235)</f>
        <v>0</v>
      </c>
      <c r="AF235" s="16">
        <f t="shared" si="233"/>
        <v>0.2144811489</v>
      </c>
      <c r="AG235" s="16">
        <f t="shared" si="3"/>
        <v>0.2144811489</v>
      </c>
      <c r="AH235" s="16">
        <f>(nnet!$A235-AG235)^2</f>
        <v>0.6170398654</v>
      </c>
    </row>
    <row r="236" ht="14.25" customHeight="1">
      <c r="A236" s="10">
        <v>1.0</v>
      </c>
      <c r="B236" s="10" t="s">
        <v>34</v>
      </c>
      <c r="C236" s="10">
        <v>3.0</v>
      </c>
      <c r="D236" s="10" t="s">
        <v>33</v>
      </c>
      <c r="E236" s="10">
        <v>22.0</v>
      </c>
      <c r="F236" s="11">
        <v>7.75</v>
      </c>
      <c r="G236" s="10">
        <v>0.0</v>
      </c>
      <c r="H236" s="10">
        <v>0.0</v>
      </c>
      <c r="I236" s="12">
        <f>nnet!$E236/$E$1</f>
        <v>0.275</v>
      </c>
      <c r="J236" s="12">
        <f>LOG10(nnet!$F236+1)</f>
        <v>0.942008053</v>
      </c>
      <c r="K236" s="10">
        <f>IF(nnet!$C236=1,1,0)</f>
        <v>0</v>
      </c>
      <c r="L236" s="10">
        <f>IF(nnet!$C236=2,1,0)</f>
        <v>0</v>
      </c>
      <c r="M236" s="10">
        <f>IF(nnet!$B236="S",1,0)</f>
        <v>0</v>
      </c>
      <c r="N236" s="10">
        <f>IF(nnet!$B236="C",1,0)</f>
        <v>0</v>
      </c>
      <c r="O236" s="13">
        <f>IF(nnet!$D236="male",1,0)</f>
        <v>0</v>
      </c>
      <c r="P236" s="13">
        <v>1.0</v>
      </c>
      <c r="AC236" s="15">
        <f>SUMPRODUCT(linear!$G236:$P236,$R$4:$AA$4)</f>
        <v>0.530512277</v>
      </c>
      <c r="AD236" s="15">
        <f>SUMPRODUCT(nnet!$G236:$P236,$R$5:$AA$5)</f>
        <v>-2.191872662</v>
      </c>
      <c r="AE236" s="16">
        <f t="shared" ref="AE236:AF236" si="234">IF(AC236&lt;0,0,AC236)</f>
        <v>0.530512277</v>
      </c>
      <c r="AF236" s="16">
        <f t="shared" si="234"/>
        <v>0</v>
      </c>
      <c r="AG236" s="16">
        <f t="shared" si="3"/>
        <v>0.530512277</v>
      </c>
      <c r="AH236" s="16">
        <f>(nnet!$A236-AG236)^2</f>
        <v>0.220418722</v>
      </c>
    </row>
    <row r="237" ht="14.25" customHeight="1">
      <c r="A237" s="10">
        <v>1.0</v>
      </c>
      <c r="B237" s="10" t="s">
        <v>30</v>
      </c>
      <c r="C237" s="10">
        <v>1.0</v>
      </c>
      <c r="D237" s="10" t="s">
        <v>33</v>
      </c>
      <c r="E237" s="10">
        <v>26.0</v>
      </c>
      <c r="F237" s="11">
        <v>78.85</v>
      </c>
      <c r="G237" s="10">
        <v>0.0</v>
      </c>
      <c r="H237" s="10">
        <v>0.0</v>
      </c>
      <c r="I237" s="12">
        <f>nnet!$E237/$E$1</f>
        <v>0.325</v>
      </c>
      <c r="J237" s="12">
        <f>LOG10(nnet!$F237+1)</f>
        <v>1.90227492</v>
      </c>
      <c r="K237" s="10">
        <f>IF(nnet!$C237=1,1,0)</f>
        <v>1</v>
      </c>
      <c r="L237" s="10">
        <f>IF(nnet!$C237=2,1,0)</f>
        <v>0</v>
      </c>
      <c r="M237" s="10">
        <f>IF(nnet!$B237="S",1,0)</f>
        <v>1</v>
      </c>
      <c r="N237" s="10">
        <f>IF(nnet!$B237="C",1,0)</f>
        <v>0</v>
      </c>
      <c r="O237" s="13">
        <f>IF(nnet!$D237="male",1,0)</f>
        <v>0</v>
      </c>
      <c r="P237" s="13">
        <v>1.0</v>
      </c>
      <c r="AC237" s="15">
        <f>SUMPRODUCT(linear!$G237:$P237,$R$4:$AA$4)</f>
        <v>-0.6368621564</v>
      </c>
      <c r="AD237" s="15">
        <f>SUMPRODUCT(nnet!$G237:$P237,$R$5:$AA$5)</f>
        <v>1.038255703</v>
      </c>
      <c r="AE237" s="16">
        <f t="shared" ref="AE237:AF237" si="235">IF(AC237&lt;0,0,AC237)</f>
        <v>0</v>
      </c>
      <c r="AF237" s="16">
        <f t="shared" si="235"/>
        <v>1.038255703</v>
      </c>
      <c r="AG237" s="16">
        <f t="shared" si="3"/>
        <v>1.038255703</v>
      </c>
      <c r="AH237" s="16">
        <f>(nnet!$A237-AG237)^2</f>
        <v>0.001463498825</v>
      </c>
    </row>
    <row r="238" ht="14.25" customHeight="1">
      <c r="A238" s="10">
        <v>1.0</v>
      </c>
      <c r="B238" s="10" t="s">
        <v>32</v>
      </c>
      <c r="C238" s="10">
        <v>1.0</v>
      </c>
      <c r="D238" s="10" t="s">
        <v>33</v>
      </c>
      <c r="E238" s="10">
        <v>19.0</v>
      </c>
      <c r="F238" s="11">
        <v>91.0792</v>
      </c>
      <c r="G238" s="10">
        <v>1.0</v>
      </c>
      <c r="H238" s="10">
        <v>0.0</v>
      </c>
      <c r="I238" s="12">
        <f>nnet!$E238/$E$1</f>
        <v>0.2375</v>
      </c>
      <c r="J238" s="12">
        <f>LOG10(nnet!$F238+1)</f>
        <v>1.964161537</v>
      </c>
      <c r="K238" s="10">
        <f>IF(nnet!$C238=1,1,0)</f>
        <v>1</v>
      </c>
      <c r="L238" s="10">
        <f>IF(nnet!$C238=2,1,0)</f>
        <v>0</v>
      </c>
      <c r="M238" s="10">
        <f>IF(nnet!$B238="S",1,0)</f>
        <v>0</v>
      </c>
      <c r="N238" s="10">
        <f>IF(nnet!$B238="C",1,0)</f>
        <v>1</v>
      </c>
      <c r="O238" s="13">
        <f>IF(nnet!$D238="male",1,0)</f>
        <v>0</v>
      </c>
      <c r="P238" s="13">
        <v>1.0</v>
      </c>
      <c r="AC238" s="15">
        <f>SUMPRODUCT(linear!$G238:$P238,$R$4:$AA$4)</f>
        <v>1.137333966</v>
      </c>
      <c r="AD238" s="15">
        <f>SUMPRODUCT(nnet!$G238:$P238,$R$5:$AA$5)</f>
        <v>-2.473064335</v>
      </c>
      <c r="AE238" s="16">
        <f t="shared" ref="AE238:AF238" si="236">IF(AC238&lt;0,0,AC238)</f>
        <v>1.137333966</v>
      </c>
      <c r="AF238" s="16">
        <f t="shared" si="236"/>
        <v>0</v>
      </c>
      <c r="AG238" s="16">
        <f t="shared" si="3"/>
        <v>1.137333966</v>
      </c>
      <c r="AH238" s="16">
        <f>(nnet!$A238-AG238)^2</f>
        <v>0.01886061815</v>
      </c>
    </row>
    <row r="239" ht="14.25" customHeight="1">
      <c r="A239" s="10">
        <v>0.0</v>
      </c>
      <c r="B239" s="10" t="s">
        <v>32</v>
      </c>
      <c r="C239" s="10">
        <v>2.0</v>
      </c>
      <c r="D239" s="10" t="s">
        <v>31</v>
      </c>
      <c r="E239" s="10">
        <v>36.0</v>
      </c>
      <c r="F239" s="11">
        <v>12.875</v>
      </c>
      <c r="G239" s="10">
        <v>0.0</v>
      </c>
      <c r="H239" s="10">
        <v>0.0</v>
      </c>
      <c r="I239" s="12">
        <f>nnet!$E239/$E$1</f>
        <v>0.45</v>
      </c>
      <c r="J239" s="12">
        <f>LOG10(nnet!$F239+1)</f>
        <v>1.142232992</v>
      </c>
      <c r="K239" s="10">
        <f>IF(nnet!$C239=1,1,0)</f>
        <v>0</v>
      </c>
      <c r="L239" s="10">
        <f>IF(nnet!$C239=2,1,0)</f>
        <v>1</v>
      </c>
      <c r="M239" s="10">
        <f>IF(nnet!$B239="S",1,0)</f>
        <v>0</v>
      </c>
      <c r="N239" s="10">
        <f>IF(nnet!$B239="C",1,0)</f>
        <v>1</v>
      </c>
      <c r="O239" s="13">
        <f>IF(nnet!$D239="male",1,0)</f>
        <v>1</v>
      </c>
      <c r="P239" s="13">
        <v>1.0</v>
      </c>
      <c r="AC239" s="15">
        <f>SUMPRODUCT(linear!$G239:$P239,$R$4:$AA$4)</f>
        <v>0.2357946042</v>
      </c>
      <c r="AD239" s="15">
        <f>SUMPRODUCT(nnet!$G239:$P239,$R$5:$AA$5)</f>
        <v>-3.230318384</v>
      </c>
      <c r="AE239" s="16">
        <f t="shared" ref="AE239:AF239" si="237">IF(AC239&lt;0,0,AC239)</f>
        <v>0.2357946042</v>
      </c>
      <c r="AF239" s="16">
        <f t="shared" si="237"/>
        <v>0</v>
      </c>
      <c r="AG239" s="16">
        <f t="shared" si="3"/>
        <v>0.2357946042</v>
      </c>
      <c r="AH239" s="16">
        <f>(nnet!$A239-AG239)^2</f>
        <v>0.05559909538</v>
      </c>
    </row>
    <row r="240" ht="14.25" customHeight="1">
      <c r="A240" s="10">
        <v>0.0</v>
      </c>
      <c r="B240" s="10" t="s">
        <v>30</v>
      </c>
      <c r="C240" s="10">
        <v>3.0</v>
      </c>
      <c r="D240" s="10" t="s">
        <v>33</v>
      </c>
      <c r="E240" s="10">
        <v>24.0</v>
      </c>
      <c r="F240" s="11">
        <v>8.85</v>
      </c>
      <c r="G240" s="10">
        <v>0.0</v>
      </c>
      <c r="H240" s="10">
        <v>0.0</v>
      </c>
      <c r="I240" s="12">
        <f>nnet!$E240/$E$1</f>
        <v>0.3</v>
      </c>
      <c r="J240" s="12">
        <f>LOG10(nnet!$F240+1)</f>
        <v>0.9934362305</v>
      </c>
      <c r="K240" s="10">
        <f>IF(nnet!$C240=1,1,0)</f>
        <v>0</v>
      </c>
      <c r="L240" s="10">
        <f>IF(nnet!$C240=2,1,0)</f>
        <v>0</v>
      </c>
      <c r="M240" s="10">
        <f>IF(nnet!$B240="S",1,0)</f>
        <v>1</v>
      </c>
      <c r="N240" s="10">
        <f>IF(nnet!$B240="C",1,0)</f>
        <v>0</v>
      </c>
      <c r="O240" s="13">
        <f>IF(nnet!$D240="male",1,0)</f>
        <v>0</v>
      </c>
      <c r="P240" s="13">
        <v>1.0</v>
      </c>
      <c r="AC240" s="15">
        <f>SUMPRODUCT(linear!$G240:$P240,$R$4:$AA$4)</f>
        <v>-1.002190795</v>
      </c>
      <c r="AD240" s="15">
        <f>SUMPRODUCT(nnet!$G240:$P240,$R$5:$AA$5)</f>
        <v>0.6114289898</v>
      </c>
      <c r="AE240" s="16">
        <f t="shared" ref="AE240:AF240" si="238">IF(AC240&lt;0,0,AC240)</f>
        <v>0</v>
      </c>
      <c r="AF240" s="16">
        <f t="shared" si="238"/>
        <v>0.6114289898</v>
      </c>
      <c r="AG240" s="16">
        <f t="shared" si="3"/>
        <v>0.6114289898</v>
      </c>
      <c r="AH240" s="16">
        <f>(nnet!$A240-AG240)^2</f>
        <v>0.3738454095</v>
      </c>
    </row>
    <row r="241" ht="14.25" customHeight="1">
      <c r="A241" s="10">
        <v>0.0</v>
      </c>
      <c r="B241" s="10" t="s">
        <v>30</v>
      </c>
      <c r="C241" s="10">
        <v>3.0</v>
      </c>
      <c r="D241" s="10" t="s">
        <v>31</v>
      </c>
      <c r="E241" s="10">
        <v>24.0</v>
      </c>
      <c r="F241" s="11">
        <v>7.8958</v>
      </c>
      <c r="G241" s="10">
        <v>0.0</v>
      </c>
      <c r="H241" s="10">
        <v>0.0</v>
      </c>
      <c r="I241" s="12">
        <f>nnet!$E241/$E$1</f>
        <v>0.3</v>
      </c>
      <c r="J241" s="12">
        <f>LOG10(nnet!$F241+1)</f>
        <v>0.9491850103</v>
      </c>
      <c r="K241" s="10">
        <f>IF(nnet!$C241=1,1,0)</f>
        <v>0</v>
      </c>
      <c r="L241" s="10">
        <f>IF(nnet!$C241=2,1,0)</f>
        <v>0</v>
      </c>
      <c r="M241" s="10">
        <f>IF(nnet!$B241="S",1,0)</f>
        <v>1</v>
      </c>
      <c r="N241" s="10">
        <f>IF(nnet!$B241="C",1,0)</f>
        <v>0</v>
      </c>
      <c r="O241" s="13">
        <f>IF(nnet!$D241="male",1,0)</f>
        <v>1</v>
      </c>
      <c r="P241" s="13">
        <v>1.0</v>
      </c>
      <c r="AC241" s="15">
        <f>SUMPRODUCT(linear!$G241:$P241,$R$4:$AA$4)</f>
        <v>-1.503187831</v>
      </c>
      <c r="AD241" s="15">
        <f>SUMPRODUCT(nnet!$G241:$P241,$R$5:$AA$5)</f>
        <v>0.1135139333</v>
      </c>
      <c r="AE241" s="16">
        <f t="shared" ref="AE241:AF241" si="239">IF(AC241&lt;0,0,AC241)</f>
        <v>0</v>
      </c>
      <c r="AF241" s="16">
        <f t="shared" si="239"/>
        <v>0.1135139333</v>
      </c>
      <c r="AG241" s="16">
        <f t="shared" si="3"/>
        <v>0.1135139333</v>
      </c>
      <c r="AH241" s="16">
        <f>(nnet!$A241-AG241)^2</f>
        <v>0.01288541306</v>
      </c>
    </row>
    <row r="242" ht="14.25" customHeight="1">
      <c r="A242" s="10">
        <v>0.0</v>
      </c>
      <c r="B242" s="10" t="s">
        <v>32</v>
      </c>
      <c r="C242" s="10">
        <v>3.0</v>
      </c>
      <c r="D242" s="10" t="s">
        <v>31</v>
      </c>
      <c r="E242" s="10">
        <v>23.5</v>
      </c>
      <c r="F242" s="11">
        <v>7.2292</v>
      </c>
      <c r="G242" s="10">
        <v>0.0</v>
      </c>
      <c r="H242" s="10">
        <v>0.0</v>
      </c>
      <c r="I242" s="12">
        <f>nnet!$E242/$E$1</f>
        <v>0.29375</v>
      </c>
      <c r="J242" s="12">
        <f>LOG10(nnet!$F242+1)</f>
        <v>0.9153576174</v>
      </c>
      <c r="K242" s="10">
        <f>IF(nnet!$C242=1,1,0)</f>
        <v>0</v>
      </c>
      <c r="L242" s="10">
        <f>IF(nnet!$C242=2,1,0)</f>
        <v>0</v>
      </c>
      <c r="M242" s="10">
        <f>IF(nnet!$B242="S",1,0)</f>
        <v>0</v>
      </c>
      <c r="N242" s="10">
        <f>IF(nnet!$B242="C",1,0)</f>
        <v>1</v>
      </c>
      <c r="O242" s="13">
        <f>IF(nnet!$D242="male",1,0)</f>
        <v>1</v>
      </c>
      <c r="P242" s="13">
        <v>1.0</v>
      </c>
      <c r="AC242" s="15">
        <f>SUMPRODUCT(linear!$G242:$P242,$R$4:$AA$4)</f>
        <v>0.2279190381</v>
      </c>
      <c r="AD242" s="15">
        <f>SUMPRODUCT(nnet!$G242:$P242,$R$5:$AA$5)</f>
        <v>-3.369512445</v>
      </c>
      <c r="AE242" s="16">
        <f t="shared" ref="AE242:AF242" si="240">IF(AC242&lt;0,0,AC242)</f>
        <v>0.2279190381</v>
      </c>
      <c r="AF242" s="16">
        <f t="shared" si="240"/>
        <v>0</v>
      </c>
      <c r="AG242" s="16">
        <f t="shared" si="3"/>
        <v>0.2279190381</v>
      </c>
      <c r="AH242" s="16">
        <f>(nnet!$A242-AG242)^2</f>
        <v>0.05194708794</v>
      </c>
    </row>
    <row r="243" ht="14.25" customHeight="1">
      <c r="A243" s="10">
        <v>0.0</v>
      </c>
      <c r="B243" s="10" t="s">
        <v>30</v>
      </c>
      <c r="C243" s="10">
        <v>1.0</v>
      </c>
      <c r="D243" s="10" t="s">
        <v>33</v>
      </c>
      <c r="E243" s="10">
        <v>2.0</v>
      </c>
      <c r="F243" s="11">
        <v>151.55</v>
      </c>
      <c r="G243" s="10">
        <v>1.0</v>
      </c>
      <c r="H243" s="10">
        <v>2.0</v>
      </c>
      <c r="I243" s="12">
        <f>nnet!$E243/$E$1</f>
        <v>0.025</v>
      </c>
      <c r="J243" s="12">
        <f>LOG10(nnet!$F243+1)</f>
        <v>2.183412212</v>
      </c>
      <c r="K243" s="10">
        <f>IF(nnet!$C243=1,1,0)</f>
        <v>1</v>
      </c>
      <c r="L243" s="10">
        <f>IF(nnet!$C243=2,1,0)</f>
        <v>0</v>
      </c>
      <c r="M243" s="10">
        <f>IF(nnet!$B243="S",1,0)</f>
        <v>1</v>
      </c>
      <c r="N243" s="10">
        <f>IF(nnet!$B243="C",1,0)</f>
        <v>0</v>
      </c>
      <c r="O243" s="13">
        <f>IF(nnet!$D243="male",1,0)</f>
        <v>0</v>
      </c>
      <c r="P243" s="13">
        <v>1.0</v>
      </c>
      <c r="AC243" s="15">
        <f>SUMPRODUCT(linear!$G243:$P243,$R$4:$AA$4)</f>
        <v>-0.5001551495</v>
      </c>
      <c r="AD243" s="15">
        <f>SUMPRODUCT(nnet!$G243:$P243,$R$5:$AA$5)</f>
        <v>1.117710095</v>
      </c>
      <c r="AE243" s="16">
        <f t="shared" ref="AE243:AF243" si="241">IF(AC243&lt;0,0,AC243)</f>
        <v>0</v>
      </c>
      <c r="AF243" s="16">
        <f t="shared" si="241"/>
        <v>1.117710095</v>
      </c>
      <c r="AG243" s="16">
        <f t="shared" si="3"/>
        <v>1.117710095</v>
      </c>
      <c r="AH243" s="16">
        <f>(nnet!$A243-AG243)^2</f>
        <v>1.249275856</v>
      </c>
    </row>
    <row r="244" ht="14.25" customHeight="1">
      <c r="A244" s="10">
        <v>1.0</v>
      </c>
      <c r="B244" s="10" t="s">
        <v>32</v>
      </c>
      <c r="C244" s="10">
        <v>1.0</v>
      </c>
      <c r="D244" s="10" t="s">
        <v>33</v>
      </c>
      <c r="E244" s="10">
        <v>50.0</v>
      </c>
      <c r="F244" s="11">
        <v>247.5208</v>
      </c>
      <c r="G244" s="10">
        <v>0.0</v>
      </c>
      <c r="H244" s="10">
        <v>1.0</v>
      </c>
      <c r="I244" s="12">
        <f>nnet!$E244/$E$1</f>
        <v>0.625</v>
      </c>
      <c r="J244" s="12">
        <f>LOG10(nnet!$F244+1)</f>
        <v>2.395362743</v>
      </c>
      <c r="K244" s="10">
        <f>IF(nnet!$C244=1,1,0)</f>
        <v>1</v>
      </c>
      <c r="L244" s="10">
        <f>IF(nnet!$C244=2,1,0)</f>
        <v>0</v>
      </c>
      <c r="M244" s="10">
        <f>IF(nnet!$B244="S",1,0)</f>
        <v>0</v>
      </c>
      <c r="N244" s="10">
        <f>IF(nnet!$B244="C",1,0)</f>
        <v>1</v>
      </c>
      <c r="O244" s="13">
        <f>IF(nnet!$D244="male",1,0)</f>
        <v>0</v>
      </c>
      <c r="P244" s="13">
        <v>1.0</v>
      </c>
      <c r="AC244" s="15">
        <f>SUMPRODUCT(linear!$G244:$P244,$R$4:$AA$4)</f>
        <v>0.840551805</v>
      </c>
      <c r="AD244" s="15">
        <f>SUMPRODUCT(nnet!$G244:$P244,$R$5:$AA$5)</f>
        <v>-2.578036916</v>
      </c>
      <c r="AE244" s="16">
        <f t="shared" ref="AE244:AF244" si="242">IF(AC244&lt;0,0,AC244)</f>
        <v>0.840551805</v>
      </c>
      <c r="AF244" s="16">
        <f t="shared" si="242"/>
        <v>0</v>
      </c>
      <c r="AG244" s="16">
        <f t="shared" si="3"/>
        <v>0.840551805</v>
      </c>
      <c r="AH244" s="16">
        <f>(nnet!$A244-AG244)^2</f>
        <v>0.0254237269</v>
      </c>
    </row>
    <row r="245" ht="14.25" customHeight="1">
      <c r="A245" s="10">
        <v>0.0</v>
      </c>
      <c r="B245" s="10" t="s">
        <v>30</v>
      </c>
      <c r="C245" s="10">
        <v>3.0</v>
      </c>
      <c r="D245" s="10" t="s">
        <v>31</v>
      </c>
      <c r="E245" s="10">
        <v>19.0</v>
      </c>
      <c r="F245" s="11">
        <v>0.0</v>
      </c>
      <c r="G245" s="10">
        <v>0.0</v>
      </c>
      <c r="H245" s="10">
        <v>0.0</v>
      </c>
      <c r="I245" s="12">
        <f>nnet!$E245/$E$1</f>
        <v>0.2375</v>
      </c>
      <c r="J245" s="12">
        <f>LOG10(nnet!$F245+1)</f>
        <v>0</v>
      </c>
      <c r="K245" s="10">
        <f>IF(nnet!$C245=1,1,0)</f>
        <v>0</v>
      </c>
      <c r="L245" s="10">
        <f>IF(nnet!$C245=2,1,0)</f>
        <v>0</v>
      </c>
      <c r="M245" s="10">
        <f>IF(nnet!$B245="S",1,0)</f>
        <v>1</v>
      </c>
      <c r="N245" s="10">
        <f>IF(nnet!$B245="C",1,0)</f>
        <v>0</v>
      </c>
      <c r="O245" s="13">
        <f>IF(nnet!$D245="male",1,0)</f>
        <v>1</v>
      </c>
      <c r="P245" s="13">
        <v>1.0</v>
      </c>
      <c r="AC245" s="15">
        <f>SUMPRODUCT(linear!$G245:$P245,$R$4:$AA$4)</f>
        <v>-1.468280002</v>
      </c>
      <c r="AD245" s="15">
        <f>SUMPRODUCT(nnet!$G245:$P245,$R$5:$AA$5)</f>
        <v>0.07849363931</v>
      </c>
      <c r="AE245" s="16">
        <f t="shared" ref="AE245:AF245" si="243">IF(AC245&lt;0,0,AC245)</f>
        <v>0</v>
      </c>
      <c r="AF245" s="16">
        <f t="shared" si="243"/>
        <v>0.07849363931</v>
      </c>
      <c r="AG245" s="16">
        <f t="shared" si="3"/>
        <v>0.07849363931</v>
      </c>
      <c r="AH245" s="16">
        <f>(nnet!$A245-AG245)^2</f>
        <v>0.006161251412</v>
      </c>
    </row>
    <row r="246" ht="14.25" customHeight="1">
      <c r="A246" s="10">
        <v>1.0</v>
      </c>
      <c r="B246" s="10" t="s">
        <v>30</v>
      </c>
      <c r="C246" s="10">
        <v>1.0</v>
      </c>
      <c r="D246" s="10" t="s">
        <v>31</v>
      </c>
      <c r="E246" s="10">
        <v>0.92</v>
      </c>
      <c r="F246" s="11">
        <v>151.55</v>
      </c>
      <c r="G246" s="10">
        <v>1.0</v>
      </c>
      <c r="H246" s="10">
        <v>2.0</v>
      </c>
      <c r="I246" s="12">
        <f>nnet!$E246/$E$1</f>
        <v>0.0115</v>
      </c>
      <c r="J246" s="12">
        <f>LOG10(nnet!$F246+1)</f>
        <v>2.183412212</v>
      </c>
      <c r="K246" s="10">
        <f>IF(nnet!$C246=1,1,0)</f>
        <v>1</v>
      </c>
      <c r="L246" s="10">
        <f>IF(nnet!$C246=2,1,0)</f>
        <v>0</v>
      </c>
      <c r="M246" s="10">
        <f>IF(nnet!$B246="S",1,0)</f>
        <v>1</v>
      </c>
      <c r="N246" s="10">
        <f>IF(nnet!$B246="C",1,0)</f>
        <v>0</v>
      </c>
      <c r="O246" s="13">
        <f>IF(nnet!$D246="male",1,0)</f>
        <v>1</v>
      </c>
      <c r="P246" s="13">
        <v>1.0</v>
      </c>
      <c r="AC246" s="15">
        <f>SUMPRODUCT(linear!$G246:$P246,$R$4:$AA$4)</f>
        <v>-0.9907128114</v>
      </c>
      <c r="AD246" s="15">
        <f>SUMPRODUCT(nnet!$G246:$P246,$R$5:$AA$5)</f>
        <v>0.6300435264</v>
      </c>
      <c r="AE246" s="16">
        <f t="shared" ref="AE246:AF246" si="244">IF(AC246&lt;0,0,AC246)</f>
        <v>0</v>
      </c>
      <c r="AF246" s="16">
        <f t="shared" si="244"/>
        <v>0.6300435264</v>
      </c>
      <c r="AG246" s="16">
        <f t="shared" si="3"/>
        <v>0.6300435264</v>
      </c>
      <c r="AH246" s="16">
        <f>(nnet!$A246-AG246)^2</f>
        <v>0.1368677924</v>
      </c>
    </row>
    <row r="247" ht="14.25" customHeight="1">
      <c r="A247" s="10">
        <v>1.0</v>
      </c>
      <c r="B247" s="10" t="s">
        <v>32</v>
      </c>
      <c r="C247" s="10">
        <v>1.0</v>
      </c>
      <c r="D247" s="10" t="s">
        <v>33</v>
      </c>
      <c r="E247" s="10">
        <v>17.0</v>
      </c>
      <c r="F247" s="11">
        <v>108.9</v>
      </c>
      <c r="G247" s="10">
        <v>1.0</v>
      </c>
      <c r="H247" s="10">
        <v>0.0</v>
      </c>
      <c r="I247" s="12">
        <f>nnet!$E247/$E$1</f>
        <v>0.2125</v>
      </c>
      <c r="J247" s="12">
        <f>LOG10(nnet!$F247+1)</f>
        <v>2.040997692</v>
      </c>
      <c r="K247" s="10">
        <f>IF(nnet!$C247=1,1,0)</f>
        <v>1</v>
      </c>
      <c r="L247" s="10">
        <f>IF(nnet!$C247=2,1,0)</f>
        <v>0</v>
      </c>
      <c r="M247" s="10">
        <f>IF(nnet!$B247="S",1,0)</f>
        <v>0</v>
      </c>
      <c r="N247" s="10">
        <f>IF(nnet!$B247="C",1,0)</f>
        <v>1</v>
      </c>
      <c r="O247" s="13">
        <f>IF(nnet!$D247="male",1,0)</f>
        <v>0</v>
      </c>
      <c r="P247" s="13">
        <v>1.0</v>
      </c>
      <c r="AC247" s="15">
        <f>SUMPRODUCT(linear!$G247:$P247,$R$4:$AA$4)</f>
        <v>1.1566067</v>
      </c>
      <c r="AD247" s="15">
        <f>SUMPRODUCT(nnet!$G247:$P247,$R$5:$AA$5)</f>
        <v>-2.454450846</v>
      </c>
      <c r="AE247" s="16">
        <f t="shared" ref="AE247:AF247" si="245">IF(AC247&lt;0,0,AC247)</f>
        <v>1.1566067</v>
      </c>
      <c r="AF247" s="16">
        <f t="shared" si="245"/>
        <v>0</v>
      </c>
      <c r="AG247" s="16">
        <f t="shared" si="3"/>
        <v>1.1566067</v>
      </c>
      <c r="AH247" s="16">
        <f>(nnet!$A247-AG247)^2</f>
        <v>0.0245256585</v>
      </c>
    </row>
    <row r="248" ht="14.25" customHeight="1">
      <c r="A248" s="10">
        <v>0.0</v>
      </c>
      <c r="B248" s="10" t="s">
        <v>32</v>
      </c>
      <c r="C248" s="10">
        <v>2.0</v>
      </c>
      <c r="D248" s="10" t="s">
        <v>31</v>
      </c>
      <c r="E248" s="10">
        <v>30.0</v>
      </c>
      <c r="F248" s="11">
        <v>24.0</v>
      </c>
      <c r="G248" s="10">
        <v>1.0</v>
      </c>
      <c r="H248" s="10">
        <v>0.0</v>
      </c>
      <c r="I248" s="12">
        <f>nnet!$E248/$E$1</f>
        <v>0.375</v>
      </c>
      <c r="J248" s="12">
        <f>LOG10(nnet!$F248+1)</f>
        <v>1.397940009</v>
      </c>
      <c r="K248" s="10">
        <f>IF(nnet!$C248=1,1,0)</f>
        <v>0</v>
      </c>
      <c r="L248" s="10">
        <f>IF(nnet!$C248=2,1,0)</f>
        <v>1</v>
      </c>
      <c r="M248" s="10">
        <f>IF(nnet!$B248="S",1,0)</f>
        <v>0</v>
      </c>
      <c r="N248" s="10">
        <f>IF(nnet!$B248="C",1,0)</f>
        <v>1</v>
      </c>
      <c r="O248" s="13">
        <f>IF(nnet!$D248="male",1,0)</f>
        <v>1</v>
      </c>
      <c r="P248" s="13">
        <v>1.0</v>
      </c>
      <c r="AC248" s="15">
        <f>SUMPRODUCT(linear!$G248:$P248,$R$4:$AA$4)</f>
        <v>0.2761499459</v>
      </c>
      <c r="AD248" s="15">
        <f>SUMPRODUCT(nnet!$G248:$P248,$R$5:$AA$5)</f>
        <v>-3.250459877</v>
      </c>
      <c r="AE248" s="16">
        <f t="shared" ref="AE248:AF248" si="246">IF(AC248&lt;0,0,AC248)</f>
        <v>0.2761499459</v>
      </c>
      <c r="AF248" s="16">
        <f t="shared" si="246"/>
        <v>0</v>
      </c>
      <c r="AG248" s="16">
        <f t="shared" si="3"/>
        <v>0.2761499459</v>
      </c>
      <c r="AH248" s="16">
        <f>(nnet!$A248-AG248)^2</f>
        <v>0.07625879264</v>
      </c>
    </row>
    <row r="249" ht="14.25" customHeight="1">
      <c r="A249" s="10">
        <v>1.0</v>
      </c>
      <c r="B249" s="10" t="s">
        <v>32</v>
      </c>
      <c r="C249" s="10">
        <v>1.0</v>
      </c>
      <c r="D249" s="10" t="s">
        <v>33</v>
      </c>
      <c r="E249" s="10">
        <v>30.0</v>
      </c>
      <c r="F249" s="11">
        <v>56.9292</v>
      </c>
      <c r="G249" s="10">
        <v>0.0</v>
      </c>
      <c r="H249" s="10">
        <v>0.0</v>
      </c>
      <c r="I249" s="12">
        <f>nnet!$E249/$E$1</f>
        <v>0.375</v>
      </c>
      <c r="J249" s="12">
        <f>LOG10(nnet!$F249+1)</f>
        <v>1.762897531</v>
      </c>
      <c r="K249" s="10">
        <f>IF(nnet!$C249=1,1,0)</f>
        <v>1</v>
      </c>
      <c r="L249" s="10">
        <f>IF(nnet!$C249=2,1,0)</f>
        <v>0</v>
      </c>
      <c r="M249" s="10">
        <f>IF(nnet!$B249="S",1,0)</f>
        <v>0</v>
      </c>
      <c r="N249" s="10">
        <f>IF(nnet!$B249="C",1,0)</f>
        <v>1</v>
      </c>
      <c r="O249" s="13">
        <f>IF(nnet!$D249="male",1,0)</f>
        <v>0</v>
      </c>
      <c r="P249" s="13">
        <v>1.0</v>
      </c>
      <c r="AC249" s="15">
        <f>SUMPRODUCT(linear!$G249:$P249,$R$4:$AA$4)</f>
        <v>1.051664182</v>
      </c>
      <c r="AD249" s="15">
        <f>SUMPRODUCT(nnet!$G249:$P249,$R$5:$AA$5)</f>
        <v>-2.481839616</v>
      </c>
      <c r="AE249" s="16">
        <f t="shared" ref="AE249:AF249" si="247">IF(AC249&lt;0,0,AC249)</f>
        <v>1.051664182</v>
      </c>
      <c r="AF249" s="16">
        <f t="shared" si="247"/>
        <v>0</v>
      </c>
      <c r="AG249" s="16">
        <f t="shared" si="3"/>
        <v>1.051664182</v>
      </c>
      <c r="AH249" s="16">
        <f>(nnet!$A249-AG249)^2</f>
        <v>0.00266918771</v>
      </c>
    </row>
    <row r="250" ht="14.25" customHeight="1">
      <c r="A250" s="10">
        <v>1.0</v>
      </c>
      <c r="B250" s="10" t="s">
        <v>32</v>
      </c>
      <c r="C250" s="10">
        <v>1.0</v>
      </c>
      <c r="D250" s="10" t="s">
        <v>33</v>
      </c>
      <c r="E250" s="10">
        <v>24.0</v>
      </c>
      <c r="F250" s="11">
        <v>83.1583</v>
      </c>
      <c r="G250" s="10">
        <v>0.0</v>
      </c>
      <c r="H250" s="10">
        <v>0.0</v>
      </c>
      <c r="I250" s="12">
        <f>nnet!$E250/$E$1</f>
        <v>0.3</v>
      </c>
      <c r="J250" s="12">
        <f>LOG10(nnet!$F250+1)</f>
        <v>1.925096954</v>
      </c>
      <c r="K250" s="10">
        <f>IF(nnet!$C250=1,1,0)</f>
        <v>1</v>
      </c>
      <c r="L250" s="10">
        <f>IF(nnet!$C250=2,1,0)</f>
        <v>0</v>
      </c>
      <c r="M250" s="10">
        <f>IF(nnet!$B250="S",1,0)</f>
        <v>0</v>
      </c>
      <c r="N250" s="10">
        <f>IF(nnet!$B250="C",1,0)</f>
        <v>1</v>
      </c>
      <c r="O250" s="13">
        <f>IF(nnet!$D250="male",1,0)</f>
        <v>0</v>
      </c>
      <c r="P250" s="13">
        <v>1.0</v>
      </c>
      <c r="AC250" s="15">
        <f>SUMPRODUCT(linear!$G250:$P250,$R$4:$AA$4)</f>
        <v>1.108687892</v>
      </c>
      <c r="AD250" s="15">
        <f>SUMPRODUCT(nnet!$G250:$P250,$R$5:$AA$5)</f>
        <v>-2.430880423</v>
      </c>
      <c r="AE250" s="16">
        <f t="shared" ref="AE250:AF250" si="248">IF(AC250&lt;0,0,AC250)</f>
        <v>1.108687892</v>
      </c>
      <c r="AF250" s="16">
        <f t="shared" si="248"/>
        <v>0</v>
      </c>
      <c r="AG250" s="16">
        <f t="shared" si="3"/>
        <v>1.108687892</v>
      </c>
      <c r="AH250" s="16">
        <f>(nnet!$A250-AG250)^2</f>
        <v>0.01181305797</v>
      </c>
    </row>
    <row r="251" ht="14.25" customHeight="1">
      <c r="A251" s="10">
        <v>1.0</v>
      </c>
      <c r="B251" s="10" t="s">
        <v>32</v>
      </c>
      <c r="C251" s="10">
        <v>1.0</v>
      </c>
      <c r="D251" s="10" t="s">
        <v>33</v>
      </c>
      <c r="E251" s="10">
        <v>18.0</v>
      </c>
      <c r="F251" s="11">
        <v>262.375</v>
      </c>
      <c r="G251" s="10">
        <v>2.0</v>
      </c>
      <c r="H251" s="10">
        <v>2.0</v>
      </c>
      <c r="I251" s="12">
        <f>nnet!$E251/$E$1</f>
        <v>0.225</v>
      </c>
      <c r="J251" s="12">
        <f>LOG10(nnet!$F251+1)</f>
        <v>2.420574549</v>
      </c>
      <c r="K251" s="10">
        <f>IF(nnet!$C251=1,1,0)</f>
        <v>1</v>
      </c>
      <c r="L251" s="10">
        <f>IF(nnet!$C251=2,1,0)</f>
        <v>0</v>
      </c>
      <c r="M251" s="10">
        <f>IF(nnet!$B251="S",1,0)</f>
        <v>0</v>
      </c>
      <c r="N251" s="10">
        <f>IF(nnet!$B251="C",1,0)</f>
        <v>1</v>
      </c>
      <c r="O251" s="13">
        <f>IF(nnet!$D251="male",1,0)</f>
        <v>0</v>
      </c>
      <c r="P251" s="13">
        <v>1.0</v>
      </c>
      <c r="AC251" s="15">
        <f>SUMPRODUCT(linear!$G251:$P251,$R$4:$AA$4)</f>
        <v>1.06472034</v>
      </c>
      <c r="AD251" s="15">
        <f>SUMPRODUCT(nnet!$G251:$P251,$R$5:$AA$5)</f>
        <v>-2.53199809</v>
      </c>
      <c r="AE251" s="16">
        <f t="shared" ref="AE251:AF251" si="249">IF(AC251&lt;0,0,AC251)</f>
        <v>1.06472034</v>
      </c>
      <c r="AF251" s="16">
        <f t="shared" si="249"/>
        <v>0</v>
      </c>
      <c r="AG251" s="16">
        <f t="shared" si="3"/>
        <v>1.06472034</v>
      </c>
      <c r="AH251" s="16">
        <f>(nnet!$A251-AG251)^2</f>
        <v>0.004188722389</v>
      </c>
    </row>
    <row r="252" ht="14.25" customHeight="1">
      <c r="A252" s="10">
        <v>0.0</v>
      </c>
      <c r="B252" s="10" t="s">
        <v>30</v>
      </c>
      <c r="C252" s="10">
        <v>2.0</v>
      </c>
      <c r="D252" s="10" t="s">
        <v>33</v>
      </c>
      <c r="E252" s="10">
        <v>26.0</v>
      </c>
      <c r="F252" s="11">
        <v>26.0</v>
      </c>
      <c r="G252" s="10">
        <v>1.0</v>
      </c>
      <c r="H252" s="10">
        <v>1.0</v>
      </c>
      <c r="I252" s="12">
        <f>nnet!$E252/$E$1</f>
        <v>0.325</v>
      </c>
      <c r="J252" s="12">
        <f>LOG10(nnet!$F252+1)</f>
        <v>1.431363764</v>
      </c>
      <c r="K252" s="10">
        <f>IF(nnet!$C252=1,1,0)</f>
        <v>0</v>
      </c>
      <c r="L252" s="10">
        <f>IF(nnet!$C252=2,1,0)</f>
        <v>1</v>
      </c>
      <c r="M252" s="10">
        <f>IF(nnet!$B252="S",1,0)</f>
        <v>1</v>
      </c>
      <c r="N252" s="10">
        <f>IF(nnet!$B252="C",1,0)</f>
        <v>0</v>
      </c>
      <c r="O252" s="13">
        <f>IF(nnet!$D252="male",1,0)</f>
        <v>0</v>
      </c>
      <c r="P252" s="13">
        <v>1.0</v>
      </c>
      <c r="AC252" s="15">
        <f>SUMPRODUCT(linear!$G252:$P252,$R$4:$AA$4)</f>
        <v>-0.9478042116</v>
      </c>
      <c r="AD252" s="15">
        <f>SUMPRODUCT(nnet!$G252:$P252,$R$5:$AA$5)</f>
        <v>0.7466534368</v>
      </c>
      <c r="AE252" s="16">
        <f t="shared" ref="AE252:AF252" si="250">IF(AC252&lt;0,0,AC252)</f>
        <v>0</v>
      </c>
      <c r="AF252" s="16">
        <f t="shared" si="250"/>
        <v>0.7466534368</v>
      </c>
      <c r="AG252" s="16">
        <f t="shared" si="3"/>
        <v>0.7466534368</v>
      </c>
      <c r="AH252" s="16">
        <f>(nnet!$A252-AG252)^2</f>
        <v>0.5574913547</v>
      </c>
    </row>
    <row r="253" ht="14.25" customHeight="1">
      <c r="A253" s="10">
        <v>0.0</v>
      </c>
      <c r="B253" s="10" t="s">
        <v>30</v>
      </c>
      <c r="C253" s="10">
        <v>3.0</v>
      </c>
      <c r="D253" s="10" t="s">
        <v>31</v>
      </c>
      <c r="E253" s="10">
        <v>28.0</v>
      </c>
      <c r="F253" s="11">
        <v>7.8958</v>
      </c>
      <c r="G253" s="10">
        <v>0.0</v>
      </c>
      <c r="H253" s="10">
        <v>0.0</v>
      </c>
      <c r="I253" s="12">
        <f>nnet!$E253/$E$1</f>
        <v>0.35</v>
      </c>
      <c r="J253" s="12">
        <f>LOG10(nnet!$F253+1)</f>
        <v>0.9491850103</v>
      </c>
      <c r="K253" s="10">
        <f>IF(nnet!$C253=1,1,0)</f>
        <v>0</v>
      </c>
      <c r="L253" s="10">
        <f>IF(nnet!$C253=2,1,0)</f>
        <v>0</v>
      </c>
      <c r="M253" s="10">
        <f>IF(nnet!$B253="S",1,0)</f>
        <v>1</v>
      </c>
      <c r="N253" s="10">
        <f>IF(nnet!$B253="C",1,0)</f>
        <v>0</v>
      </c>
      <c r="O253" s="13">
        <f>IF(nnet!$D253="male",1,0)</f>
        <v>1</v>
      </c>
      <c r="P253" s="13">
        <v>1.0</v>
      </c>
      <c r="AC253" s="15">
        <f>SUMPRODUCT(linear!$G253:$P253,$R$4:$AA$4)</f>
        <v>-1.53994596</v>
      </c>
      <c r="AD253" s="15">
        <f>SUMPRODUCT(nnet!$G253:$P253,$R$5:$AA$5)</f>
        <v>0.08726817403</v>
      </c>
      <c r="AE253" s="16">
        <f t="shared" ref="AE253:AF253" si="251">IF(AC253&lt;0,0,AC253)</f>
        <v>0</v>
      </c>
      <c r="AF253" s="16">
        <f t="shared" si="251"/>
        <v>0.08726817403</v>
      </c>
      <c r="AG253" s="16">
        <f t="shared" si="3"/>
        <v>0.08726817403</v>
      </c>
      <c r="AH253" s="16">
        <f>(nnet!$A253-AG253)^2</f>
        <v>0.007615734198</v>
      </c>
    </row>
    <row r="254" ht="14.25" customHeight="1">
      <c r="A254" s="10">
        <v>0.0</v>
      </c>
      <c r="B254" s="10" t="s">
        <v>30</v>
      </c>
      <c r="C254" s="10">
        <v>2.0</v>
      </c>
      <c r="D254" s="10" t="s">
        <v>31</v>
      </c>
      <c r="E254" s="10">
        <v>43.0</v>
      </c>
      <c r="F254" s="11">
        <v>26.25</v>
      </c>
      <c r="G254" s="10">
        <v>1.0</v>
      </c>
      <c r="H254" s="10">
        <v>1.0</v>
      </c>
      <c r="I254" s="12">
        <f>nnet!$E254/$E$1</f>
        <v>0.5375</v>
      </c>
      <c r="J254" s="12">
        <f>LOG10(nnet!$F254+1)</f>
        <v>1.435366507</v>
      </c>
      <c r="K254" s="10">
        <f>IF(nnet!$C254=1,1,0)</f>
        <v>0</v>
      </c>
      <c r="L254" s="10">
        <f>IF(nnet!$C254=2,1,0)</f>
        <v>1</v>
      </c>
      <c r="M254" s="10">
        <f>IF(nnet!$B254="S",1,0)</f>
        <v>1</v>
      </c>
      <c r="N254" s="10">
        <f>IF(nnet!$B254="C",1,0)</f>
        <v>0</v>
      </c>
      <c r="O254" s="13">
        <f>IF(nnet!$D254="male",1,0)</f>
        <v>1</v>
      </c>
      <c r="P254" s="13">
        <v>1.0</v>
      </c>
      <c r="AC254" s="15">
        <f>SUMPRODUCT(linear!$G254:$P254,$R$4:$AA$4)</f>
        <v>-1.604462059</v>
      </c>
      <c r="AD254" s="15">
        <f>SUMPRODUCT(nnet!$G254:$P254,$R$5:$AA$5)</f>
        <v>0.140642067</v>
      </c>
      <c r="AE254" s="16">
        <f t="shared" ref="AE254:AF254" si="252">IF(AC254&lt;0,0,AC254)</f>
        <v>0</v>
      </c>
      <c r="AF254" s="16">
        <f t="shared" si="252"/>
        <v>0.140642067</v>
      </c>
      <c r="AG254" s="16">
        <f t="shared" si="3"/>
        <v>0.140642067</v>
      </c>
      <c r="AH254" s="16">
        <f>(nnet!$A254-AG254)^2</f>
        <v>0.01978019101</v>
      </c>
    </row>
    <row r="255" ht="14.25" customHeight="1">
      <c r="A255" s="10">
        <v>1.0</v>
      </c>
      <c r="B255" s="10" t="s">
        <v>30</v>
      </c>
      <c r="C255" s="10">
        <v>3.0</v>
      </c>
      <c r="D255" s="10" t="s">
        <v>33</v>
      </c>
      <c r="E255" s="10">
        <v>26.0</v>
      </c>
      <c r="F255" s="11">
        <v>7.8542</v>
      </c>
      <c r="G255" s="10">
        <v>0.0</v>
      </c>
      <c r="H255" s="10">
        <v>0.0</v>
      </c>
      <c r="I255" s="12">
        <f>nnet!$E255/$E$1</f>
        <v>0.325</v>
      </c>
      <c r="J255" s="12">
        <f>LOG10(nnet!$F255+1)</f>
        <v>0.9471493277</v>
      </c>
      <c r="K255" s="10">
        <f>IF(nnet!$C255=1,1,0)</f>
        <v>0</v>
      </c>
      <c r="L255" s="10">
        <f>IF(nnet!$C255=2,1,0)</f>
        <v>0</v>
      </c>
      <c r="M255" s="10">
        <f>IF(nnet!$B255="S",1,0)</f>
        <v>1</v>
      </c>
      <c r="N255" s="10">
        <f>IF(nnet!$B255="C",1,0)</f>
        <v>0</v>
      </c>
      <c r="O255" s="13">
        <f>IF(nnet!$D255="male",1,0)</f>
        <v>0</v>
      </c>
      <c r="P255" s="13">
        <v>1.0</v>
      </c>
      <c r="AC255" s="15">
        <f>SUMPRODUCT(linear!$G255:$P255,$R$4:$AA$4)</f>
        <v>-1.021108216</v>
      </c>
      <c r="AD255" s="15">
        <f>SUMPRODUCT(nnet!$G255:$P255,$R$5:$AA$5)</f>
        <v>0.5949985099</v>
      </c>
      <c r="AE255" s="16">
        <f t="shared" ref="AE255:AF255" si="253">IF(AC255&lt;0,0,AC255)</f>
        <v>0</v>
      </c>
      <c r="AF255" s="16">
        <f t="shared" si="253"/>
        <v>0.5949985099</v>
      </c>
      <c r="AG255" s="16">
        <f t="shared" si="3"/>
        <v>0.5949985099</v>
      </c>
      <c r="AH255" s="16">
        <f>(nnet!$A255-AG255)^2</f>
        <v>0.164026207</v>
      </c>
    </row>
    <row r="256" ht="14.25" customHeight="1">
      <c r="A256" s="10">
        <v>1.0</v>
      </c>
      <c r="B256" s="10" t="s">
        <v>30</v>
      </c>
      <c r="C256" s="10">
        <v>2.0</v>
      </c>
      <c r="D256" s="10" t="s">
        <v>33</v>
      </c>
      <c r="E256" s="10">
        <v>24.0</v>
      </c>
      <c r="F256" s="11">
        <v>26.0</v>
      </c>
      <c r="G256" s="10">
        <v>1.0</v>
      </c>
      <c r="H256" s="10">
        <v>0.0</v>
      </c>
      <c r="I256" s="12">
        <f>nnet!$E256/$E$1</f>
        <v>0.3</v>
      </c>
      <c r="J256" s="12">
        <f>LOG10(nnet!$F256+1)</f>
        <v>1.431363764</v>
      </c>
      <c r="K256" s="10">
        <f>IF(nnet!$C256=1,1,0)</f>
        <v>0</v>
      </c>
      <c r="L256" s="10">
        <f>IF(nnet!$C256=2,1,0)</f>
        <v>1</v>
      </c>
      <c r="M256" s="10">
        <f>IF(nnet!$B256="S",1,0)</f>
        <v>1</v>
      </c>
      <c r="N256" s="10">
        <f>IF(nnet!$B256="C",1,0)</f>
        <v>0</v>
      </c>
      <c r="O256" s="13">
        <f>IF(nnet!$D256="male",1,0)</f>
        <v>0</v>
      </c>
      <c r="P256" s="13">
        <v>1.0</v>
      </c>
      <c r="AC256" s="15">
        <f>SUMPRODUCT(linear!$G256:$P256,$R$4:$AA$4)</f>
        <v>-0.8947473029</v>
      </c>
      <c r="AD256" s="15">
        <f>SUMPRODUCT(nnet!$G256:$P256,$R$5:$AA$5)</f>
        <v>0.7699399393</v>
      </c>
      <c r="AE256" s="16">
        <f t="shared" ref="AE256:AF256" si="254">IF(AC256&lt;0,0,AC256)</f>
        <v>0</v>
      </c>
      <c r="AF256" s="16">
        <f t="shared" si="254"/>
        <v>0.7699399393</v>
      </c>
      <c r="AG256" s="16">
        <f t="shared" si="3"/>
        <v>0.7699399393</v>
      </c>
      <c r="AH256" s="16">
        <f>(nnet!$A256-AG256)^2</f>
        <v>0.05292763154</v>
      </c>
    </row>
    <row r="257" ht="14.25" customHeight="1">
      <c r="A257" s="10">
        <v>0.0</v>
      </c>
      <c r="B257" s="10" t="s">
        <v>30</v>
      </c>
      <c r="C257" s="10">
        <v>2.0</v>
      </c>
      <c r="D257" s="10" t="s">
        <v>31</v>
      </c>
      <c r="E257" s="10">
        <v>54.0</v>
      </c>
      <c r="F257" s="11">
        <v>14.0</v>
      </c>
      <c r="G257" s="10">
        <v>0.0</v>
      </c>
      <c r="H257" s="10">
        <v>0.0</v>
      </c>
      <c r="I257" s="12">
        <f>nnet!$E257/$E$1</f>
        <v>0.675</v>
      </c>
      <c r="J257" s="12">
        <f>LOG10(nnet!$F257+1)</f>
        <v>1.176091259</v>
      </c>
      <c r="K257" s="10">
        <f>IF(nnet!$C257=1,1,0)</f>
        <v>0</v>
      </c>
      <c r="L257" s="10">
        <f>IF(nnet!$C257=2,1,0)</f>
        <v>1</v>
      </c>
      <c r="M257" s="10">
        <f>IF(nnet!$B257="S",1,0)</f>
        <v>1</v>
      </c>
      <c r="N257" s="10">
        <f>IF(nnet!$B257="C",1,0)</f>
        <v>0</v>
      </c>
      <c r="O257" s="13">
        <f>IF(nnet!$D257="male",1,0)</f>
        <v>1</v>
      </c>
      <c r="P257" s="13">
        <v>1.0</v>
      </c>
      <c r="AC257" s="15">
        <f>SUMPRODUCT(linear!$G257:$P257,$R$4:$AA$4)</f>
        <v>-1.656128718</v>
      </c>
      <c r="AD257" s="15">
        <f>SUMPRODUCT(nnet!$G257:$P257,$R$5:$AA$5)</f>
        <v>0.1378850029</v>
      </c>
      <c r="AE257" s="16">
        <f t="shared" ref="AE257:AF257" si="255">IF(AC257&lt;0,0,AC257)</f>
        <v>0</v>
      </c>
      <c r="AF257" s="16">
        <f t="shared" si="255"/>
        <v>0.1378850029</v>
      </c>
      <c r="AG257" s="16">
        <f t="shared" si="3"/>
        <v>0.1378850029</v>
      </c>
      <c r="AH257" s="16">
        <f>(nnet!$A257-AG257)^2</f>
        <v>0.01901227403</v>
      </c>
    </row>
    <row r="258" ht="14.25" customHeight="1">
      <c r="A258" s="10">
        <v>1.0</v>
      </c>
      <c r="B258" s="10" t="s">
        <v>30</v>
      </c>
      <c r="C258" s="10">
        <v>1.0</v>
      </c>
      <c r="D258" s="10" t="s">
        <v>33</v>
      </c>
      <c r="E258" s="10">
        <v>31.0</v>
      </c>
      <c r="F258" s="11">
        <v>164.8667</v>
      </c>
      <c r="G258" s="10">
        <v>0.0</v>
      </c>
      <c r="H258" s="10">
        <v>2.0</v>
      </c>
      <c r="I258" s="12">
        <f>nnet!$E258/$E$1</f>
        <v>0.3875</v>
      </c>
      <c r="J258" s="12">
        <f>LOG10(nnet!$F258+1)</f>
        <v>2.219759204</v>
      </c>
      <c r="K258" s="10">
        <f>IF(nnet!$C258=1,1,0)</f>
        <v>1</v>
      </c>
      <c r="L258" s="10">
        <f>IF(nnet!$C258=2,1,0)</f>
        <v>0</v>
      </c>
      <c r="M258" s="10">
        <f>IF(nnet!$B258="S",1,0)</f>
        <v>1</v>
      </c>
      <c r="N258" s="10">
        <f>IF(nnet!$B258="C",1,0)</f>
        <v>0</v>
      </c>
      <c r="O258" s="13">
        <f>IF(nnet!$D258="male",1,0)</f>
        <v>0</v>
      </c>
      <c r="P258" s="13">
        <v>1.0</v>
      </c>
      <c r="AC258" s="15">
        <f>SUMPRODUCT(linear!$G258:$P258,$R$4:$AA$4)</f>
        <v>-0.7484728929</v>
      </c>
      <c r="AD258" s="15">
        <f>SUMPRODUCT(nnet!$G258:$P258,$R$5:$AA$5)</f>
        <v>1.007808261</v>
      </c>
      <c r="AE258" s="16">
        <f t="shared" ref="AE258:AF258" si="256">IF(AC258&lt;0,0,AC258)</f>
        <v>0</v>
      </c>
      <c r="AF258" s="16">
        <f t="shared" si="256"/>
        <v>1.007808261</v>
      </c>
      <c r="AG258" s="16">
        <f t="shared" si="3"/>
        <v>1.007808261</v>
      </c>
      <c r="AH258" s="16">
        <f>(nnet!$A258-AG258)^2</f>
        <v>0.00006096894492</v>
      </c>
    </row>
    <row r="259" ht="14.25" customHeight="1">
      <c r="A259" s="10">
        <v>1.0</v>
      </c>
      <c r="B259" s="10" t="s">
        <v>32</v>
      </c>
      <c r="C259" s="10">
        <v>1.0</v>
      </c>
      <c r="D259" s="10" t="s">
        <v>33</v>
      </c>
      <c r="E259" s="10">
        <v>40.0</v>
      </c>
      <c r="F259" s="11">
        <v>134.5</v>
      </c>
      <c r="G259" s="10">
        <v>1.0</v>
      </c>
      <c r="H259" s="10">
        <v>1.0</v>
      </c>
      <c r="I259" s="12">
        <f>nnet!$E259/$E$1</f>
        <v>0.5</v>
      </c>
      <c r="J259" s="12">
        <f>LOG10(nnet!$F259+1)</f>
        <v>2.131939295</v>
      </c>
      <c r="K259" s="10">
        <f>IF(nnet!$C259=1,1,0)</f>
        <v>1</v>
      </c>
      <c r="L259" s="10">
        <f>IF(nnet!$C259=2,1,0)</f>
        <v>0</v>
      </c>
      <c r="M259" s="10">
        <f>IF(nnet!$B259="S",1,0)</f>
        <v>0</v>
      </c>
      <c r="N259" s="10">
        <f>IF(nnet!$B259="C",1,0)</f>
        <v>1</v>
      </c>
      <c r="O259" s="13">
        <f>IF(nnet!$D259="male",1,0)</f>
        <v>0</v>
      </c>
      <c r="P259" s="13">
        <v>1.0</v>
      </c>
      <c r="AC259" s="15">
        <f>SUMPRODUCT(linear!$G259:$P259,$R$4:$AA$4)</f>
        <v>0.9116273451</v>
      </c>
      <c r="AD259" s="15">
        <f>SUMPRODUCT(nnet!$G259:$P259,$R$5:$AA$5)</f>
        <v>-2.609029019</v>
      </c>
      <c r="AE259" s="16">
        <f t="shared" ref="AE259:AF259" si="257">IF(AC259&lt;0,0,AC259)</f>
        <v>0.9116273451</v>
      </c>
      <c r="AF259" s="16">
        <f t="shared" si="257"/>
        <v>0</v>
      </c>
      <c r="AG259" s="16">
        <f t="shared" si="3"/>
        <v>0.9116273451</v>
      </c>
      <c r="AH259" s="16">
        <f>(nnet!$A259-AG259)^2</f>
        <v>0.007809726136</v>
      </c>
    </row>
    <row r="260" ht="14.25" customHeight="1">
      <c r="A260" s="10">
        <v>0.0</v>
      </c>
      <c r="B260" s="10" t="s">
        <v>30</v>
      </c>
      <c r="C260" s="10">
        <v>3.0</v>
      </c>
      <c r="D260" s="10" t="s">
        <v>31</v>
      </c>
      <c r="E260" s="10">
        <v>22.0</v>
      </c>
      <c r="F260" s="11">
        <v>7.25</v>
      </c>
      <c r="G260" s="10">
        <v>0.0</v>
      </c>
      <c r="H260" s="10">
        <v>0.0</v>
      </c>
      <c r="I260" s="12">
        <f>nnet!$E260/$E$1</f>
        <v>0.275</v>
      </c>
      <c r="J260" s="12">
        <f>LOG10(nnet!$F260+1)</f>
        <v>0.9164539485</v>
      </c>
      <c r="K260" s="10">
        <f>IF(nnet!$C260=1,1,0)</f>
        <v>0</v>
      </c>
      <c r="L260" s="10">
        <f>IF(nnet!$C260=2,1,0)</f>
        <v>0</v>
      </c>
      <c r="M260" s="10">
        <f>IF(nnet!$B260="S",1,0)</f>
        <v>1</v>
      </c>
      <c r="N260" s="10">
        <f>IF(nnet!$B260="C",1,0)</f>
        <v>0</v>
      </c>
      <c r="O260" s="13">
        <f>IF(nnet!$D260="male",1,0)</f>
        <v>1</v>
      </c>
      <c r="P260" s="13">
        <v>1.0</v>
      </c>
      <c r="AC260" s="15">
        <f>SUMPRODUCT(linear!$G260:$P260,$R$4:$AA$4)</f>
        <v>-1.485189457</v>
      </c>
      <c r="AD260" s="15">
        <f>SUMPRODUCT(nnet!$G260:$P260,$R$5:$AA$5)</f>
        <v>0.124297895</v>
      </c>
      <c r="AE260" s="16">
        <f t="shared" ref="AE260:AF260" si="258">IF(AC260&lt;0,0,AC260)</f>
        <v>0</v>
      </c>
      <c r="AF260" s="16">
        <f t="shared" si="258"/>
        <v>0.124297895</v>
      </c>
      <c r="AG260" s="16">
        <f t="shared" si="3"/>
        <v>0.124297895</v>
      </c>
      <c r="AH260" s="16">
        <f>(nnet!$A260-AG260)^2</f>
        <v>0.01544996671</v>
      </c>
    </row>
    <row r="261" ht="14.25" customHeight="1">
      <c r="A261" s="10">
        <v>0.0</v>
      </c>
      <c r="B261" s="10" t="s">
        <v>30</v>
      </c>
      <c r="C261" s="10">
        <v>3.0</v>
      </c>
      <c r="D261" s="10" t="s">
        <v>31</v>
      </c>
      <c r="E261" s="10">
        <v>27.0</v>
      </c>
      <c r="F261" s="11">
        <v>7.8958</v>
      </c>
      <c r="G261" s="10">
        <v>0.0</v>
      </c>
      <c r="H261" s="10">
        <v>0.0</v>
      </c>
      <c r="I261" s="12">
        <f>nnet!$E261/$E$1</f>
        <v>0.3375</v>
      </c>
      <c r="J261" s="12">
        <f>LOG10(nnet!$F261+1)</f>
        <v>0.9491850103</v>
      </c>
      <c r="K261" s="10">
        <f>IF(nnet!$C261=1,1,0)</f>
        <v>0</v>
      </c>
      <c r="L261" s="10">
        <f>IF(nnet!$C261=2,1,0)</f>
        <v>0</v>
      </c>
      <c r="M261" s="10">
        <f>IF(nnet!$B261="S",1,0)</f>
        <v>1</v>
      </c>
      <c r="N261" s="10">
        <f>IF(nnet!$B261="C",1,0)</f>
        <v>0</v>
      </c>
      <c r="O261" s="13">
        <f>IF(nnet!$D261="male",1,0)</f>
        <v>1</v>
      </c>
      <c r="P261" s="13">
        <v>1.0</v>
      </c>
      <c r="AC261" s="15">
        <f>SUMPRODUCT(linear!$G261:$P261,$R$4:$AA$4)</f>
        <v>-1.530756428</v>
      </c>
      <c r="AD261" s="15">
        <f>SUMPRODUCT(nnet!$G261:$P261,$R$5:$AA$5)</f>
        <v>0.09382961385</v>
      </c>
      <c r="AE261" s="16">
        <f t="shared" ref="AE261:AF261" si="259">IF(AC261&lt;0,0,AC261)</f>
        <v>0</v>
      </c>
      <c r="AF261" s="16">
        <f t="shared" si="259"/>
        <v>0.09382961385</v>
      </c>
      <c r="AG261" s="16">
        <f t="shared" si="3"/>
        <v>0.09382961385</v>
      </c>
      <c r="AH261" s="16">
        <f>(nnet!$A261-AG261)^2</f>
        <v>0.008803996436</v>
      </c>
    </row>
    <row r="262" ht="14.25" customHeight="1">
      <c r="A262" s="10">
        <v>1.0</v>
      </c>
      <c r="B262" s="10" t="s">
        <v>34</v>
      </c>
      <c r="C262" s="10">
        <v>2.0</v>
      </c>
      <c r="D262" s="10" t="s">
        <v>33</v>
      </c>
      <c r="E262" s="10">
        <v>30.0</v>
      </c>
      <c r="F262" s="11">
        <v>12.35</v>
      </c>
      <c r="G262" s="10">
        <v>0.0</v>
      </c>
      <c r="H262" s="10">
        <v>0.0</v>
      </c>
      <c r="I262" s="12">
        <f>nnet!$E262/$E$1</f>
        <v>0.375</v>
      </c>
      <c r="J262" s="12">
        <f>LOG10(nnet!$F262+1)</f>
        <v>1.125481266</v>
      </c>
      <c r="K262" s="10">
        <f>IF(nnet!$C262=1,1,0)</f>
        <v>0</v>
      </c>
      <c r="L262" s="10">
        <f>IF(nnet!$C262=2,1,0)</f>
        <v>1</v>
      </c>
      <c r="M262" s="10">
        <f>IF(nnet!$B262="S",1,0)</f>
        <v>0</v>
      </c>
      <c r="N262" s="10">
        <f>IF(nnet!$B262="C",1,0)</f>
        <v>0</v>
      </c>
      <c r="O262" s="13">
        <f>IF(nnet!$D262="male",1,0)</f>
        <v>0</v>
      </c>
      <c r="P262" s="13">
        <v>1.0</v>
      </c>
      <c r="AC262" s="15">
        <f>SUMPRODUCT(linear!$G262:$P262,$R$4:$AA$4)</f>
        <v>0.5792359336</v>
      </c>
      <c r="AD262" s="15">
        <f>SUMPRODUCT(nnet!$G262:$P262,$R$5:$AA$5)</f>
        <v>-2.026253583</v>
      </c>
      <c r="AE262" s="16">
        <f t="shared" ref="AE262:AF262" si="260">IF(AC262&lt;0,0,AC262)</f>
        <v>0.5792359336</v>
      </c>
      <c r="AF262" s="16">
        <f t="shared" si="260"/>
        <v>0</v>
      </c>
      <c r="AG262" s="16">
        <f t="shared" si="3"/>
        <v>0.5792359336</v>
      </c>
      <c r="AH262" s="16">
        <f>(nnet!$A262-AG262)^2</f>
        <v>0.1770423996</v>
      </c>
    </row>
    <row r="263" ht="14.25" customHeight="1">
      <c r="A263" s="10">
        <v>1.0</v>
      </c>
      <c r="B263" s="10" t="s">
        <v>30</v>
      </c>
      <c r="C263" s="10">
        <v>2.0</v>
      </c>
      <c r="D263" s="10" t="s">
        <v>33</v>
      </c>
      <c r="E263" s="10">
        <v>22.0</v>
      </c>
      <c r="F263" s="11">
        <v>29.0</v>
      </c>
      <c r="G263" s="10">
        <v>1.0</v>
      </c>
      <c r="H263" s="10">
        <v>1.0</v>
      </c>
      <c r="I263" s="12">
        <f>nnet!$E263/$E$1</f>
        <v>0.275</v>
      </c>
      <c r="J263" s="12">
        <f>LOG10(nnet!$F263+1)</f>
        <v>1.477121255</v>
      </c>
      <c r="K263" s="10">
        <f>IF(nnet!$C263=1,1,0)</f>
        <v>0</v>
      </c>
      <c r="L263" s="10">
        <f>IF(nnet!$C263=2,1,0)</f>
        <v>1</v>
      </c>
      <c r="M263" s="10">
        <f>IF(nnet!$B263="S",1,0)</f>
        <v>1</v>
      </c>
      <c r="N263" s="10">
        <f>IF(nnet!$B263="C",1,0)</f>
        <v>0</v>
      </c>
      <c r="O263" s="13">
        <f>IF(nnet!$D263="male",1,0)</f>
        <v>0</v>
      </c>
      <c r="P263" s="13">
        <v>1.0</v>
      </c>
      <c r="AC263" s="15">
        <f>SUMPRODUCT(linear!$G263:$P263,$R$4:$AA$4)</f>
        <v>-0.9105138845</v>
      </c>
      <c r="AD263" s="15">
        <f>SUMPRODUCT(nnet!$G263:$P263,$R$5:$AA$5)</f>
        <v>0.7761689653</v>
      </c>
      <c r="AE263" s="16">
        <f t="shared" ref="AE263:AF263" si="261">IF(AC263&lt;0,0,AC263)</f>
        <v>0</v>
      </c>
      <c r="AF263" s="16">
        <f t="shared" si="261"/>
        <v>0.7761689653</v>
      </c>
      <c r="AG263" s="16">
        <f t="shared" si="3"/>
        <v>0.7761689653</v>
      </c>
      <c r="AH263" s="16">
        <f>(nnet!$A263-AG263)^2</f>
        <v>0.0501003321</v>
      </c>
    </row>
    <row r="264" ht="14.25" customHeight="1">
      <c r="A264" s="10">
        <v>1.0</v>
      </c>
      <c r="B264" s="10" t="s">
        <v>32</v>
      </c>
      <c r="C264" s="10">
        <v>1.0</v>
      </c>
      <c r="D264" s="10" t="s">
        <v>33</v>
      </c>
      <c r="E264" s="10">
        <v>36.0</v>
      </c>
      <c r="F264" s="11">
        <v>135.6333</v>
      </c>
      <c r="G264" s="10">
        <v>0.0</v>
      </c>
      <c r="H264" s="10">
        <v>0.0</v>
      </c>
      <c r="I264" s="12">
        <f>nnet!$E264/$E$1</f>
        <v>0.45</v>
      </c>
      <c r="J264" s="12">
        <f>LOG10(nnet!$F264+1)</f>
        <v>2.135556558</v>
      </c>
      <c r="K264" s="10">
        <f>IF(nnet!$C264=1,1,0)</f>
        <v>1</v>
      </c>
      <c r="L264" s="10">
        <f>IF(nnet!$C264=2,1,0)</f>
        <v>0</v>
      </c>
      <c r="M264" s="10">
        <f>IF(nnet!$B264="S",1,0)</f>
        <v>0</v>
      </c>
      <c r="N264" s="10">
        <f>IF(nnet!$B264="C",1,0)</f>
        <v>1</v>
      </c>
      <c r="O264" s="13">
        <f>IF(nnet!$D264="male",1,0)</f>
        <v>0</v>
      </c>
      <c r="P264" s="13">
        <v>1.0</v>
      </c>
      <c r="AC264" s="15">
        <f>SUMPRODUCT(linear!$G264:$P264,$R$4:$AA$4)</f>
        <v>1.000861332</v>
      </c>
      <c r="AD264" s="15">
        <f>SUMPRODUCT(nnet!$G264:$P264,$R$5:$AA$5)</f>
        <v>-2.494578538</v>
      </c>
      <c r="AE264" s="16">
        <f t="shared" ref="AE264:AF264" si="262">IF(AC264&lt;0,0,AC264)</f>
        <v>1.000861332</v>
      </c>
      <c r="AF264" s="16">
        <f t="shared" si="262"/>
        <v>0</v>
      </c>
      <c r="AG264" s="16">
        <f t="shared" si="3"/>
        <v>1.000861332</v>
      </c>
      <c r="AH264" s="16">
        <f>(nnet!$A264-AG264)^2</f>
        <v>0.0000007418922263</v>
      </c>
    </row>
    <row r="265" ht="14.25" customHeight="1">
      <c r="A265" s="10">
        <v>0.0</v>
      </c>
      <c r="B265" s="10" t="s">
        <v>30</v>
      </c>
      <c r="C265" s="10">
        <v>3.0</v>
      </c>
      <c r="D265" s="10" t="s">
        <v>31</v>
      </c>
      <c r="E265" s="10">
        <v>61.0</v>
      </c>
      <c r="F265" s="11">
        <v>6.2375</v>
      </c>
      <c r="G265" s="10">
        <v>0.0</v>
      </c>
      <c r="H265" s="10">
        <v>0.0</v>
      </c>
      <c r="I265" s="12">
        <f>nnet!$E265/$E$1</f>
        <v>0.7625</v>
      </c>
      <c r="J265" s="12">
        <f>LOG10(nnet!$F265+1)</f>
        <v>0.8595885767</v>
      </c>
      <c r="K265" s="10">
        <f>IF(nnet!$C265=1,1,0)</f>
        <v>0</v>
      </c>
      <c r="L265" s="10">
        <f>IF(nnet!$C265=2,1,0)</f>
        <v>0</v>
      </c>
      <c r="M265" s="10">
        <f>IF(nnet!$B265="S",1,0)</f>
        <v>1</v>
      </c>
      <c r="N265" s="10">
        <f>IF(nnet!$B265="C",1,0)</f>
        <v>0</v>
      </c>
      <c r="O265" s="13">
        <f>IF(nnet!$D265="male",1,0)</f>
        <v>1</v>
      </c>
      <c r="P265" s="13">
        <v>1.0</v>
      </c>
      <c r="AC265" s="15">
        <f>SUMPRODUCT(linear!$G265:$P265,$R$4:$AA$4)</f>
        <v>-1.844242603</v>
      </c>
      <c r="AD265" s="15">
        <f>SUMPRODUCT(nnet!$G265:$P265,$R$5:$AA$5)</f>
        <v>-0.1356617818</v>
      </c>
      <c r="AE265" s="16">
        <f t="shared" ref="AE265:AF265" si="263">IF(AC265&lt;0,0,AC265)</f>
        <v>0</v>
      </c>
      <c r="AF265" s="16">
        <f t="shared" si="263"/>
        <v>0</v>
      </c>
      <c r="AG265" s="16">
        <f t="shared" si="3"/>
        <v>0</v>
      </c>
      <c r="AH265" s="16">
        <f>(nnet!$A265-AG265)^2</f>
        <v>0</v>
      </c>
    </row>
    <row r="266" ht="14.25" customHeight="1">
      <c r="A266" s="10">
        <v>1.0</v>
      </c>
      <c r="B266" s="10" t="s">
        <v>30</v>
      </c>
      <c r="C266" s="10">
        <v>2.0</v>
      </c>
      <c r="D266" s="10" t="s">
        <v>33</v>
      </c>
      <c r="E266" s="10">
        <v>36.0</v>
      </c>
      <c r="F266" s="11">
        <v>13.0</v>
      </c>
      <c r="G266" s="10">
        <v>0.0</v>
      </c>
      <c r="H266" s="10">
        <v>0.0</v>
      </c>
      <c r="I266" s="12">
        <f>nnet!$E266/$E$1</f>
        <v>0.45</v>
      </c>
      <c r="J266" s="12">
        <f>LOG10(nnet!$F266+1)</f>
        <v>1.146128036</v>
      </c>
      <c r="K266" s="10">
        <f>IF(nnet!$C266=1,1,0)</f>
        <v>0</v>
      </c>
      <c r="L266" s="10">
        <f>IF(nnet!$C266=2,1,0)</f>
        <v>1</v>
      </c>
      <c r="M266" s="10">
        <f>IF(nnet!$B266="S",1,0)</f>
        <v>1</v>
      </c>
      <c r="N266" s="10">
        <f>IF(nnet!$B266="C",1,0)</f>
        <v>0</v>
      </c>
      <c r="O266" s="13">
        <f>IF(nnet!$D266="male",1,0)</f>
        <v>0</v>
      </c>
      <c r="P266" s="13">
        <v>1.0</v>
      </c>
      <c r="AC266" s="15">
        <f>SUMPRODUCT(linear!$G266:$P266,$R$4:$AA$4)</f>
        <v>-0.9905832815</v>
      </c>
      <c r="AD266" s="15">
        <f>SUMPRODUCT(nnet!$G266:$P266,$R$5:$AA$5)</f>
        <v>0.7486027113</v>
      </c>
      <c r="AE266" s="16">
        <f t="shared" ref="AE266:AF266" si="264">IF(AC266&lt;0,0,AC266)</f>
        <v>0</v>
      </c>
      <c r="AF266" s="16">
        <f t="shared" si="264"/>
        <v>0.7486027113</v>
      </c>
      <c r="AG266" s="16">
        <f t="shared" si="3"/>
        <v>0.7486027113</v>
      </c>
      <c r="AH266" s="16">
        <f>(nnet!$A266-AG266)^2</f>
        <v>0.06320059679</v>
      </c>
    </row>
    <row r="267" ht="14.25" customHeight="1">
      <c r="A267" s="10">
        <v>1.0</v>
      </c>
      <c r="B267" s="10" t="s">
        <v>30</v>
      </c>
      <c r="C267" s="10">
        <v>3.0</v>
      </c>
      <c r="D267" s="10" t="s">
        <v>33</v>
      </c>
      <c r="E267" s="10">
        <v>31.0</v>
      </c>
      <c r="F267" s="11">
        <v>20.525</v>
      </c>
      <c r="G267" s="10">
        <v>1.0</v>
      </c>
      <c r="H267" s="10">
        <v>1.0</v>
      </c>
      <c r="I267" s="12">
        <f>nnet!$E267/$E$1</f>
        <v>0.3875</v>
      </c>
      <c r="J267" s="12">
        <f>LOG10(nnet!$F267+1)</f>
        <v>1.33294316</v>
      </c>
      <c r="K267" s="10">
        <f>IF(nnet!$C267=1,1,0)</f>
        <v>0</v>
      </c>
      <c r="L267" s="10">
        <f>IF(nnet!$C267=2,1,0)</f>
        <v>0</v>
      </c>
      <c r="M267" s="10">
        <f>IF(nnet!$B267="S",1,0)</f>
        <v>1</v>
      </c>
      <c r="N267" s="10">
        <f>IF(nnet!$B267="C",1,0)</f>
        <v>0</v>
      </c>
      <c r="O267" s="13">
        <f>IF(nnet!$D267="male",1,0)</f>
        <v>0</v>
      </c>
      <c r="P267" s="13">
        <v>1.0</v>
      </c>
      <c r="AC267" s="15">
        <f>SUMPRODUCT(linear!$G267:$P267,$R$4:$AA$4)</f>
        <v>-1.115002551</v>
      </c>
      <c r="AD267" s="15">
        <f>SUMPRODUCT(nnet!$G267:$P267,$R$5:$AA$5)</f>
        <v>0.5018133858</v>
      </c>
      <c r="AE267" s="16">
        <f t="shared" ref="AE267:AF267" si="265">IF(AC267&lt;0,0,AC267)</f>
        <v>0</v>
      </c>
      <c r="AF267" s="16">
        <f t="shared" si="265"/>
        <v>0.5018133858</v>
      </c>
      <c r="AG267" s="16">
        <f t="shared" si="3"/>
        <v>0.5018133858</v>
      </c>
      <c r="AH267" s="16">
        <f>(nnet!$A267-AG267)^2</f>
        <v>0.2481899026</v>
      </c>
    </row>
    <row r="268" ht="14.25" customHeight="1">
      <c r="A268" s="10">
        <v>1.0</v>
      </c>
      <c r="B268" s="10" t="s">
        <v>32</v>
      </c>
      <c r="C268" s="10">
        <v>1.0</v>
      </c>
      <c r="D268" s="10" t="s">
        <v>33</v>
      </c>
      <c r="E268" s="10">
        <v>16.0</v>
      </c>
      <c r="F268" s="11">
        <v>57.9792</v>
      </c>
      <c r="G268" s="10">
        <v>0.0</v>
      </c>
      <c r="H268" s="10">
        <v>1.0</v>
      </c>
      <c r="I268" s="12">
        <f>nnet!$E268/$E$1</f>
        <v>0.2</v>
      </c>
      <c r="J268" s="12">
        <f>LOG10(nnet!$F268+1)</f>
        <v>1.770698877</v>
      </c>
      <c r="K268" s="10">
        <f>IF(nnet!$C268=1,1,0)</f>
        <v>1</v>
      </c>
      <c r="L268" s="10">
        <f>IF(nnet!$C268=2,1,0)</f>
        <v>0</v>
      </c>
      <c r="M268" s="10">
        <f>IF(nnet!$B268="S",1,0)</f>
        <v>0</v>
      </c>
      <c r="N268" s="10">
        <f>IF(nnet!$B268="C",1,0)</f>
        <v>1</v>
      </c>
      <c r="O268" s="13">
        <f>IF(nnet!$D268="male",1,0)</f>
        <v>0</v>
      </c>
      <c r="P268" s="13">
        <v>1.0</v>
      </c>
      <c r="AC268" s="15">
        <f>SUMPRODUCT(linear!$G268:$P268,$R$4:$AA$4)</f>
        <v>1.145730524</v>
      </c>
      <c r="AD268" s="15">
        <f>SUMPRODUCT(nnet!$G268:$P268,$R$5:$AA$5)</f>
        <v>-2.399585607</v>
      </c>
      <c r="AE268" s="16">
        <f t="shared" ref="AE268:AF268" si="266">IF(AC268&lt;0,0,AC268)</f>
        <v>1.145730524</v>
      </c>
      <c r="AF268" s="16">
        <f t="shared" si="266"/>
        <v>0</v>
      </c>
      <c r="AG268" s="16">
        <f t="shared" si="3"/>
        <v>1.145730524</v>
      </c>
      <c r="AH268" s="16">
        <f>(nnet!$A268-AG268)^2</f>
        <v>0.02123738554</v>
      </c>
    </row>
    <row r="269" ht="14.25" customHeight="1">
      <c r="A269" s="10">
        <v>0.0</v>
      </c>
      <c r="B269" s="10" t="s">
        <v>30</v>
      </c>
      <c r="C269" s="10">
        <v>1.0</v>
      </c>
      <c r="D269" s="10" t="s">
        <v>31</v>
      </c>
      <c r="E269" s="10">
        <v>45.5</v>
      </c>
      <c r="F269" s="11">
        <v>28.5</v>
      </c>
      <c r="G269" s="10">
        <v>0.0</v>
      </c>
      <c r="H269" s="10">
        <v>0.0</v>
      </c>
      <c r="I269" s="12">
        <f>nnet!$E269/$E$1</f>
        <v>0.56875</v>
      </c>
      <c r="J269" s="12">
        <f>LOG10(nnet!$F269+1)</f>
        <v>1.469822016</v>
      </c>
      <c r="K269" s="10">
        <f>IF(nnet!$C269=1,1,0)</f>
        <v>1</v>
      </c>
      <c r="L269" s="10">
        <f>IF(nnet!$C269=2,1,0)</f>
        <v>0</v>
      </c>
      <c r="M269" s="10">
        <f>IF(nnet!$B269="S",1,0)</f>
        <v>1</v>
      </c>
      <c r="N269" s="10">
        <f>IF(nnet!$B269="C",1,0)</f>
        <v>0</v>
      </c>
      <c r="O269" s="13">
        <f>IF(nnet!$D269="male",1,0)</f>
        <v>1</v>
      </c>
      <c r="P269" s="13">
        <v>1.0</v>
      </c>
      <c r="AC269" s="15">
        <f>SUMPRODUCT(linear!$G269:$P269,$R$4:$AA$4)</f>
        <v>-1.321570186</v>
      </c>
      <c r="AD269" s="15">
        <f>SUMPRODUCT(nnet!$G269:$P269,$R$5:$AA$5)</f>
        <v>0.3846521962</v>
      </c>
      <c r="AE269" s="16">
        <f t="shared" ref="AE269:AF269" si="267">IF(AC269&lt;0,0,AC269)</f>
        <v>0</v>
      </c>
      <c r="AF269" s="16">
        <f t="shared" si="267"/>
        <v>0.3846521962</v>
      </c>
      <c r="AG269" s="16">
        <f t="shared" si="3"/>
        <v>0.3846521962</v>
      </c>
      <c r="AH269" s="16">
        <f>(nnet!$A269-AG269)^2</f>
        <v>0.147957312</v>
      </c>
    </row>
    <row r="270" ht="14.25" customHeight="1">
      <c r="A270" s="10">
        <v>0.0</v>
      </c>
      <c r="B270" s="10" t="s">
        <v>30</v>
      </c>
      <c r="C270" s="10">
        <v>1.0</v>
      </c>
      <c r="D270" s="10" t="s">
        <v>31</v>
      </c>
      <c r="E270" s="10">
        <v>38.0</v>
      </c>
      <c r="F270" s="11">
        <v>153.4625</v>
      </c>
      <c r="G270" s="10">
        <v>0.0</v>
      </c>
      <c r="H270" s="10">
        <v>1.0</v>
      </c>
      <c r="I270" s="12">
        <f>nnet!$E270/$E$1</f>
        <v>0.475</v>
      </c>
      <c r="J270" s="12">
        <f>LOG10(nnet!$F270+1)</f>
        <v>2.18882306</v>
      </c>
      <c r="K270" s="10">
        <f>IF(nnet!$C270=1,1,0)</f>
        <v>1</v>
      </c>
      <c r="L270" s="10">
        <f>IF(nnet!$C270=2,1,0)</f>
        <v>0</v>
      </c>
      <c r="M270" s="10">
        <f>IF(nnet!$B270="S",1,0)</f>
        <v>1</v>
      </c>
      <c r="N270" s="10">
        <f>IF(nnet!$B270="C",1,0)</f>
        <v>0</v>
      </c>
      <c r="O270" s="13">
        <f>IF(nnet!$D270="male",1,0)</f>
        <v>1</v>
      </c>
      <c r="P270" s="13">
        <v>1.0</v>
      </c>
      <c r="AC270" s="15">
        <f>SUMPRODUCT(linear!$G270:$P270,$R$4:$AA$4)</f>
        <v>-1.278963944</v>
      </c>
      <c r="AD270" s="15">
        <f>SUMPRODUCT(nnet!$G270:$P270,$R$5:$AA$5)</f>
        <v>0.4750782264</v>
      </c>
      <c r="AE270" s="16">
        <f t="shared" ref="AE270:AF270" si="268">IF(AC270&lt;0,0,AC270)</f>
        <v>0</v>
      </c>
      <c r="AF270" s="16">
        <f t="shared" si="268"/>
        <v>0.4750782264</v>
      </c>
      <c r="AG270" s="16">
        <f t="shared" si="3"/>
        <v>0.4750782264</v>
      </c>
      <c r="AH270" s="16">
        <f>(nnet!$A270-AG270)^2</f>
        <v>0.2256993212</v>
      </c>
    </row>
    <row r="271" ht="14.25" customHeight="1">
      <c r="A271" s="10">
        <v>0.0</v>
      </c>
      <c r="B271" s="10" t="s">
        <v>30</v>
      </c>
      <c r="C271" s="10">
        <v>3.0</v>
      </c>
      <c r="D271" s="10" t="s">
        <v>31</v>
      </c>
      <c r="E271" s="10">
        <v>16.0</v>
      </c>
      <c r="F271" s="11">
        <v>18.0</v>
      </c>
      <c r="G271" s="10">
        <v>2.0</v>
      </c>
      <c r="H271" s="10">
        <v>0.0</v>
      </c>
      <c r="I271" s="12">
        <f>nnet!$E271/$E$1</f>
        <v>0.2</v>
      </c>
      <c r="J271" s="12">
        <f>LOG10(nnet!$F271+1)</f>
        <v>1.278753601</v>
      </c>
      <c r="K271" s="10">
        <f>IF(nnet!$C271=1,1,0)</f>
        <v>0</v>
      </c>
      <c r="L271" s="10">
        <f>IF(nnet!$C271=2,1,0)</f>
        <v>0</v>
      </c>
      <c r="M271" s="10">
        <f>IF(nnet!$B271="S",1,0)</f>
        <v>1</v>
      </c>
      <c r="N271" s="10">
        <f>IF(nnet!$B271="C",1,0)</f>
        <v>0</v>
      </c>
      <c r="O271" s="13">
        <f>IF(nnet!$D271="male",1,0)</f>
        <v>1</v>
      </c>
      <c r="P271" s="13">
        <v>1.0</v>
      </c>
      <c r="AC271" s="15">
        <f>SUMPRODUCT(linear!$G271:$P271,$R$4:$AA$4)</f>
        <v>-1.461350294</v>
      </c>
      <c r="AD271" s="15">
        <f>SUMPRODUCT(nnet!$G271:$P271,$R$5:$AA$5)</f>
        <v>0.03399075502</v>
      </c>
      <c r="AE271" s="16">
        <f t="shared" ref="AE271:AF271" si="269">IF(AC271&lt;0,0,AC271)</f>
        <v>0</v>
      </c>
      <c r="AF271" s="16">
        <f t="shared" si="269"/>
        <v>0.03399075502</v>
      </c>
      <c r="AG271" s="16">
        <f t="shared" si="3"/>
        <v>0.03399075502</v>
      </c>
      <c r="AH271" s="16">
        <f>(nnet!$A271-AG271)^2</f>
        <v>0.001155371427</v>
      </c>
    </row>
    <row r="272" ht="14.25" customHeight="1">
      <c r="A272" s="10">
        <v>0.0</v>
      </c>
      <c r="B272" s="10" t="s">
        <v>30</v>
      </c>
      <c r="C272" s="10">
        <v>1.0</v>
      </c>
      <c r="D272" s="10" t="s">
        <v>31</v>
      </c>
      <c r="E272" s="10">
        <v>29.0</v>
      </c>
      <c r="F272" s="11">
        <v>66.6</v>
      </c>
      <c r="G272" s="10">
        <v>1.0</v>
      </c>
      <c r="H272" s="10">
        <v>0.0</v>
      </c>
      <c r="I272" s="12">
        <f>nnet!$E272/$E$1</f>
        <v>0.3625</v>
      </c>
      <c r="J272" s="12">
        <f>LOG10(nnet!$F272+1)</f>
        <v>1.829946696</v>
      </c>
      <c r="K272" s="10">
        <f>IF(nnet!$C272=1,1,0)</f>
        <v>1</v>
      </c>
      <c r="L272" s="10">
        <f>IF(nnet!$C272=2,1,0)</f>
        <v>0</v>
      </c>
      <c r="M272" s="10">
        <f>IF(nnet!$B272="S",1,0)</f>
        <v>1</v>
      </c>
      <c r="N272" s="10">
        <f>IF(nnet!$B272="C",1,0)</f>
        <v>0</v>
      </c>
      <c r="O272" s="13">
        <f>IF(nnet!$D272="male",1,0)</f>
        <v>1</v>
      </c>
      <c r="P272" s="13">
        <v>1.0</v>
      </c>
      <c r="AC272" s="15">
        <f>SUMPRODUCT(linear!$G272:$P272,$R$4:$AA$4)</f>
        <v>-1.18351029</v>
      </c>
      <c r="AD272" s="15">
        <f>SUMPRODUCT(nnet!$G272:$P272,$R$5:$AA$5)</f>
        <v>0.4408673679</v>
      </c>
      <c r="AE272" s="16">
        <f t="shared" ref="AE272:AF272" si="270">IF(AC272&lt;0,0,AC272)</f>
        <v>0</v>
      </c>
      <c r="AF272" s="16">
        <f t="shared" si="270"/>
        <v>0.4408673679</v>
      </c>
      <c r="AG272" s="16">
        <f t="shared" si="3"/>
        <v>0.4408673679</v>
      </c>
      <c r="AH272" s="16">
        <f>(nnet!$A272-AG272)^2</f>
        <v>0.194364036</v>
      </c>
    </row>
    <row r="273" ht="14.25" customHeight="1">
      <c r="A273" s="10">
        <v>1.0</v>
      </c>
      <c r="B273" s="10" t="s">
        <v>32</v>
      </c>
      <c r="C273" s="10">
        <v>1.0</v>
      </c>
      <c r="D273" s="10" t="s">
        <v>33</v>
      </c>
      <c r="E273" s="10">
        <v>41.0</v>
      </c>
      <c r="F273" s="11">
        <v>134.5</v>
      </c>
      <c r="G273" s="10">
        <v>0.0</v>
      </c>
      <c r="H273" s="10">
        <v>0.0</v>
      </c>
      <c r="I273" s="12">
        <f>nnet!$E273/$E$1</f>
        <v>0.5125</v>
      </c>
      <c r="J273" s="12">
        <f>LOG10(nnet!$F273+1)</f>
        <v>2.131939295</v>
      </c>
      <c r="K273" s="10">
        <f>IF(nnet!$C273=1,1,0)</f>
        <v>1</v>
      </c>
      <c r="L273" s="10">
        <f>IF(nnet!$C273=2,1,0)</f>
        <v>0</v>
      </c>
      <c r="M273" s="10">
        <f>IF(nnet!$B273="S",1,0)</f>
        <v>0</v>
      </c>
      <c r="N273" s="10">
        <f>IF(nnet!$B273="C",1,0)</f>
        <v>1</v>
      </c>
      <c r="O273" s="13">
        <f>IF(nnet!$D273="male",1,0)</f>
        <v>0</v>
      </c>
      <c r="P273" s="13">
        <v>1.0</v>
      </c>
      <c r="AC273" s="15">
        <f>SUMPRODUCT(linear!$G273:$P273,$R$4:$AA$4)</f>
        <v>0.9548715992</v>
      </c>
      <c r="AD273" s="15">
        <f>SUMPRODUCT(nnet!$G273:$P273,$R$5:$AA$5)</f>
        <v>-2.527644222</v>
      </c>
      <c r="AE273" s="16">
        <f t="shared" ref="AE273:AF273" si="271">IF(AC273&lt;0,0,AC273)</f>
        <v>0.9548715992</v>
      </c>
      <c r="AF273" s="16">
        <f t="shared" si="271"/>
        <v>0</v>
      </c>
      <c r="AG273" s="16">
        <f t="shared" si="3"/>
        <v>0.9548715992</v>
      </c>
      <c r="AH273" s="16">
        <f>(nnet!$A273-AG273)^2</f>
        <v>0.002036572561</v>
      </c>
    </row>
    <row r="274" ht="14.25" customHeight="1">
      <c r="A274" s="10">
        <v>1.0</v>
      </c>
      <c r="B274" s="10" t="s">
        <v>30</v>
      </c>
      <c r="C274" s="10">
        <v>3.0</v>
      </c>
      <c r="D274" s="10" t="s">
        <v>31</v>
      </c>
      <c r="E274" s="10">
        <v>45.0</v>
      </c>
      <c r="F274" s="11">
        <v>8.05</v>
      </c>
      <c r="G274" s="10">
        <v>0.0</v>
      </c>
      <c r="H274" s="10">
        <v>0.0</v>
      </c>
      <c r="I274" s="12">
        <f>nnet!$E274/$E$1</f>
        <v>0.5625</v>
      </c>
      <c r="J274" s="12">
        <f>LOG10(nnet!$F274+1)</f>
        <v>0.9566485792</v>
      </c>
      <c r="K274" s="10">
        <f>IF(nnet!$C274=1,1,0)</f>
        <v>0</v>
      </c>
      <c r="L274" s="10">
        <f>IF(nnet!$C274=2,1,0)</f>
        <v>0</v>
      </c>
      <c r="M274" s="10">
        <f>IF(nnet!$B274="S",1,0)</f>
        <v>1</v>
      </c>
      <c r="N274" s="10">
        <f>IF(nnet!$B274="C",1,0)</f>
        <v>0</v>
      </c>
      <c r="O274" s="13">
        <f>IF(nnet!$D274="male",1,0)</f>
        <v>1</v>
      </c>
      <c r="P274" s="13">
        <v>1.0</v>
      </c>
      <c r="AC274" s="15">
        <f>SUMPRODUCT(linear!$G274:$P274,$R$4:$AA$4)</f>
        <v>-1.696081198</v>
      </c>
      <c r="AD274" s="15">
        <f>SUMPRODUCT(nnet!$G274:$P274,$R$5:$AA$5)</f>
        <v>-0.0237429664</v>
      </c>
      <c r="AE274" s="16">
        <f t="shared" ref="AE274:AF274" si="272">IF(AC274&lt;0,0,AC274)</f>
        <v>0</v>
      </c>
      <c r="AF274" s="16">
        <f t="shared" si="272"/>
        <v>0</v>
      </c>
      <c r="AG274" s="16">
        <f t="shared" si="3"/>
        <v>0</v>
      </c>
      <c r="AH274" s="16">
        <f>(nnet!$A274-AG274)^2</f>
        <v>1</v>
      </c>
    </row>
    <row r="275" ht="14.25" customHeight="1">
      <c r="A275" s="10">
        <v>0.0</v>
      </c>
      <c r="B275" s="10" t="s">
        <v>30</v>
      </c>
      <c r="C275" s="10">
        <v>1.0</v>
      </c>
      <c r="D275" s="10" t="s">
        <v>31</v>
      </c>
      <c r="E275" s="10">
        <v>45.0</v>
      </c>
      <c r="F275" s="11">
        <v>35.5</v>
      </c>
      <c r="G275" s="10">
        <v>0.0</v>
      </c>
      <c r="H275" s="10">
        <v>0.0</v>
      </c>
      <c r="I275" s="12">
        <f>nnet!$E275/$E$1</f>
        <v>0.5625</v>
      </c>
      <c r="J275" s="12">
        <f>LOG10(nnet!$F275+1)</f>
        <v>1.562292864</v>
      </c>
      <c r="K275" s="10">
        <f>IF(nnet!$C275=1,1,0)</f>
        <v>1</v>
      </c>
      <c r="L275" s="10">
        <f>IF(nnet!$C275=2,1,0)</f>
        <v>0</v>
      </c>
      <c r="M275" s="10">
        <f>IF(nnet!$B275="S",1,0)</f>
        <v>1</v>
      </c>
      <c r="N275" s="10">
        <f>IF(nnet!$B275="C",1,0)</f>
        <v>0</v>
      </c>
      <c r="O275" s="13">
        <f>IF(nnet!$D275="male",1,0)</f>
        <v>1</v>
      </c>
      <c r="P275" s="13">
        <v>1.0</v>
      </c>
      <c r="AC275" s="15">
        <f>SUMPRODUCT(linear!$G275:$P275,$R$4:$AA$4)</f>
        <v>-1.315899905</v>
      </c>
      <c r="AD275" s="15">
        <f>SUMPRODUCT(nnet!$G275:$P275,$R$5:$AA$5)</f>
        <v>0.3945407594</v>
      </c>
      <c r="AE275" s="16">
        <f t="shared" ref="AE275:AF275" si="273">IF(AC275&lt;0,0,AC275)</f>
        <v>0</v>
      </c>
      <c r="AF275" s="16">
        <f t="shared" si="273"/>
        <v>0.3945407594</v>
      </c>
      <c r="AG275" s="16">
        <f t="shared" si="3"/>
        <v>0.3945407594</v>
      </c>
      <c r="AH275" s="16">
        <f>(nnet!$A275-AG275)^2</f>
        <v>0.1556624108</v>
      </c>
    </row>
    <row r="276" ht="14.25" customHeight="1">
      <c r="A276" s="10">
        <v>1.0</v>
      </c>
      <c r="B276" s="10" t="s">
        <v>30</v>
      </c>
      <c r="C276" s="10">
        <v>2.0</v>
      </c>
      <c r="D276" s="10" t="s">
        <v>31</v>
      </c>
      <c r="E276" s="10">
        <v>2.0</v>
      </c>
      <c r="F276" s="11">
        <v>26.0</v>
      </c>
      <c r="G276" s="10">
        <v>1.0</v>
      </c>
      <c r="H276" s="10">
        <v>1.0</v>
      </c>
      <c r="I276" s="12">
        <f>nnet!$E276/$E$1</f>
        <v>0.025</v>
      </c>
      <c r="J276" s="12">
        <f>LOG10(nnet!$F276+1)</f>
        <v>1.431363764</v>
      </c>
      <c r="K276" s="10">
        <f>IF(nnet!$C276=1,1,0)</f>
        <v>0</v>
      </c>
      <c r="L276" s="10">
        <f>IF(nnet!$C276=2,1,0)</f>
        <v>1</v>
      </c>
      <c r="M276" s="10">
        <f>IF(nnet!$B276="S",1,0)</f>
        <v>1</v>
      </c>
      <c r="N276" s="10">
        <f>IF(nnet!$B276="C",1,0)</f>
        <v>0</v>
      </c>
      <c r="O276" s="13">
        <f>IF(nnet!$D276="male",1,0)</f>
        <v>1</v>
      </c>
      <c r="P276" s="13">
        <v>1.0</v>
      </c>
      <c r="AC276" s="15">
        <f>SUMPRODUCT(linear!$G276:$P276,$R$4:$AA$4)</f>
        <v>-1.227737797</v>
      </c>
      <c r="AD276" s="15">
        <f>SUMPRODUCT(nnet!$G276:$P276,$R$5:$AA$5)</f>
        <v>0.4093750694</v>
      </c>
      <c r="AE276" s="16">
        <f t="shared" ref="AE276:AF276" si="274">IF(AC276&lt;0,0,AC276)</f>
        <v>0</v>
      </c>
      <c r="AF276" s="16">
        <f t="shared" si="274"/>
        <v>0.4093750694</v>
      </c>
      <c r="AG276" s="16">
        <f t="shared" si="3"/>
        <v>0.4093750694</v>
      </c>
      <c r="AH276" s="16">
        <f>(nnet!$A276-AG276)^2</f>
        <v>0.3488378087</v>
      </c>
    </row>
    <row r="277" ht="14.25" customHeight="1">
      <c r="A277" s="10">
        <v>1.0</v>
      </c>
      <c r="B277" s="10" t="s">
        <v>30</v>
      </c>
      <c r="C277" s="10">
        <v>1.0</v>
      </c>
      <c r="D277" s="10" t="s">
        <v>33</v>
      </c>
      <c r="E277" s="10">
        <v>24.0</v>
      </c>
      <c r="F277" s="11">
        <v>263.0</v>
      </c>
      <c r="G277" s="10">
        <v>3.0</v>
      </c>
      <c r="H277" s="10">
        <v>2.0</v>
      </c>
      <c r="I277" s="12">
        <f>nnet!$E277/$E$1</f>
        <v>0.3</v>
      </c>
      <c r="J277" s="12">
        <f>LOG10(nnet!$F277+1)</f>
        <v>2.421603927</v>
      </c>
      <c r="K277" s="10">
        <f>IF(nnet!$C277=1,1,0)</f>
        <v>1</v>
      </c>
      <c r="L277" s="10">
        <f>IF(nnet!$C277=2,1,0)</f>
        <v>0</v>
      </c>
      <c r="M277" s="10">
        <f>IF(nnet!$B277="S",1,0)</f>
        <v>1</v>
      </c>
      <c r="N277" s="10">
        <f>IF(nnet!$B277="C",1,0)</f>
        <v>0</v>
      </c>
      <c r="O277" s="13">
        <f>IF(nnet!$D277="male",1,0)</f>
        <v>0</v>
      </c>
      <c r="P277" s="13">
        <v>1.0</v>
      </c>
      <c r="AC277" s="15">
        <f>SUMPRODUCT(linear!$G277:$P277,$R$4:$AA$4)</f>
        <v>-0.7350663671</v>
      </c>
      <c r="AD277" s="15">
        <f>SUMPRODUCT(nnet!$G277:$P277,$R$5:$AA$5)</f>
        <v>0.834814052</v>
      </c>
      <c r="AE277" s="16">
        <f t="shared" ref="AE277:AF277" si="275">IF(AC277&lt;0,0,AC277)</f>
        <v>0</v>
      </c>
      <c r="AF277" s="16">
        <f t="shared" si="275"/>
        <v>0.834814052</v>
      </c>
      <c r="AG277" s="16">
        <f t="shared" si="3"/>
        <v>0.834814052</v>
      </c>
      <c r="AH277" s="16">
        <f>(nnet!$A277-AG277)^2</f>
        <v>0.02728639742</v>
      </c>
    </row>
    <row r="278" ht="14.25" customHeight="1">
      <c r="A278" s="10">
        <v>0.0</v>
      </c>
      <c r="B278" s="10" t="s">
        <v>30</v>
      </c>
      <c r="C278" s="10">
        <v>2.0</v>
      </c>
      <c r="D278" s="10" t="s">
        <v>31</v>
      </c>
      <c r="E278" s="10">
        <v>28.0</v>
      </c>
      <c r="F278" s="11">
        <v>13.0</v>
      </c>
      <c r="G278" s="10">
        <v>0.0</v>
      </c>
      <c r="H278" s="10">
        <v>0.0</v>
      </c>
      <c r="I278" s="12">
        <f>nnet!$E278/$E$1</f>
        <v>0.35</v>
      </c>
      <c r="J278" s="12">
        <f>LOG10(nnet!$F278+1)</f>
        <v>1.146128036</v>
      </c>
      <c r="K278" s="10">
        <f>IF(nnet!$C278=1,1,0)</f>
        <v>0</v>
      </c>
      <c r="L278" s="10">
        <f>IF(nnet!$C278=2,1,0)</f>
        <v>1</v>
      </c>
      <c r="M278" s="10">
        <f>IF(nnet!$B278="S",1,0)</f>
        <v>1</v>
      </c>
      <c r="N278" s="10">
        <f>IF(nnet!$B278="C",1,0)</f>
        <v>0</v>
      </c>
      <c r="O278" s="13">
        <f>IF(nnet!$D278="male",1,0)</f>
        <v>1</v>
      </c>
      <c r="P278" s="13">
        <v>1.0</v>
      </c>
      <c r="AC278" s="15">
        <f>SUMPRODUCT(linear!$G278:$P278,$R$4:$AA$4)</f>
        <v>-1.417549381</v>
      </c>
      <c r="AD278" s="15">
        <f>SUMPRODUCT(nnet!$G278:$P278,$R$5:$AA$5)</f>
        <v>0.3063413065</v>
      </c>
      <c r="AE278" s="16">
        <f t="shared" ref="AE278:AF278" si="276">IF(AC278&lt;0,0,AC278)</f>
        <v>0</v>
      </c>
      <c r="AF278" s="16">
        <f t="shared" si="276"/>
        <v>0.3063413065</v>
      </c>
      <c r="AG278" s="16">
        <f t="shared" si="3"/>
        <v>0.3063413065</v>
      </c>
      <c r="AH278" s="16">
        <f>(nnet!$A278-AG278)^2</f>
        <v>0.0938449961</v>
      </c>
    </row>
    <row r="279" ht="14.25" customHeight="1">
      <c r="A279" s="10">
        <v>0.0</v>
      </c>
      <c r="B279" s="10" t="s">
        <v>30</v>
      </c>
      <c r="C279" s="10">
        <v>2.0</v>
      </c>
      <c r="D279" s="10" t="s">
        <v>31</v>
      </c>
      <c r="E279" s="10">
        <v>25.0</v>
      </c>
      <c r="F279" s="11">
        <v>13.0</v>
      </c>
      <c r="G279" s="10">
        <v>0.0</v>
      </c>
      <c r="H279" s="10">
        <v>0.0</v>
      </c>
      <c r="I279" s="12">
        <f>nnet!$E279/$E$1</f>
        <v>0.3125</v>
      </c>
      <c r="J279" s="12">
        <f>LOG10(nnet!$F279+1)</f>
        <v>1.146128036</v>
      </c>
      <c r="K279" s="10">
        <f>IF(nnet!$C279=1,1,0)</f>
        <v>0</v>
      </c>
      <c r="L279" s="10">
        <f>IF(nnet!$C279=2,1,0)</f>
        <v>1</v>
      </c>
      <c r="M279" s="10">
        <f>IF(nnet!$B279="S",1,0)</f>
        <v>1</v>
      </c>
      <c r="N279" s="10">
        <f>IF(nnet!$B279="C",1,0)</f>
        <v>0</v>
      </c>
      <c r="O279" s="13">
        <f>IF(nnet!$D279="male",1,0)</f>
        <v>1</v>
      </c>
      <c r="P279" s="13">
        <v>1.0</v>
      </c>
      <c r="AC279" s="15">
        <f>SUMPRODUCT(linear!$G279:$P279,$R$4:$AA$4)</f>
        <v>-1.389980785</v>
      </c>
      <c r="AD279" s="15">
        <f>SUMPRODUCT(nnet!$G279:$P279,$R$5:$AA$5)</f>
        <v>0.326025626</v>
      </c>
      <c r="AE279" s="16">
        <f t="shared" ref="AE279:AF279" si="277">IF(AC279&lt;0,0,AC279)</f>
        <v>0</v>
      </c>
      <c r="AF279" s="16">
        <f t="shared" si="277"/>
        <v>0.326025626</v>
      </c>
      <c r="AG279" s="16">
        <f t="shared" si="3"/>
        <v>0.326025626</v>
      </c>
      <c r="AH279" s="16">
        <f>(nnet!$A279-AG279)^2</f>
        <v>0.1062927088</v>
      </c>
    </row>
    <row r="280" ht="14.25" customHeight="1">
      <c r="A280" s="10">
        <v>0.0</v>
      </c>
      <c r="B280" s="10" t="s">
        <v>30</v>
      </c>
      <c r="C280" s="10">
        <v>2.0</v>
      </c>
      <c r="D280" s="10" t="s">
        <v>31</v>
      </c>
      <c r="E280" s="10">
        <v>36.0</v>
      </c>
      <c r="F280" s="11">
        <v>13.0</v>
      </c>
      <c r="G280" s="10">
        <v>0.0</v>
      </c>
      <c r="H280" s="10">
        <v>0.0</v>
      </c>
      <c r="I280" s="12">
        <f>nnet!$E280/$E$1</f>
        <v>0.45</v>
      </c>
      <c r="J280" s="12">
        <f>LOG10(nnet!$F280+1)</f>
        <v>1.146128036</v>
      </c>
      <c r="K280" s="10">
        <f>IF(nnet!$C280=1,1,0)</f>
        <v>0</v>
      </c>
      <c r="L280" s="10">
        <f>IF(nnet!$C280=2,1,0)</f>
        <v>1</v>
      </c>
      <c r="M280" s="10">
        <f>IF(nnet!$B280="S",1,0)</f>
        <v>1</v>
      </c>
      <c r="N280" s="10">
        <f>IF(nnet!$B280="C",1,0)</f>
        <v>0</v>
      </c>
      <c r="O280" s="13">
        <f>IF(nnet!$D280="male",1,0)</f>
        <v>1</v>
      </c>
      <c r="P280" s="13">
        <v>1.0</v>
      </c>
      <c r="AC280" s="15">
        <f>SUMPRODUCT(linear!$G280:$P280,$R$4:$AA$4)</f>
        <v>-1.491065638</v>
      </c>
      <c r="AD280" s="15">
        <f>SUMPRODUCT(nnet!$G280:$P280,$R$5:$AA$5)</f>
        <v>0.2538497879</v>
      </c>
      <c r="AE280" s="16">
        <f t="shared" ref="AE280:AF280" si="278">IF(AC280&lt;0,0,AC280)</f>
        <v>0</v>
      </c>
      <c r="AF280" s="16">
        <f t="shared" si="278"/>
        <v>0.2538497879</v>
      </c>
      <c r="AG280" s="16">
        <f t="shared" si="3"/>
        <v>0.2538497879</v>
      </c>
      <c r="AH280" s="16">
        <f>(nnet!$A280-AG280)^2</f>
        <v>0.06443971483</v>
      </c>
    </row>
    <row r="281" ht="14.25" customHeight="1">
      <c r="A281" s="10">
        <v>1.0</v>
      </c>
      <c r="B281" s="10" t="s">
        <v>30</v>
      </c>
      <c r="C281" s="10">
        <v>2.0</v>
      </c>
      <c r="D281" s="10" t="s">
        <v>33</v>
      </c>
      <c r="E281" s="10">
        <v>24.0</v>
      </c>
      <c r="F281" s="11">
        <v>13.0</v>
      </c>
      <c r="G281" s="10">
        <v>0.0</v>
      </c>
      <c r="H281" s="10">
        <v>0.0</v>
      </c>
      <c r="I281" s="12">
        <f>nnet!$E281/$E$1</f>
        <v>0.3</v>
      </c>
      <c r="J281" s="12">
        <f>LOG10(nnet!$F281+1)</f>
        <v>1.146128036</v>
      </c>
      <c r="K281" s="10">
        <f>IF(nnet!$C281=1,1,0)</f>
        <v>0</v>
      </c>
      <c r="L281" s="10">
        <f>IF(nnet!$C281=2,1,0)</f>
        <v>1</v>
      </c>
      <c r="M281" s="10">
        <f>IF(nnet!$B281="S",1,0)</f>
        <v>1</v>
      </c>
      <c r="N281" s="10">
        <f>IF(nnet!$B281="C",1,0)</f>
        <v>0</v>
      </c>
      <c r="O281" s="13">
        <f>IF(nnet!$D281="male",1,0)</f>
        <v>0</v>
      </c>
      <c r="P281" s="13">
        <v>1.0</v>
      </c>
      <c r="AC281" s="15">
        <f>SUMPRODUCT(linear!$G281:$P281,$R$4:$AA$4)</f>
        <v>-0.880308896</v>
      </c>
      <c r="AD281" s="15">
        <f>SUMPRODUCT(nnet!$G281:$P281,$R$5:$AA$5)</f>
        <v>0.8273399892</v>
      </c>
      <c r="AE281" s="16">
        <f t="shared" ref="AE281:AF281" si="279">IF(AC281&lt;0,0,AC281)</f>
        <v>0</v>
      </c>
      <c r="AF281" s="16">
        <f t="shared" si="279"/>
        <v>0.8273399892</v>
      </c>
      <c r="AG281" s="16">
        <f t="shared" si="3"/>
        <v>0.8273399892</v>
      </c>
      <c r="AH281" s="16">
        <f>(nnet!$A281-AG281)^2</f>
        <v>0.02981147933</v>
      </c>
    </row>
    <row r="282" ht="14.25" customHeight="1">
      <c r="A282" s="10">
        <v>1.0</v>
      </c>
      <c r="B282" s="10" t="s">
        <v>30</v>
      </c>
      <c r="C282" s="10">
        <v>2.0</v>
      </c>
      <c r="D282" s="10" t="s">
        <v>33</v>
      </c>
      <c r="E282" s="10">
        <v>40.0</v>
      </c>
      <c r="F282" s="11">
        <v>13.0</v>
      </c>
      <c r="G282" s="10">
        <v>0.0</v>
      </c>
      <c r="H282" s="10">
        <v>0.0</v>
      </c>
      <c r="I282" s="12">
        <f>nnet!$E282/$E$1</f>
        <v>0.5</v>
      </c>
      <c r="J282" s="12">
        <f>LOG10(nnet!$F282+1)</f>
        <v>1.146128036</v>
      </c>
      <c r="K282" s="10">
        <f>IF(nnet!$C282=1,1,0)</f>
        <v>0</v>
      </c>
      <c r="L282" s="10">
        <f>IF(nnet!$C282=2,1,0)</f>
        <v>1</v>
      </c>
      <c r="M282" s="10">
        <f>IF(nnet!$B282="S",1,0)</f>
        <v>1</v>
      </c>
      <c r="N282" s="10">
        <f>IF(nnet!$B282="C",1,0)</f>
        <v>0</v>
      </c>
      <c r="O282" s="13">
        <f>IF(nnet!$D282="male",1,0)</f>
        <v>0</v>
      </c>
      <c r="P282" s="13">
        <v>1.0</v>
      </c>
      <c r="AC282" s="15">
        <f>SUMPRODUCT(linear!$G282:$P282,$R$4:$AA$4)</f>
        <v>-1.02734141</v>
      </c>
      <c r="AD282" s="15">
        <f>SUMPRODUCT(nnet!$G282:$P282,$R$5:$AA$5)</f>
        <v>0.7223569519</v>
      </c>
      <c r="AE282" s="16">
        <f t="shared" ref="AE282:AF282" si="280">IF(AC282&lt;0,0,AC282)</f>
        <v>0</v>
      </c>
      <c r="AF282" s="16">
        <f t="shared" si="280"/>
        <v>0.7223569519</v>
      </c>
      <c r="AG282" s="16">
        <f t="shared" si="3"/>
        <v>0.7223569519</v>
      </c>
      <c r="AH282" s="16">
        <f>(nnet!$A282-AG282)^2</f>
        <v>0.07708566213</v>
      </c>
    </row>
    <row r="283" ht="14.25" customHeight="1">
      <c r="A283" s="10">
        <v>1.0</v>
      </c>
      <c r="B283" s="10" t="s">
        <v>30</v>
      </c>
      <c r="C283" s="10">
        <v>3.0</v>
      </c>
      <c r="D283" s="10" t="s">
        <v>31</v>
      </c>
      <c r="E283" s="10">
        <v>3.0</v>
      </c>
      <c r="F283" s="11">
        <v>15.9</v>
      </c>
      <c r="G283" s="10">
        <v>1.0</v>
      </c>
      <c r="H283" s="10">
        <v>1.0</v>
      </c>
      <c r="I283" s="12">
        <f>nnet!$E283/$E$1</f>
        <v>0.0375</v>
      </c>
      <c r="J283" s="12">
        <f>LOG10(nnet!$F283+1)</f>
        <v>1.227886705</v>
      </c>
      <c r="K283" s="10">
        <f>IF(nnet!$C283=1,1,0)</f>
        <v>0</v>
      </c>
      <c r="L283" s="10">
        <f>IF(nnet!$C283=2,1,0)</f>
        <v>0</v>
      </c>
      <c r="M283" s="10">
        <f>IF(nnet!$B283="S",1,0)</f>
        <v>1</v>
      </c>
      <c r="N283" s="10">
        <f>IF(nnet!$B283="C",1,0)</f>
        <v>0</v>
      </c>
      <c r="O283" s="13">
        <f>IF(nnet!$D283="male",1,0)</f>
        <v>1</v>
      </c>
      <c r="P283" s="13">
        <v>1.0</v>
      </c>
      <c r="AC283" s="15">
        <f>SUMPRODUCT(linear!$G283:$P283,$R$4:$AA$4)</f>
        <v>-1.359399905</v>
      </c>
      <c r="AD283" s="15">
        <f>SUMPRODUCT(nnet!$G283:$P283,$R$5:$AA$5)</f>
        <v>0.1832735837</v>
      </c>
      <c r="AE283" s="16">
        <f t="shared" ref="AE283:AF283" si="281">IF(AC283&lt;0,0,AC283)</f>
        <v>0</v>
      </c>
      <c r="AF283" s="16">
        <f t="shared" si="281"/>
        <v>0.1832735837</v>
      </c>
      <c r="AG283" s="16">
        <f t="shared" si="3"/>
        <v>0.1832735837</v>
      </c>
      <c r="AH283" s="16">
        <f>(nnet!$A283-AG283)^2</f>
        <v>0.6670420392</v>
      </c>
    </row>
    <row r="284" ht="14.25" customHeight="1">
      <c r="A284" s="10">
        <v>0.0</v>
      </c>
      <c r="B284" s="10" t="s">
        <v>30</v>
      </c>
      <c r="C284" s="10">
        <v>3.0</v>
      </c>
      <c r="D284" s="10" t="s">
        <v>31</v>
      </c>
      <c r="E284" s="10">
        <v>42.0</v>
      </c>
      <c r="F284" s="11">
        <v>8.6625</v>
      </c>
      <c r="G284" s="10">
        <v>0.0</v>
      </c>
      <c r="H284" s="10">
        <v>0.0</v>
      </c>
      <c r="I284" s="12">
        <f>nnet!$E284/$E$1</f>
        <v>0.525</v>
      </c>
      <c r="J284" s="12">
        <f>LOG10(nnet!$F284+1)</f>
        <v>0.9850895069</v>
      </c>
      <c r="K284" s="10">
        <f>IF(nnet!$C284=1,1,0)</f>
        <v>0</v>
      </c>
      <c r="L284" s="10">
        <f>IF(nnet!$C284=2,1,0)</f>
        <v>0</v>
      </c>
      <c r="M284" s="10">
        <f>IF(nnet!$B284="S",1,0)</f>
        <v>1</v>
      </c>
      <c r="N284" s="10">
        <f>IF(nnet!$B284="C",1,0)</f>
        <v>0</v>
      </c>
      <c r="O284" s="13">
        <f>IF(nnet!$D284="male",1,0)</f>
        <v>1</v>
      </c>
      <c r="P284" s="13">
        <v>1.0</v>
      </c>
      <c r="AC284" s="15">
        <f>SUMPRODUCT(linear!$G284:$P284,$R$4:$AA$4)</f>
        <v>-1.66818181</v>
      </c>
      <c r="AD284" s="15">
        <f>SUMPRODUCT(nnet!$G284:$P284,$R$5:$AA$5)</f>
        <v>-0.002026296201</v>
      </c>
      <c r="AE284" s="16">
        <f t="shared" ref="AE284:AF284" si="282">IF(AC284&lt;0,0,AC284)</f>
        <v>0</v>
      </c>
      <c r="AF284" s="16">
        <f t="shared" si="282"/>
        <v>0</v>
      </c>
      <c r="AG284" s="16">
        <f t="shared" si="3"/>
        <v>0</v>
      </c>
      <c r="AH284" s="16">
        <f>(nnet!$A284-AG284)^2</f>
        <v>0</v>
      </c>
    </row>
    <row r="285" ht="14.25" customHeight="1">
      <c r="A285" s="10">
        <v>0.0</v>
      </c>
      <c r="B285" s="10" t="s">
        <v>30</v>
      </c>
      <c r="C285" s="10">
        <v>3.0</v>
      </c>
      <c r="D285" s="10" t="s">
        <v>31</v>
      </c>
      <c r="E285" s="10">
        <v>23.0</v>
      </c>
      <c r="F285" s="11">
        <v>9.225</v>
      </c>
      <c r="G285" s="10">
        <v>0.0</v>
      </c>
      <c r="H285" s="10">
        <v>0.0</v>
      </c>
      <c r="I285" s="12">
        <f>nnet!$E285/$E$1</f>
        <v>0.2875</v>
      </c>
      <c r="J285" s="12">
        <f>LOG10(nnet!$F285+1)</f>
        <v>1.009663317</v>
      </c>
      <c r="K285" s="10">
        <f>IF(nnet!$C285=1,1,0)</f>
        <v>0</v>
      </c>
      <c r="L285" s="10">
        <f>IF(nnet!$C285=2,1,0)</f>
        <v>0</v>
      </c>
      <c r="M285" s="10">
        <f>IF(nnet!$B285="S",1,0)</f>
        <v>1</v>
      </c>
      <c r="N285" s="10">
        <f>IF(nnet!$B285="C",1,0)</f>
        <v>0</v>
      </c>
      <c r="O285" s="13">
        <f>IF(nnet!$D285="male",1,0)</f>
        <v>1</v>
      </c>
      <c r="P285" s="13">
        <v>1.0</v>
      </c>
      <c r="AC285" s="15">
        <f>SUMPRODUCT(linear!$G285:$P285,$R$4:$AA$4)</f>
        <v>-1.493294885</v>
      </c>
      <c r="AD285" s="15">
        <f>SUMPRODUCT(nnet!$G285:$P285,$R$5:$AA$5)</f>
        <v>0.1243970722</v>
      </c>
      <c r="AE285" s="16">
        <f t="shared" ref="AE285:AF285" si="283">IF(AC285&lt;0,0,AC285)</f>
        <v>0</v>
      </c>
      <c r="AF285" s="16">
        <f t="shared" si="283"/>
        <v>0.1243970722</v>
      </c>
      <c r="AG285" s="16">
        <f t="shared" si="3"/>
        <v>0.1243970722</v>
      </c>
      <c r="AH285" s="16">
        <f>(nnet!$A285-AG285)^2</f>
        <v>0.01547463156</v>
      </c>
    </row>
    <row r="286" ht="14.25" customHeight="1">
      <c r="A286" s="10">
        <v>0.0</v>
      </c>
      <c r="B286" s="10" t="s">
        <v>32</v>
      </c>
      <c r="C286" s="10">
        <v>3.0</v>
      </c>
      <c r="D286" s="10" t="s">
        <v>31</v>
      </c>
      <c r="E286" s="10">
        <v>15.0</v>
      </c>
      <c r="F286" s="11">
        <v>7.2292</v>
      </c>
      <c r="G286" s="10">
        <v>1.0</v>
      </c>
      <c r="H286" s="10">
        <v>1.0</v>
      </c>
      <c r="I286" s="12">
        <f>nnet!$E286/$E$1</f>
        <v>0.1875</v>
      </c>
      <c r="J286" s="12">
        <f>LOG10(nnet!$F286+1)</f>
        <v>0.9153576174</v>
      </c>
      <c r="K286" s="10">
        <f>IF(nnet!$C286=1,1,0)</f>
        <v>0</v>
      </c>
      <c r="L286" s="10">
        <f>IF(nnet!$C286=2,1,0)</f>
        <v>0</v>
      </c>
      <c r="M286" s="10">
        <f>IF(nnet!$B286="S",1,0)</f>
        <v>0</v>
      </c>
      <c r="N286" s="10">
        <f>IF(nnet!$B286="C",1,0)</f>
        <v>1</v>
      </c>
      <c r="O286" s="13">
        <f>IF(nnet!$D286="male",1,0)</f>
        <v>1</v>
      </c>
      <c r="P286" s="13">
        <v>1.0</v>
      </c>
      <c r="AC286" s="15">
        <f>SUMPRODUCT(linear!$G286:$P286,$R$4:$AA$4)</f>
        <v>0.253596275</v>
      </c>
      <c r="AD286" s="15">
        <f>SUMPRODUCT(nnet!$G286:$P286,$R$5:$AA$5)</f>
        <v>-3.401686443</v>
      </c>
      <c r="AE286" s="16">
        <f t="shared" ref="AE286:AF286" si="284">IF(AC286&lt;0,0,AC286)</f>
        <v>0.253596275</v>
      </c>
      <c r="AF286" s="16">
        <f t="shared" si="284"/>
        <v>0</v>
      </c>
      <c r="AG286" s="16">
        <f t="shared" si="3"/>
        <v>0.253596275</v>
      </c>
      <c r="AH286" s="16">
        <f>(nnet!$A286-AG286)^2</f>
        <v>0.06431107068</v>
      </c>
    </row>
    <row r="287" ht="14.25" customHeight="1">
      <c r="A287" s="10">
        <v>0.0</v>
      </c>
      <c r="B287" s="10" t="s">
        <v>30</v>
      </c>
      <c r="C287" s="10">
        <v>3.0</v>
      </c>
      <c r="D287" s="10" t="s">
        <v>31</v>
      </c>
      <c r="E287" s="10">
        <v>25.0</v>
      </c>
      <c r="F287" s="11">
        <v>17.8</v>
      </c>
      <c r="G287" s="10">
        <v>1.0</v>
      </c>
      <c r="H287" s="10">
        <v>0.0</v>
      </c>
      <c r="I287" s="12">
        <f>nnet!$E287/$E$1</f>
        <v>0.3125</v>
      </c>
      <c r="J287" s="12">
        <f>LOG10(nnet!$F287+1)</f>
        <v>1.274157849</v>
      </c>
      <c r="K287" s="10">
        <f>IF(nnet!$C287=1,1,0)</f>
        <v>0</v>
      </c>
      <c r="L287" s="10">
        <f>IF(nnet!$C287=2,1,0)</f>
        <v>0</v>
      </c>
      <c r="M287" s="10">
        <f>IF(nnet!$B287="S",1,0)</f>
        <v>1</v>
      </c>
      <c r="N287" s="10">
        <f>IF(nnet!$B287="C",1,0)</f>
        <v>0</v>
      </c>
      <c r="O287" s="13">
        <f>IF(nnet!$D287="male",1,0)</f>
        <v>1</v>
      </c>
      <c r="P287" s="13">
        <v>1.0</v>
      </c>
      <c r="AC287" s="15">
        <f>SUMPRODUCT(linear!$G287:$P287,$R$4:$AA$4)</f>
        <v>-1.526353594</v>
      </c>
      <c r="AD287" s="15">
        <f>SUMPRODUCT(nnet!$G287:$P287,$R$5:$AA$5)</f>
        <v>0.05239200443</v>
      </c>
      <c r="AE287" s="16">
        <f t="shared" ref="AE287:AF287" si="285">IF(AC287&lt;0,0,AC287)</f>
        <v>0</v>
      </c>
      <c r="AF287" s="16">
        <f t="shared" si="285"/>
        <v>0.05239200443</v>
      </c>
      <c r="AG287" s="16">
        <f t="shared" si="3"/>
        <v>0.05239200443</v>
      </c>
      <c r="AH287" s="16">
        <f>(nnet!$A287-AG287)^2</f>
        <v>0.002744922128</v>
      </c>
    </row>
    <row r="288" ht="14.25" customHeight="1">
      <c r="A288" s="10">
        <v>0.0</v>
      </c>
      <c r="B288" s="10" t="s">
        <v>30</v>
      </c>
      <c r="C288" s="10">
        <v>3.0</v>
      </c>
      <c r="D288" s="10" t="s">
        <v>31</v>
      </c>
      <c r="E288" s="10">
        <v>28.0</v>
      </c>
      <c r="F288" s="11">
        <v>9.5</v>
      </c>
      <c r="G288" s="10">
        <v>0.0</v>
      </c>
      <c r="H288" s="10">
        <v>0.0</v>
      </c>
      <c r="I288" s="12">
        <f>nnet!$E288/$E$1</f>
        <v>0.35</v>
      </c>
      <c r="J288" s="12">
        <f>LOG10(nnet!$F288+1)</f>
        <v>1.021189299</v>
      </c>
      <c r="K288" s="10">
        <f>IF(nnet!$C288=1,1,0)</f>
        <v>0</v>
      </c>
      <c r="L288" s="10">
        <f>IF(nnet!$C288=2,1,0)</f>
        <v>0</v>
      </c>
      <c r="M288" s="10">
        <f>IF(nnet!$B288="S",1,0)</f>
        <v>1</v>
      </c>
      <c r="N288" s="10">
        <f>IF(nnet!$B288="C",1,0)</f>
        <v>0</v>
      </c>
      <c r="O288" s="13">
        <f>IF(nnet!$D288="male",1,0)</f>
        <v>1</v>
      </c>
      <c r="P288" s="13">
        <v>1.0</v>
      </c>
      <c r="AC288" s="15">
        <f>SUMPRODUCT(linear!$G288:$P288,$R$4:$AA$4)</f>
        <v>-1.539108489</v>
      </c>
      <c r="AD288" s="15">
        <f>SUMPRODUCT(nnet!$G288:$P288,$R$5:$AA$5)</f>
        <v>0.09241350434</v>
      </c>
      <c r="AE288" s="16">
        <f t="shared" ref="AE288:AF288" si="286">IF(AC288&lt;0,0,AC288)</f>
        <v>0</v>
      </c>
      <c r="AF288" s="16">
        <f t="shared" si="286"/>
        <v>0.09241350434</v>
      </c>
      <c r="AG288" s="16">
        <f t="shared" si="3"/>
        <v>0.09241350434</v>
      </c>
      <c r="AH288" s="16">
        <f>(nnet!$A288-AG288)^2</f>
        <v>0.008540255784</v>
      </c>
    </row>
    <row r="289" ht="14.25" customHeight="1">
      <c r="A289" s="10">
        <v>1.0</v>
      </c>
      <c r="B289" s="10" t="s">
        <v>30</v>
      </c>
      <c r="C289" s="10">
        <v>1.0</v>
      </c>
      <c r="D289" s="10" t="s">
        <v>33</v>
      </c>
      <c r="E289" s="10">
        <v>22.0</v>
      </c>
      <c r="F289" s="11">
        <v>55.0</v>
      </c>
      <c r="G289" s="10">
        <v>0.0</v>
      </c>
      <c r="H289" s="10">
        <v>1.0</v>
      </c>
      <c r="I289" s="12">
        <f>nnet!$E289/$E$1</f>
        <v>0.275</v>
      </c>
      <c r="J289" s="12">
        <f>LOG10(nnet!$F289+1)</f>
        <v>1.748188027</v>
      </c>
      <c r="K289" s="10">
        <f>IF(nnet!$C289=1,1,0)</f>
        <v>1</v>
      </c>
      <c r="L289" s="10">
        <f>IF(nnet!$C289=2,1,0)</f>
        <v>0</v>
      </c>
      <c r="M289" s="10">
        <f>IF(nnet!$B289="S",1,0)</f>
        <v>1</v>
      </c>
      <c r="N289" s="10">
        <f>IF(nnet!$B289="C",1,0)</f>
        <v>0</v>
      </c>
      <c r="O289" s="13">
        <f>IF(nnet!$D289="male",1,0)</f>
        <v>0</v>
      </c>
      <c r="P289" s="13">
        <v>1.0</v>
      </c>
      <c r="AC289" s="15">
        <f>SUMPRODUCT(linear!$G289:$P289,$R$4:$AA$4)</f>
        <v>-0.6365740343</v>
      </c>
      <c r="AD289" s="15">
        <f>SUMPRODUCT(nnet!$G289:$P289,$R$5:$AA$5)</f>
        <v>1.043326996</v>
      </c>
      <c r="AE289" s="16">
        <f t="shared" ref="AE289:AF289" si="287">IF(AC289&lt;0,0,AC289)</f>
        <v>0</v>
      </c>
      <c r="AF289" s="16">
        <f t="shared" si="287"/>
        <v>1.043326996</v>
      </c>
      <c r="AG289" s="16">
        <f t="shared" si="3"/>
        <v>1.043326996</v>
      </c>
      <c r="AH289" s="16">
        <f>(nnet!$A289-AG289)^2</f>
        <v>0.001877228588</v>
      </c>
    </row>
    <row r="290" ht="14.25" customHeight="1">
      <c r="A290" s="10">
        <v>0.0</v>
      </c>
      <c r="B290" s="10" t="s">
        <v>30</v>
      </c>
      <c r="C290" s="10">
        <v>2.0</v>
      </c>
      <c r="D290" s="10" t="s">
        <v>33</v>
      </c>
      <c r="E290" s="10">
        <v>38.0</v>
      </c>
      <c r="F290" s="11">
        <v>13.0</v>
      </c>
      <c r="G290" s="10">
        <v>0.0</v>
      </c>
      <c r="H290" s="10">
        <v>0.0</v>
      </c>
      <c r="I290" s="12">
        <f>nnet!$E290/$E$1</f>
        <v>0.475</v>
      </c>
      <c r="J290" s="12">
        <f>LOG10(nnet!$F290+1)</f>
        <v>1.146128036</v>
      </c>
      <c r="K290" s="10">
        <f>IF(nnet!$C290=1,1,0)</f>
        <v>0</v>
      </c>
      <c r="L290" s="10">
        <f>IF(nnet!$C290=2,1,0)</f>
        <v>1</v>
      </c>
      <c r="M290" s="10">
        <f>IF(nnet!$B290="S",1,0)</f>
        <v>1</v>
      </c>
      <c r="N290" s="10">
        <f>IF(nnet!$B290="C",1,0)</f>
        <v>0</v>
      </c>
      <c r="O290" s="13">
        <f>IF(nnet!$D290="male",1,0)</f>
        <v>0</v>
      </c>
      <c r="P290" s="13">
        <v>1.0</v>
      </c>
      <c r="AC290" s="15">
        <f>SUMPRODUCT(linear!$G290:$P290,$R$4:$AA$4)</f>
        <v>-1.008962346</v>
      </c>
      <c r="AD290" s="15">
        <f>SUMPRODUCT(nnet!$G290:$P290,$R$5:$AA$5)</f>
        <v>0.7354798316</v>
      </c>
      <c r="AE290" s="16">
        <f t="shared" ref="AE290:AF290" si="288">IF(AC290&lt;0,0,AC290)</f>
        <v>0</v>
      </c>
      <c r="AF290" s="16">
        <f t="shared" si="288"/>
        <v>0.7354798316</v>
      </c>
      <c r="AG290" s="16">
        <f t="shared" si="3"/>
        <v>0.7354798316</v>
      </c>
      <c r="AH290" s="16">
        <f>(nnet!$A290-AG290)^2</f>
        <v>0.5409305827</v>
      </c>
    </row>
    <row r="291" ht="14.25" customHeight="1">
      <c r="A291" s="10">
        <v>0.0</v>
      </c>
      <c r="B291" s="10" t="s">
        <v>30</v>
      </c>
      <c r="C291" s="10">
        <v>3.0</v>
      </c>
      <c r="D291" s="10" t="s">
        <v>31</v>
      </c>
      <c r="E291" s="10">
        <v>40.0</v>
      </c>
      <c r="F291" s="11">
        <v>27.9</v>
      </c>
      <c r="G291" s="10">
        <v>1.0</v>
      </c>
      <c r="H291" s="10">
        <v>4.0</v>
      </c>
      <c r="I291" s="12">
        <f>nnet!$E291/$E$1</f>
        <v>0.5</v>
      </c>
      <c r="J291" s="12">
        <f>LOG10(nnet!$F291+1)</f>
        <v>1.460897843</v>
      </c>
      <c r="K291" s="10">
        <f>IF(nnet!$C291=1,1,0)</f>
        <v>0</v>
      </c>
      <c r="L291" s="10">
        <f>IF(nnet!$C291=2,1,0)</f>
        <v>0</v>
      </c>
      <c r="M291" s="10">
        <f>IF(nnet!$B291="S",1,0)</f>
        <v>1</v>
      </c>
      <c r="N291" s="10">
        <f>IF(nnet!$B291="C",1,0)</f>
        <v>0</v>
      </c>
      <c r="O291" s="13">
        <f>IF(nnet!$D291="male",1,0)</f>
        <v>1</v>
      </c>
      <c r="P291" s="13">
        <v>1.0</v>
      </c>
      <c r="AC291" s="15">
        <f>SUMPRODUCT(linear!$G291:$P291,$R$4:$AA$4)</f>
        <v>-1.800736008</v>
      </c>
      <c r="AD291" s="15">
        <f>SUMPRODUCT(nnet!$G291:$P291,$R$5:$AA$5)</f>
        <v>-0.07333989368</v>
      </c>
      <c r="AE291" s="16">
        <f t="shared" ref="AE291:AF291" si="289">IF(AC291&lt;0,0,AC291)</f>
        <v>0</v>
      </c>
      <c r="AF291" s="16">
        <f t="shared" si="289"/>
        <v>0</v>
      </c>
      <c r="AG291" s="16">
        <f t="shared" si="3"/>
        <v>0</v>
      </c>
      <c r="AH291" s="16">
        <f>(nnet!$A291-AG291)^2</f>
        <v>0</v>
      </c>
    </row>
    <row r="292" ht="14.25" customHeight="1">
      <c r="A292" s="10">
        <v>0.0</v>
      </c>
      <c r="B292" s="10" t="s">
        <v>32</v>
      </c>
      <c r="C292" s="10">
        <v>2.0</v>
      </c>
      <c r="D292" s="10" t="s">
        <v>31</v>
      </c>
      <c r="E292" s="10">
        <v>29.0</v>
      </c>
      <c r="F292" s="11">
        <v>27.7208</v>
      </c>
      <c r="G292" s="10">
        <v>1.0</v>
      </c>
      <c r="H292" s="10">
        <v>0.0</v>
      </c>
      <c r="I292" s="12">
        <f>nnet!$E292/$E$1</f>
        <v>0.3625</v>
      </c>
      <c r="J292" s="12">
        <f>LOG10(nnet!$F292+1)</f>
        <v>1.458196533</v>
      </c>
      <c r="K292" s="10">
        <f>IF(nnet!$C292=1,1,0)</f>
        <v>0</v>
      </c>
      <c r="L292" s="10">
        <f>IF(nnet!$C292=2,1,0)</f>
        <v>1</v>
      </c>
      <c r="M292" s="10">
        <f>IF(nnet!$B292="S",1,0)</f>
        <v>0</v>
      </c>
      <c r="N292" s="10">
        <f>IF(nnet!$B292="C",1,0)</f>
        <v>1</v>
      </c>
      <c r="O292" s="13">
        <f>IF(nnet!$D292="male",1,0)</f>
        <v>1</v>
      </c>
      <c r="P292" s="13">
        <v>1.0</v>
      </c>
      <c r="AC292" s="15">
        <f>SUMPRODUCT(linear!$G292:$P292,$R$4:$AA$4)</f>
        <v>0.2860403128</v>
      </c>
      <c r="AD292" s="15">
        <f>SUMPRODUCT(nnet!$G292:$P292,$R$5:$AA$5)</f>
        <v>-3.239592587</v>
      </c>
      <c r="AE292" s="16">
        <f t="shared" ref="AE292:AF292" si="290">IF(AC292&lt;0,0,AC292)</f>
        <v>0.2860403128</v>
      </c>
      <c r="AF292" s="16">
        <f t="shared" si="290"/>
        <v>0</v>
      </c>
      <c r="AG292" s="16">
        <f t="shared" si="3"/>
        <v>0.2860403128</v>
      </c>
      <c r="AH292" s="16">
        <f>(nnet!$A292-AG292)^2</f>
        <v>0.08181906056</v>
      </c>
    </row>
    <row r="293" ht="14.25" customHeight="1">
      <c r="A293" s="10">
        <v>0.0</v>
      </c>
      <c r="B293" s="10" t="s">
        <v>32</v>
      </c>
      <c r="C293" s="10">
        <v>3.0</v>
      </c>
      <c r="D293" s="10" t="s">
        <v>33</v>
      </c>
      <c r="E293" s="10">
        <v>45.0</v>
      </c>
      <c r="F293" s="11">
        <v>14.4542</v>
      </c>
      <c r="G293" s="10">
        <v>0.0</v>
      </c>
      <c r="H293" s="10">
        <v>1.0</v>
      </c>
      <c r="I293" s="12">
        <f>nnet!$E293/$E$1</f>
        <v>0.5625</v>
      </c>
      <c r="J293" s="12">
        <f>LOG10(nnet!$F293+1)</f>
        <v>1.189046528</v>
      </c>
      <c r="K293" s="10">
        <f>IF(nnet!$C293=1,1,0)</f>
        <v>0</v>
      </c>
      <c r="L293" s="10">
        <f>IF(nnet!$C293=2,1,0)</f>
        <v>0</v>
      </c>
      <c r="M293" s="10">
        <f>IF(nnet!$B293="S",1,0)</f>
        <v>0</v>
      </c>
      <c r="N293" s="10">
        <f>IF(nnet!$B293="C",1,0)</f>
        <v>1</v>
      </c>
      <c r="O293" s="13">
        <f>IF(nnet!$D293="male",1,0)</f>
        <v>0</v>
      </c>
      <c r="P293" s="13">
        <v>1.0</v>
      </c>
      <c r="AC293" s="15">
        <f>SUMPRODUCT(linear!$G293:$P293,$R$4:$AA$4)</f>
        <v>0.4993318449</v>
      </c>
      <c r="AD293" s="15">
        <f>SUMPRODUCT(nnet!$G293:$P293,$R$5:$AA$5)</f>
        <v>-3.006436656</v>
      </c>
      <c r="AE293" s="16">
        <f t="shared" ref="AE293:AF293" si="291">IF(AC293&lt;0,0,AC293)</f>
        <v>0.4993318449</v>
      </c>
      <c r="AF293" s="16">
        <f t="shared" si="291"/>
        <v>0</v>
      </c>
      <c r="AG293" s="16">
        <f t="shared" si="3"/>
        <v>0.4993318449</v>
      </c>
      <c r="AH293" s="16">
        <f>(nnet!$A293-AG293)^2</f>
        <v>0.2493322914</v>
      </c>
    </row>
    <row r="294" ht="14.25" customHeight="1">
      <c r="A294" s="10">
        <v>0.0</v>
      </c>
      <c r="B294" s="10" t="s">
        <v>30</v>
      </c>
      <c r="C294" s="10">
        <v>3.0</v>
      </c>
      <c r="D294" s="10" t="s">
        <v>31</v>
      </c>
      <c r="E294" s="10">
        <v>35.0</v>
      </c>
      <c r="F294" s="11">
        <v>7.05</v>
      </c>
      <c r="G294" s="10">
        <v>0.0</v>
      </c>
      <c r="H294" s="10">
        <v>0.0</v>
      </c>
      <c r="I294" s="12">
        <f>nnet!$E294/$E$1</f>
        <v>0.4375</v>
      </c>
      <c r="J294" s="12">
        <f>LOG10(nnet!$F294+1)</f>
        <v>0.9057958804</v>
      </c>
      <c r="K294" s="10">
        <f>IF(nnet!$C294=1,1,0)</f>
        <v>0</v>
      </c>
      <c r="L294" s="10">
        <f>IF(nnet!$C294=2,1,0)</f>
        <v>0</v>
      </c>
      <c r="M294" s="10">
        <f>IF(nnet!$B294="S",1,0)</f>
        <v>1</v>
      </c>
      <c r="N294" s="10">
        <f>IF(nnet!$B294="C",1,0)</f>
        <v>0</v>
      </c>
      <c r="O294" s="13">
        <f>IF(nnet!$D294="male",1,0)</f>
        <v>1</v>
      </c>
      <c r="P294" s="13">
        <v>1.0</v>
      </c>
      <c r="AC294" s="15">
        <f>SUMPRODUCT(linear!$G294:$P294,$R$4:$AA$4)</f>
        <v>-1.604777337</v>
      </c>
      <c r="AD294" s="15">
        <f>SUMPRODUCT(nnet!$G294:$P294,$R$5:$AA$5)</f>
        <v>0.03823756595</v>
      </c>
      <c r="AE294" s="16">
        <f t="shared" ref="AE294:AF294" si="292">IF(AC294&lt;0,0,AC294)</f>
        <v>0</v>
      </c>
      <c r="AF294" s="16">
        <f t="shared" si="292"/>
        <v>0.03823756595</v>
      </c>
      <c r="AG294" s="16">
        <f t="shared" si="3"/>
        <v>0.03823756595</v>
      </c>
      <c r="AH294" s="16">
        <f>(nnet!$A294-AG294)^2</f>
        <v>0.001462111449</v>
      </c>
    </row>
    <row r="295" ht="14.25" customHeight="1">
      <c r="A295" s="10">
        <v>0.0</v>
      </c>
      <c r="B295" s="10" t="s">
        <v>30</v>
      </c>
      <c r="C295" s="10">
        <v>3.0</v>
      </c>
      <c r="D295" s="10" t="s">
        <v>31</v>
      </c>
      <c r="E295" s="10">
        <v>30.0</v>
      </c>
      <c r="F295" s="11">
        <v>7.25</v>
      </c>
      <c r="G295" s="10">
        <v>0.0</v>
      </c>
      <c r="H295" s="10">
        <v>0.0</v>
      </c>
      <c r="I295" s="12">
        <f>nnet!$E295/$E$1</f>
        <v>0.375</v>
      </c>
      <c r="J295" s="12">
        <f>LOG10(nnet!$F295+1)</f>
        <v>0.9164539485</v>
      </c>
      <c r="K295" s="10">
        <f>IF(nnet!$C295=1,1,0)</f>
        <v>0</v>
      </c>
      <c r="L295" s="10">
        <f>IF(nnet!$C295=2,1,0)</f>
        <v>0</v>
      </c>
      <c r="M295" s="10">
        <f>IF(nnet!$B295="S",1,0)</f>
        <v>1</v>
      </c>
      <c r="N295" s="10">
        <f>IF(nnet!$B295="C",1,0)</f>
        <v>0</v>
      </c>
      <c r="O295" s="13">
        <f>IF(nnet!$D295="male",1,0)</f>
        <v>1</v>
      </c>
      <c r="P295" s="13">
        <v>1.0</v>
      </c>
      <c r="AC295" s="15">
        <f>SUMPRODUCT(linear!$G295:$P295,$R$4:$AA$4)</f>
        <v>-1.558705714</v>
      </c>
      <c r="AD295" s="15">
        <f>SUMPRODUCT(nnet!$G295:$P295,$R$5:$AA$5)</f>
        <v>0.07180637641</v>
      </c>
      <c r="AE295" s="16">
        <f t="shared" ref="AE295:AF295" si="293">IF(AC295&lt;0,0,AC295)</f>
        <v>0</v>
      </c>
      <c r="AF295" s="16">
        <f t="shared" si="293"/>
        <v>0.07180637641</v>
      </c>
      <c r="AG295" s="16">
        <f t="shared" si="3"/>
        <v>0.07180637641</v>
      </c>
      <c r="AH295" s="16">
        <f>(nnet!$A295-AG295)^2</f>
        <v>0.005156155693</v>
      </c>
    </row>
    <row r="296" ht="14.25" customHeight="1">
      <c r="A296" s="10">
        <v>1.0</v>
      </c>
      <c r="B296" s="10" t="s">
        <v>32</v>
      </c>
      <c r="C296" s="10">
        <v>1.0</v>
      </c>
      <c r="D296" s="10" t="s">
        <v>33</v>
      </c>
      <c r="E296" s="10">
        <v>60.0</v>
      </c>
      <c r="F296" s="11">
        <v>75.25</v>
      </c>
      <c r="G296" s="10">
        <v>1.0</v>
      </c>
      <c r="H296" s="10">
        <v>0.0</v>
      </c>
      <c r="I296" s="12">
        <f>nnet!$E296/$E$1</f>
        <v>0.75</v>
      </c>
      <c r="J296" s="12">
        <f>LOG10(nnet!$F296+1)</f>
        <v>1.882239848</v>
      </c>
      <c r="K296" s="10">
        <f>IF(nnet!$C296=1,1,0)</f>
        <v>1</v>
      </c>
      <c r="L296" s="10">
        <f>IF(nnet!$C296=2,1,0)</f>
        <v>0</v>
      </c>
      <c r="M296" s="10">
        <f>IF(nnet!$B296="S",1,0)</f>
        <v>0</v>
      </c>
      <c r="N296" s="10">
        <f>IF(nnet!$B296="C",1,0)</f>
        <v>1</v>
      </c>
      <c r="O296" s="13">
        <f>IF(nnet!$D296="male",1,0)</f>
        <v>0</v>
      </c>
      <c r="P296" s="13">
        <v>1.0</v>
      </c>
      <c r="AC296" s="15">
        <f>SUMPRODUCT(linear!$G296:$P296,$R$4:$AA$4)</f>
        <v>0.7596103295</v>
      </c>
      <c r="AD296" s="15">
        <f>SUMPRODUCT(nnet!$G296:$P296,$R$5:$AA$5)</f>
        <v>-2.747937382</v>
      </c>
      <c r="AE296" s="16">
        <f t="shared" ref="AE296:AF296" si="294">IF(AC296&lt;0,0,AC296)</f>
        <v>0.7596103295</v>
      </c>
      <c r="AF296" s="16">
        <f t="shared" si="294"/>
        <v>0</v>
      </c>
      <c r="AG296" s="16">
        <f t="shared" si="3"/>
        <v>0.7596103295</v>
      </c>
      <c r="AH296" s="16">
        <f>(nnet!$A296-AG296)^2</f>
        <v>0.0577871937</v>
      </c>
    </row>
    <row r="297" ht="14.25" customHeight="1">
      <c r="A297" s="10">
        <v>1.0</v>
      </c>
      <c r="B297" s="10" t="s">
        <v>32</v>
      </c>
      <c r="C297" s="10">
        <v>1.0</v>
      </c>
      <c r="D297" s="10" t="s">
        <v>33</v>
      </c>
      <c r="E297" s="10">
        <v>24.0</v>
      </c>
      <c r="F297" s="11">
        <v>69.3</v>
      </c>
      <c r="G297" s="10">
        <v>0.0</v>
      </c>
      <c r="H297" s="10">
        <v>0.0</v>
      </c>
      <c r="I297" s="12">
        <f>nnet!$E297/$E$1</f>
        <v>0.3</v>
      </c>
      <c r="J297" s="12">
        <f>LOG10(nnet!$F297+1)</f>
        <v>1.846955325</v>
      </c>
      <c r="K297" s="10">
        <f>IF(nnet!$C297=1,1,0)</f>
        <v>1</v>
      </c>
      <c r="L297" s="10">
        <f>IF(nnet!$C297=2,1,0)</f>
        <v>0</v>
      </c>
      <c r="M297" s="10">
        <f>IF(nnet!$B297="S",1,0)</f>
        <v>0</v>
      </c>
      <c r="N297" s="10">
        <f>IF(nnet!$B297="C",1,0)</f>
        <v>1</v>
      </c>
      <c r="O297" s="13">
        <f>IF(nnet!$D297="male",1,0)</f>
        <v>0</v>
      </c>
      <c r="P297" s="13">
        <v>1.0</v>
      </c>
      <c r="AC297" s="15">
        <f>SUMPRODUCT(linear!$G297:$P297,$R$4:$AA$4)</f>
        <v>1.107779039</v>
      </c>
      <c r="AD297" s="15">
        <f>SUMPRODUCT(nnet!$G297:$P297,$R$5:$AA$5)</f>
        <v>-2.436464319</v>
      </c>
      <c r="AE297" s="16">
        <f t="shared" ref="AE297:AF297" si="295">IF(AC297&lt;0,0,AC297)</f>
        <v>1.107779039</v>
      </c>
      <c r="AF297" s="16">
        <f t="shared" si="295"/>
        <v>0</v>
      </c>
      <c r="AG297" s="16">
        <f t="shared" si="3"/>
        <v>1.107779039</v>
      </c>
      <c r="AH297" s="16">
        <f>(nnet!$A297-AG297)^2</f>
        <v>0.01161632118</v>
      </c>
    </row>
    <row r="298" ht="14.25" customHeight="1">
      <c r="A298" s="10">
        <v>1.0</v>
      </c>
      <c r="B298" s="10" t="s">
        <v>32</v>
      </c>
      <c r="C298" s="10">
        <v>1.0</v>
      </c>
      <c r="D298" s="10" t="s">
        <v>31</v>
      </c>
      <c r="E298" s="10">
        <v>25.0</v>
      </c>
      <c r="F298" s="11">
        <v>55.4417</v>
      </c>
      <c r="G298" s="10">
        <v>1.0</v>
      </c>
      <c r="H298" s="10">
        <v>0.0</v>
      </c>
      <c r="I298" s="12">
        <f>nnet!$E298/$E$1</f>
        <v>0.3125</v>
      </c>
      <c r="J298" s="12">
        <f>LOG10(nnet!$F298+1)</f>
        <v>1.751600086</v>
      </c>
      <c r="K298" s="10">
        <f>IF(nnet!$C298=1,1,0)</f>
        <v>1</v>
      </c>
      <c r="L298" s="10">
        <f>IF(nnet!$C298=2,1,0)</f>
        <v>0</v>
      </c>
      <c r="M298" s="10">
        <f>IF(nnet!$B298="S",1,0)</f>
        <v>0</v>
      </c>
      <c r="N298" s="10">
        <f>IF(nnet!$B298="C",1,0)</f>
        <v>1</v>
      </c>
      <c r="O298" s="13">
        <f>IF(nnet!$D298="male",1,0)</f>
        <v>1</v>
      </c>
      <c r="P298" s="13">
        <v>1.0</v>
      </c>
      <c r="AC298" s="15">
        <f>SUMPRODUCT(linear!$G298:$P298,$R$4:$AA$4)</f>
        <v>0.5792421455</v>
      </c>
      <c r="AD298" s="15">
        <f>SUMPRODUCT(nnet!$G298:$P298,$R$5:$AA$5)</f>
        <v>-3.022375254</v>
      </c>
      <c r="AE298" s="16">
        <f t="shared" ref="AE298:AF298" si="296">IF(AC298&lt;0,0,AC298)</f>
        <v>0.5792421455</v>
      </c>
      <c r="AF298" s="16">
        <f t="shared" si="296"/>
        <v>0</v>
      </c>
      <c r="AG298" s="16">
        <f t="shared" si="3"/>
        <v>0.5792421455</v>
      </c>
      <c r="AH298" s="16">
        <f>(nnet!$A298-AG298)^2</f>
        <v>0.1770371721</v>
      </c>
    </row>
    <row r="299" ht="14.25" customHeight="1">
      <c r="A299" s="10">
        <v>0.0</v>
      </c>
      <c r="B299" s="10" t="s">
        <v>30</v>
      </c>
      <c r="C299" s="10">
        <v>3.0</v>
      </c>
      <c r="D299" s="10" t="s">
        <v>31</v>
      </c>
      <c r="E299" s="10">
        <v>18.0</v>
      </c>
      <c r="F299" s="11">
        <v>6.4958</v>
      </c>
      <c r="G299" s="10">
        <v>1.0</v>
      </c>
      <c r="H299" s="10">
        <v>0.0</v>
      </c>
      <c r="I299" s="12">
        <f>nnet!$E299/$E$1</f>
        <v>0.225</v>
      </c>
      <c r="J299" s="12">
        <f>LOG10(nnet!$F299+1)</f>
        <v>0.8748179904</v>
      </c>
      <c r="K299" s="10">
        <f>IF(nnet!$C299=1,1,0)</f>
        <v>0</v>
      </c>
      <c r="L299" s="10">
        <f>IF(nnet!$C299=2,1,0)</f>
        <v>0</v>
      </c>
      <c r="M299" s="10">
        <f>IF(nnet!$B299="S",1,0)</f>
        <v>1</v>
      </c>
      <c r="N299" s="10">
        <f>IF(nnet!$B299="C",1,0)</f>
        <v>0</v>
      </c>
      <c r="O299" s="13">
        <f>IF(nnet!$D299="male",1,0)</f>
        <v>1</v>
      </c>
      <c r="P299" s="13">
        <v>1.0</v>
      </c>
      <c r="AC299" s="15">
        <f>SUMPRODUCT(linear!$G299:$P299,$R$4:$AA$4)</f>
        <v>-1.466671532</v>
      </c>
      <c r="AD299" s="15">
        <f>SUMPRODUCT(nnet!$G299:$P299,$R$5:$AA$5)</f>
        <v>0.06978579024</v>
      </c>
      <c r="AE299" s="16">
        <f t="shared" ref="AE299:AF299" si="297">IF(AC299&lt;0,0,AC299)</f>
        <v>0</v>
      </c>
      <c r="AF299" s="16">
        <f t="shared" si="297"/>
        <v>0.06978579024</v>
      </c>
      <c r="AG299" s="16">
        <f t="shared" si="3"/>
        <v>0.06978579024</v>
      </c>
      <c r="AH299" s="16">
        <f>(nnet!$A299-AG299)^2</f>
        <v>0.004870056519</v>
      </c>
    </row>
    <row r="300" ht="14.25" customHeight="1">
      <c r="A300" s="10">
        <v>0.0</v>
      </c>
      <c r="B300" s="10" t="s">
        <v>30</v>
      </c>
      <c r="C300" s="10">
        <v>3.0</v>
      </c>
      <c r="D300" s="10" t="s">
        <v>31</v>
      </c>
      <c r="E300" s="10">
        <v>19.0</v>
      </c>
      <c r="F300" s="11">
        <v>8.05</v>
      </c>
      <c r="G300" s="10">
        <v>0.0</v>
      </c>
      <c r="H300" s="10">
        <v>0.0</v>
      </c>
      <c r="I300" s="12">
        <f>nnet!$E300/$E$1</f>
        <v>0.2375</v>
      </c>
      <c r="J300" s="12">
        <f>LOG10(nnet!$F300+1)</f>
        <v>0.9566485792</v>
      </c>
      <c r="K300" s="10">
        <f>IF(nnet!$C300=1,1,0)</f>
        <v>0</v>
      </c>
      <c r="L300" s="10">
        <f>IF(nnet!$C300=2,1,0)</f>
        <v>0</v>
      </c>
      <c r="M300" s="10">
        <f>IF(nnet!$B300="S",1,0)</f>
        <v>1</v>
      </c>
      <c r="N300" s="10">
        <f>IF(nnet!$B300="C",1,0)</f>
        <v>0</v>
      </c>
      <c r="O300" s="13">
        <f>IF(nnet!$D300="male",1,0)</f>
        <v>1</v>
      </c>
      <c r="P300" s="13">
        <v>1.0</v>
      </c>
      <c r="AC300" s="15">
        <f>SUMPRODUCT(linear!$G300:$P300,$R$4:$AA$4)</f>
        <v>-1.457153363</v>
      </c>
      <c r="AD300" s="15">
        <f>SUMPRODUCT(nnet!$G300:$P300,$R$5:$AA$5)</f>
        <v>0.1468544691</v>
      </c>
      <c r="AE300" s="16">
        <f t="shared" ref="AE300:AF300" si="298">IF(AC300&lt;0,0,AC300)</f>
        <v>0</v>
      </c>
      <c r="AF300" s="16">
        <f t="shared" si="298"/>
        <v>0.1468544691</v>
      </c>
      <c r="AG300" s="16">
        <f t="shared" si="3"/>
        <v>0.1468544691</v>
      </c>
      <c r="AH300" s="16">
        <f>(nnet!$A300-AG300)^2</f>
        <v>0.02156623511</v>
      </c>
    </row>
    <row r="301" ht="14.25" customHeight="1">
      <c r="A301" s="10">
        <v>0.0</v>
      </c>
      <c r="B301" s="10" t="s">
        <v>32</v>
      </c>
      <c r="C301" s="10">
        <v>1.0</v>
      </c>
      <c r="D301" s="10" t="s">
        <v>31</v>
      </c>
      <c r="E301" s="10">
        <v>22.0</v>
      </c>
      <c r="F301" s="11">
        <v>135.6333</v>
      </c>
      <c r="G301" s="10">
        <v>0.0</v>
      </c>
      <c r="H301" s="10">
        <v>0.0</v>
      </c>
      <c r="I301" s="12">
        <f>nnet!$E301/$E$1</f>
        <v>0.275</v>
      </c>
      <c r="J301" s="12">
        <f>LOG10(nnet!$F301+1)</f>
        <v>2.135556558</v>
      </c>
      <c r="K301" s="10">
        <f>IF(nnet!$C301=1,1,0)</f>
        <v>1</v>
      </c>
      <c r="L301" s="10">
        <f>IF(nnet!$C301=2,1,0)</f>
        <v>0</v>
      </c>
      <c r="M301" s="10">
        <f>IF(nnet!$B301="S",1,0)</f>
        <v>0</v>
      </c>
      <c r="N301" s="10">
        <f>IF(nnet!$B301="C",1,0)</f>
        <v>1</v>
      </c>
      <c r="O301" s="13">
        <f>IF(nnet!$D301="male",1,0)</f>
        <v>1</v>
      </c>
      <c r="P301" s="13">
        <v>1.0</v>
      </c>
      <c r="AC301" s="15">
        <f>SUMPRODUCT(linear!$G301:$P301,$R$4:$AA$4)</f>
        <v>0.6290324249</v>
      </c>
      <c r="AD301" s="15">
        <f>SUMPRODUCT(nnet!$G301:$P301,$R$5:$AA$5)</f>
        <v>-2.897471304</v>
      </c>
      <c r="AE301" s="16">
        <f t="shared" ref="AE301:AF301" si="299">IF(AC301&lt;0,0,AC301)</f>
        <v>0.6290324249</v>
      </c>
      <c r="AF301" s="16">
        <f t="shared" si="299"/>
        <v>0</v>
      </c>
      <c r="AG301" s="16">
        <f t="shared" si="3"/>
        <v>0.6290324249</v>
      </c>
      <c r="AH301" s="16">
        <f>(nnet!$A301-AG301)^2</f>
        <v>0.3956817916</v>
      </c>
    </row>
    <row r="302" ht="14.25" customHeight="1">
      <c r="A302" s="10">
        <v>0.0</v>
      </c>
      <c r="B302" s="10" t="s">
        <v>30</v>
      </c>
      <c r="C302" s="10">
        <v>3.0</v>
      </c>
      <c r="D302" s="10" t="s">
        <v>33</v>
      </c>
      <c r="E302" s="10">
        <v>3.0</v>
      </c>
      <c r="F302" s="11">
        <v>21.075</v>
      </c>
      <c r="G302" s="10">
        <v>3.0</v>
      </c>
      <c r="H302" s="10">
        <v>1.0</v>
      </c>
      <c r="I302" s="12">
        <f>nnet!$E302/$E$1</f>
        <v>0.0375</v>
      </c>
      <c r="J302" s="12">
        <f>LOG10(nnet!$F302+1)</f>
        <v>1.343900712</v>
      </c>
      <c r="K302" s="10">
        <f>IF(nnet!$C302=1,1,0)</f>
        <v>0</v>
      </c>
      <c r="L302" s="10">
        <f>IF(nnet!$C302=2,1,0)</f>
        <v>0</v>
      </c>
      <c r="M302" s="10">
        <f>IF(nnet!$B302="S",1,0)</f>
        <v>1</v>
      </c>
      <c r="N302" s="10">
        <f>IF(nnet!$B302="C",1,0)</f>
        <v>0</v>
      </c>
      <c r="O302" s="13">
        <f>IF(nnet!$D302="male",1,0)</f>
        <v>0</v>
      </c>
      <c r="P302" s="13">
        <v>1.0</v>
      </c>
      <c r="AC302" s="15">
        <f>SUMPRODUCT(linear!$G302:$P302,$R$4:$AA$4)</f>
        <v>-0.8930800897</v>
      </c>
      <c r="AD302" s="15">
        <f>SUMPRODUCT(nnet!$G302:$P302,$R$5:$AA$5)</f>
        <v>0.5307514847</v>
      </c>
      <c r="AE302" s="16">
        <f t="shared" ref="AE302:AF302" si="300">IF(AC302&lt;0,0,AC302)</f>
        <v>0</v>
      </c>
      <c r="AF302" s="16">
        <f t="shared" si="300"/>
        <v>0.5307514847</v>
      </c>
      <c r="AG302" s="16">
        <f t="shared" si="3"/>
        <v>0.5307514847</v>
      </c>
      <c r="AH302" s="16">
        <f>(nnet!$A302-AG302)^2</f>
        <v>0.2816971386</v>
      </c>
    </row>
    <row r="303" ht="14.25" customHeight="1">
      <c r="A303" s="10">
        <v>1.0</v>
      </c>
      <c r="B303" s="10" t="s">
        <v>30</v>
      </c>
      <c r="C303" s="10">
        <v>3.0</v>
      </c>
      <c r="D303" s="10" t="s">
        <v>33</v>
      </c>
      <c r="E303" s="10">
        <v>22.0</v>
      </c>
      <c r="F303" s="11">
        <v>7.25</v>
      </c>
      <c r="G303" s="10">
        <v>0.0</v>
      </c>
      <c r="H303" s="10">
        <v>0.0</v>
      </c>
      <c r="I303" s="12">
        <f>nnet!$E303/$E$1</f>
        <v>0.275</v>
      </c>
      <c r="J303" s="12">
        <f>LOG10(nnet!$F303+1)</f>
        <v>0.9164539485</v>
      </c>
      <c r="K303" s="10">
        <f>IF(nnet!$C303=1,1,0)</f>
        <v>0</v>
      </c>
      <c r="L303" s="10">
        <f>IF(nnet!$C303=2,1,0)</f>
        <v>0</v>
      </c>
      <c r="M303" s="10">
        <f>IF(nnet!$B303="S",1,0)</f>
        <v>1</v>
      </c>
      <c r="N303" s="10">
        <f>IF(nnet!$B303="C",1,0)</f>
        <v>0</v>
      </c>
      <c r="O303" s="13">
        <f>IF(nnet!$D303="male",1,0)</f>
        <v>0</v>
      </c>
      <c r="P303" s="13">
        <v>1.0</v>
      </c>
      <c r="AC303" s="15">
        <f>SUMPRODUCT(linear!$G303:$P303,$R$4:$AA$4)</f>
        <v>-0.9847071008</v>
      </c>
      <c r="AD303" s="15">
        <f>SUMPRODUCT(nnet!$G303:$P303,$R$5:$AA$5)</f>
        <v>0.6190508184</v>
      </c>
      <c r="AE303" s="16">
        <f t="shared" ref="AE303:AF303" si="301">IF(AC303&lt;0,0,AC303)</f>
        <v>0</v>
      </c>
      <c r="AF303" s="16">
        <f t="shared" si="301"/>
        <v>0.6190508184</v>
      </c>
      <c r="AG303" s="16">
        <f t="shared" si="3"/>
        <v>0.6190508184</v>
      </c>
      <c r="AH303" s="16">
        <f>(nnet!$A303-AG303)^2</f>
        <v>0.145122279</v>
      </c>
    </row>
    <row r="304" ht="14.25" customHeight="1">
      <c r="A304" s="10">
        <v>0.0</v>
      </c>
      <c r="B304" s="10" t="s">
        <v>32</v>
      </c>
      <c r="C304" s="10">
        <v>1.0</v>
      </c>
      <c r="D304" s="10" t="s">
        <v>31</v>
      </c>
      <c r="E304" s="10">
        <v>27.0</v>
      </c>
      <c r="F304" s="11">
        <v>211.5</v>
      </c>
      <c r="G304" s="10">
        <v>0.0</v>
      </c>
      <c r="H304" s="10">
        <v>2.0</v>
      </c>
      <c r="I304" s="12">
        <f>nnet!$E304/$E$1</f>
        <v>0.3375</v>
      </c>
      <c r="J304" s="12">
        <f>LOG10(nnet!$F304+1)</f>
        <v>2.327358934</v>
      </c>
      <c r="K304" s="10">
        <f>IF(nnet!$C304=1,1,0)</f>
        <v>1</v>
      </c>
      <c r="L304" s="10">
        <f>IF(nnet!$C304=2,1,0)</f>
        <v>0</v>
      </c>
      <c r="M304" s="10">
        <f>IF(nnet!$B304="S",1,0)</f>
        <v>0</v>
      </c>
      <c r="N304" s="10">
        <f>IF(nnet!$B304="C",1,0)</f>
        <v>1</v>
      </c>
      <c r="O304" s="13">
        <f>IF(nnet!$D304="male",1,0)</f>
        <v>1</v>
      </c>
      <c r="P304" s="13">
        <v>1.0</v>
      </c>
      <c r="AC304" s="15">
        <f>SUMPRODUCT(linear!$G304:$P304,$R$4:$AA$4)</f>
        <v>0.5159599006</v>
      </c>
      <c r="AD304" s="15">
        <f>SUMPRODUCT(nnet!$G304:$P304,$R$5:$AA$5)</f>
        <v>-2.936899807</v>
      </c>
      <c r="AE304" s="16">
        <f t="shared" ref="AE304:AF304" si="302">IF(AC304&lt;0,0,AC304)</f>
        <v>0.5159599006</v>
      </c>
      <c r="AF304" s="16">
        <f t="shared" si="302"/>
        <v>0</v>
      </c>
      <c r="AG304" s="16">
        <f t="shared" si="3"/>
        <v>0.5159599006</v>
      </c>
      <c r="AH304" s="16">
        <f>(nnet!$A304-AG304)^2</f>
        <v>0.2662146191</v>
      </c>
    </row>
    <row r="305" ht="14.25" customHeight="1">
      <c r="A305" s="10">
        <v>0.0</v>
      </c>
      <c r="B305" s="10" t="s">
        <v>32</v>
      </c>
      <c r="C305" s="10">
        <v>3.0</v>
      </c>
      <c r="D305" s="10" t="s">
        <v>31</v>
      </c>
      <c r="E305" s="10">
        <v>20.0</v>
      </c>
      <c r="F305" s="11">
        <v>4.0125</v>
      </c>
      <c r="G305" s="10">
        <v>0.0</v>
      </c>
      <c r="H305" s="10">
        <v>0.0</v>
      </c>
      <c r="I305" s="12">
        <f>nnet!$E305/$E$1</f>
        <v>0.25</v>
      </c>
      <c r="J305" s="12">
        <f>LOG10(nnet!$F305+1)</f>
        <v>0.7000543856</v>
      </c>
      <c r="K305" s="10">
        <f>IF(nnet!$C305=1,1,0)</f>
        <v>0</v>
      </c>
      <c r="L305" s="10">
        <f>IF(nnet!$C305=2,1,0)</f>
        <v>0</v>
      </c>
      <c r="M305" s="10">
        <f>IF(nnet!$B305="S",1,0)</f>
        <v>0</v>
      </c>
      <c r="N305" s="10">
        <f>IF(nnet!$B305="C",1,0)</f>
        <v>1</v>
      </c>
      <c r="O305" s="13">
        <f>IF(nnet!$D305="male",1,0)</f>
        <v>1</v>
      </c>
      <c r="P305" s="13">
        <v>1.0</v>
      </c>
      <c r="AC305" s="15">
        <f>SUMPRODUCT(linear!$G305:$P305,$R$4:$AA$4)</f>
        <v>0.2575782403</v>
      </c>
      <c r="AD305" s="15">
        <f>SUMPRODUCT(nnet!$G305:$P305,$R$5:$AA$5)</f>
        <v>-3.361932687</v>
      </c>
      <c r="AE305" s="16">
        <f t="shared" ref="AE305:AF305" si="303">IF(AC305&lt;0,0,AC305)</f>
        <v>0.2575782403</v>
      </c>
      <c r="AF305" s="16">
        <f t="shared" si="303"/>
        <v>0</v>
      </c>
      <c r="AG305" s="16">
        <f t="shared" si="3"/>
        <v>0.2575782403</v>
      </c>
      <c r="AH305" s="16">
        <f>(nnet!$A305-AG305)^2</f>
        <v>0.06634654989</v>
      </c>
    </row>
    <row r="306" ht="14.25" customHeight="1">
      <c r="A306" s="10">
        <v>0.0</v>
      </c>
      <c r="B306" s="10" t="s">
        <v>30</v>
      </c>
      <c r="C306" s="10">
        <v>3.0</v>
      </c>
      <c r="D306" s="10" t="s">
        <v>31</v>
      </c>
      <c r="E306" s="10">
        <v>19.0</v>
      </c>
      <c r="F306" s="11">
        <v>7.775</v>
      </c>
      <c r="G306" s="10">
        <v>0.0</v>
      </c>
      <c r="H306" s="10">
        <v>0.0</v>
      </c>
      <c r="I306" s="12">
        <f>nnet!$E306/$E$1</f>
        <v>0.2375</v>
      </c>
      <c r="J306" s="12">
        <f>LOG10(nnet!$F306+1)</f>
        <v>0.9432471251</v>
      </c>
      <c r="K306" s="10">
        <f>IF(nnet!$C306=1,1,0)</f>
        <v>0</v>
      </c>
      <c r="L306" s="10">
        <f>IF(nnet!$C306=2,1,0)</f>
        <v>0</v>
      </c>
      <c r="M306" s="10">
        <f>IF(nnet!$B306="S",1,0)</f>
        <v>1</v>
      </c>
      <c r="N306" s="10">
        <f>IF(nnet!$B306="C",1,0)</f>
        <v>0</v>
      </c>
      <c r="O306" s="13">
        <f>IF(nnet!$D306="male",1,0)</f>
        <v>1</v>
      </c>
      <c r="P306" s="13">
        <v>1.0</v>
      </c>
      <c r="AC306" s="15">
        <f>SUMPRODUCT(linear!$G306:$P306,$R$4:$AA$4)</f>
        <v>-1.457309233</v>
      </c>
      <c r="AD306" s="15">
        <f>SUMPRODUCT(nnet!$G306:$P306,$R$5:$AA$5)</f>
        <v>0.1458968191</v>
      </c>
      <c r="AE306" s="16">
        <f t="shared" ref="AE306:AF306" si="304">IF(AC306&lt;0,0,AC306)</f>
        <v>0</v>
      </c>
      <c r="AF306" s="16">
        <f t="shared" si="304"/>
        <v>0.1458968191</v>
      </c>
      <c r="AG306" s="16">
        <f t="shared" si="3"/>
        <v>0.1458968191</v>
      </c>
      <c r="AH306" s="16">
        <f>(nnet!$A306-AG306)^2</f>
        <v>0.02128588184</v>
      </c>
    </row>
    <row r="307" ht="14.25" customHeight="1">
      <c r="A307" s="10">
        <v>1.0</v>
      </c>
      <c r="B307" s="10" t="s">
        <v>32</v>
      </c>
      <c r="C307" s="10">
        <v>1.0</v>
      </c>
      <c r="D307" s="10" t="s">
        <v>33</v>
      </c>
      <c r="E307" s="10">
        <v>42.0</v>
      </c>
      <c r="F307" s="11">
        <v>227.525</v>
      </c>
      <c r="G307" s="10">
        <v>0.0</v>
      </c>
      <c r="H307" s="10">
        <v>0.0</v>
      </c>
      <c r="I307" s="12">
        <f>nnet!$E307/$E$1</f>
        <v>0.525</v>
      </c>
      <c r="J307" s="12">
        <f>LOG10(nnet!$F307+1)</f>
        <v>2.358933718</v>
      </c>
      <c r="K307" s="10">
        <f>IF(nnet!$C307=1,1,0)</f>
        <v>1</v>
      </c>
      <c r="L307" s="10">
        <f>IF(nnet!$C307=2,1,0)</f>
        <v>0</v>
      </c>
      <c r="M307" s="10">
        <f>IF(nnet!$B307="S",1,0)</f>
        <v>0</v>
      </c>
      <c r="N307" s="10">
        <f>IF(nnet!$B307="C",1,0)</f>
        <v>1</v>
      </c>
      <c r="O307" s="13">
        <f>IF(nnet!$D307="male",1,0)</f>
        <v>0</v>
      </c>
      <c r="P307" s="13">
        <v>1.0</v>
      </c>
      <c r="AC307" s="15">
        <f>SUMPRODUCT(linear!$G307:$P307,$R$4:$AA$4)</f>
        <v>0.9483222058</v>
      </c>
      <c r="AD307" s="15">
        <f>SUMPRODUCT(nnet!$G307:$P307,$R$5:$AA$5)</f>
        <v>-2.517984944</v>
      </c>
      <c r="AE307" s="16">
        <f t="shared" ref="AE307:AF307" si="305">IF(AC307&lt;0,0,AC307)</f>
        <v>0.9483222058</v>
      </c>
      <c r="AF307" s="16">
        <f t="shared" si="305"/>
        <v>0</v>
      </c>
      <c r="AG307" s="16">
        <f t="shared" si="3"/>
        <v>0.9483222058</v>
      </c>
      <c r="AH307" s="16">
        <f>(nnet!$A307-AG307)^2</f>
        <v>0.002670594414</v>
      </c>
    </row>
    <row r="308" ht="14.25" customHeight="1">
      <c r="A308" s="10">
        <v>1.0</v>
      </c>
      <c r="B308" s="10" t="s">
        <v>32</v>
      </c>
      <c r="C308" s="10">
        <v>3.0</v>
      </c>
      <c r="D308" s="10" t="s">
        <v>33</v>
      </c>
      <c r="E308" s="10">
        <v>1.0</v>
      </c>
      <c r="F308" s="11">
        <v>15.7417</v>
      </c>
      <c r="G308" s="10">
        <v>0.0</v>
      </c>
      <c r="H308" s="10">
        <v>2.0</v>
      </c>
      <c r="I308" s="12">
        <f>nnet!$E308/$E$1</f>
        <v>0.0125</v>
      </c>
      <c r="J308" s="12">
        <f>LOG10(nnet!$F308+1)</f>
        <v>1.223799555</v>
      </c>
      <c r="K308" s="10">
        <f>IF(nnet!$C308=1,1,0)</f>
        <v>0</v>
      </c>
      <c r="L308" s="10">
        <f>IF(nnet!$C308=2,1,0)</f>
        <v>0</v>
      </c>
      <c r="M308" s="10">
        <f>IF(nnet!$B308="S",1,0)</f>
        <v>0</v>
      </c>
      <c r="N308" s="10">
        <f>IF(nnet!$B308="C",1,0)</f>
        <v>1</v>
      </c>
      <c r="O308" s="13">
        <f>IF(nnet!$D308="male",1,0)</f>
        <v>0</v>
      </c>
      <c r="P308" s="13">
        <v>1.0</v>
      </c>
      <c r="AC308" s="15">
        <f>SUMPRODUCT(linear!$G308:$P308,$R$4:$AA$4)</f>
        <v>0.8693976214</v>
      </c>
      <c r="AD308" s="15">
        <f>SUMPRODUCT(nnet!$G308:$P308,$R$5:$AA$5)</f>
        <v>-2.725413522</v>
      </c>
      <c r="AE308" s="16">
        <f t="shared" ref="AE308:AF308" si="306">IF(AC308&lt;0,0,AC308)</f>
        <v>0.8693976214</v>
      </c>
      <c r="AF308" s="16">
        <f t="shared" si="306"/>
        <v>0</v>
      </c>
      <c r="AG308" s="16">
        <f t="shared" si="3"/>
        <v>0.8693976214</v>
      </c>
      <c r="AH308" s="16">
        <f>(nnet!$A308-AG308)^2</f>
        <v>0.0170569813</v>
      </c>
    </row>
    <row r="309" ht="14.25" customHeight="1">
      <c r="A309" s="10">
        <v>0.0</v>
      </c>
      <c r="B309" s="10" t="s">
        <v>30</v>
      </c>
      <c r="C309" s="10">
        <v>3.0</v>
      </c>
      <c r="D309" s="10" t="s">
        <v>31</v>
      </c>
      <c r="E309" s="10">
        <v>32.0</v>
      </c>
      <c r="F309" s="11">
        <v>7.925</v>
      </c>
      <c r="G309" s="10">
        <v>0.0</v>
      </c>
      <c r="H309" s="10">
        <v>0.0</v>
      </c>
      <c r="I309" s="12">
        <f>nnet!$E309/$E$1</f>
        <v>0.4</v>
      </c>
      <c r="J309" s="12">
        <f>LOG10(nnet!$F309+1)</f>
        <v>0.9506082248</v>
      </c>
      <c r="K309" s="10">
        <f>IF(nnet!$C309=1,1,0)</f>
        <v>0</v>
      </c>
      <c r="L309" s="10">
        <f>IF(nnet!$C309=2,1,0)</f>
        <v>0</v>
      </c>
      <c r="M309" s="10">
        <f>IF(nnet!$B309="S",1,0)</f>
        <v>1</v>
      </c>
      <c r="N309" s="10">
        <f>IF(nnet!$B309="C",1,0)</f>
        <v>0</v>
      </c>
      <c r="O309" s="13">
        <f>IF(nnet!$D309="male",1,0)</f>
        <v>1</v>
      </c>
      <c r="P309" s="13">
        <v>1.0</v>
      </c>
      <c r="AC309" s="15">
        <f>SUMPRODUCT(linear!$G309:$P309,$R$4:$AA$4)</f>
        <v>-1.576687535</v>
      </c>
      <c r="AD309" s="15">
        <f>SUMPRODUCT(nnet!$G309:$P309,$R$5:$AA$5)</f>
        <v>0.06112411572</v>
      </c>
      <c r="AE309" s="16">
        <f t="shared" ref="AE309:AF309" si="307">IF(AC309&lt;0,0,AC309)</f>
        <v>0</v>
      </c>
      <c r="AF309" s="16">
        <f t="shared" si="307"/>
        <v>0.06112411572</v>
      </c>
      <c r="AG309" s="16">
        <f t="shared" si="3"/>
        <v>0.06112411572</v>
      </c>
      <c r="AH309" s="16">
        <f>(nnet!$A309-AG309)^2</f>
        <v>0.003736157522</v>
      </c>
    </row>
    <row r="310" ht="14.25" customHeight="1">
      <c r="A310" s="10">
        <v>1.0</v>
      </c>
      <c r="B310" s="10" t="s">
        <v>30</v>
      </c>
      <c r="C310" s="10">
        <v>1.0</v>
      </c>
      <c r="D310" s="10" t="s">
        <v>33</v>
      </c>
      <c r="E310" s="10">
        <v>35.0</v>
      </c>
      <c r="F310" s="11">
        <v>52.0</v>
      </c>
      <c r="G310" s="10">
        <v>1.0</v>
      </c>
      <c r="H310" s="10">
        <v>0.0</v>
      </c>
      <c r="I310" s="12">
        <f>nnet!$E310/$E$1</f>
        <v>0.4375</v>
      </c>
      <c r="J310" s="12">
        <f>LOG10(nnet!$F310+1)</f>
        <v>1.72427587</v>
      </c>
      <c r="K310" s="10">
        <f>IF(nnet!$C310=1,1,0)</f>
        <v>1</v>
      </c>
      <c r="L310" s="10">
        <f>IF(nnet!$C310=2,1,0)</f>
        <v>0</v>
      </c>
      <c r="M310" s="10">
        <f>IF(nnet!$B310="S",1,0)</f>
        <v>1</v>
      </c>
      <c r="N310" s="10">
        <f>IF(nnet!$B310="C",1,0)</f>
        <v>0</v>
      </c>
      <c r="O310" s="13">
        <f>IF(nnet!$D310="male",1,0)</f>
        <v>0</v>
      </c>
      <c r="P310" s="13">
        <v>1.0</v>
      </c>
      <c r="AC310" s="15">
        <f>SUMPRODUCT(linear!$G310:$P310,$R$4:$AA$4)</f>
        <v>-0.7393941681</v>
      </c>
      <c r="AD310" s="15">
        <f>SUMPRODUCT(nnet!$G310:$P310,$R$5:$AA$5)</f>
        <v>0.8887005561</v>
      </c>
      <c r="AE310" s="16">
        <f t="shared" ref="AE310:AF310" si="308">IF(AC310&lt;0,0,AC310)</f>
        <v>0</v>
      </c>
      <c r="AF310" s="16">
        <f t="shared" si="308"/>
        <v>0.8887005561</v>
      </c>
      <c r="AG310" s="16">
        <f t="shared" si="3"/>
        <v>0.8887005561</v>
      </c>
      <c r="AH310" s="16">
        <f>(nnet!$A310-AG310)^2</f>
        <v>0.01238756621</v>
      </c>
    </row>
    <row r="311" ht="14.25" customHeight="1">
      <c r="A311" s="10">
        <v>0.0</v>
      </c>
      <c r="B311" s="10" t="s">
        <v>30</v>
      </c>
      <c r="C311" s="10">
        <v>2.0</v>
      </c>
      <c r="D311" s="10" t="s">
        <v>31</v>
      </c>
      <c r="E311" s="10">
        <v>18.0</v>
      </c>
      <c r="F311" s="11">
        <v>73.5</v>
      </c>
      <c r="G311" s="10">
        <v>0.0</v>
      </c>
      <c r="H311" s="10">
        <v>0.0</v>
      </c>
      <c r="I311" s="12">
        <f>nnet!$E311/$E$1</f>
        <v>0.225</v>
      </c>
      <c r="J311" s="12">
        <f>LOG10(nnet!$F311+1)</f>
        <v>1.872156273</v>
      </c>
      <c r="K311" s="10">
        <f>IF(nnet!$C311=1,1,0)</f>
        <v>0</v>
      </c>
      <c r="L311" s="10">
        <f>IF(nnet!$C311=2,1,0)</f>
        <v>1</v>
      </c>
      <c r="M311" s="10">
        <f>IF(nnet!$B311="S",1,0)</f>
        <v>1</v>
      </c>
      <c r="N311" s="10">
        <f>IF(nnet!$B311="C",1,0)</f>
        <v>0</v>
      </c>
      <c r="O311" s="13">
        <f>IF(nnet!$D311="male",1,0)</f>
        <v>1</v>
      </c>
      <c r="P311" s="13">
        <v>1.0</v>
      </c>
      <c r="AC311" s="15">
        <f>SUMPRODUCT(linear!$G311:$P311,$R$4:$AA$4)</f>
        <v>-1.317209732</v>
      </c>
      <c r="AD311" s="15">
        <f>SUMPRODUCT(nnet!$G311:$P311,$R$5:$AA$5)</f>
        <v>0.423836713</v>
      </c>
      <c r="AE311" s="16">
        <f t="shared" ref="AE311:AF311" si="309">IF(AC311&lt;0,0,AC311)</f>
        <v>0</v>
      </c>
      <c r="AF311" s="16">
        <f t="shared" si="309"/>
        <v>0.423836713</v>
      </c>
      <c r="AG311" s="16">
        <f t="shared" si="3"/>
        <v>0.423836713</v>
      </c>
      <c r="AH311" s="16">
        <f>(nnet!$A311-AG311)^2</f>
        <v>0.1796375593</v>
      </c>
    </row>
    <row r="312" ht="14.25" customHeight="1">
      <c r="A312" s="10">
        <v>0.0</v>
      </c>
      <c r="B312" s="10" t="s">
        <v>30</v>
      </c>
      <c r="C312" s="10">
        <v>3.0</v>
      </c>
      <c r="D312" s="10" t="s">
        <v>31</v>
      </c>
      <c r="E312" s="10">
        <v>1.0</v>
      </c>
      <c r="F312" s="11">
        <v>46.9</v>
      </c>
      <c r="G312" s="10">
        <v>5.0</v>
      </c>
      <c r="H312" s="10">
        <v>2.0</v>
      </c>
      <c r="I312" s="12">
        <f>nnet!$E312/$E$1</f>
        <v>0.0125</v>
      </c>
      <c r="J312" s="12">
        <f>LOG10(nnet!$F312+1)</f>
        <v>1.680335513</v>
      </c>
      <c r="K312" s="10">
        <f>IF(nnet!$C312=1,1,0)</f>
        <v>0</v>
      </c>
      <c r="L312" s="10">
        <f>IF(nnet!$C312=2,1,0)</f>
        <v>0</v>
      </c>
      <c r="M312" s="10">
        <f>IF(nnet!$B312="S",1,0)</f>
        <v>1</v>
      </c>
      <c r="N312" s="10">
        <f>IF(nnet!$B312="C",1,0)</f>
        <v>0</v>
      </c>
      <c r="O312" s="13">
        <f>IF(nnet!$D312="male",1,0)</f>
        <v>1</v>
      </c>
      <c r="P312" s="13">
        <v>1.0</v>
      </c>
      <c r="AC312" s="15">
        <f>SUMPRODUCT(linear!$G312:$P312,$R$4:$AA$4)</f>
        <v>-1.441460086</v>
      </c>
      <c r="AD312" s="15">
        <f>SUMPRODUCT(nnet!$G312:$P312,$R$5:$AA$5)</f>
        <v>-0.09256622846</v>
      </c>
      <c r="AE312" s="16">
        <f t="shared" ref="AE312:AF312" si="310">IF(AC312&lt;0,0,AC312)</f>
        <v>0</v>
      </c>
      <c r="AF312" s="16">
        <f t="shared" si="310"/>
        <v>0</v>
      </c>
      <c r="AG312" s="16">
        <f t="shared" si="3"/>
        <v>0</v>
      </c>
      <c r="AH312" s="16">
        <f>(nnet!$A312-AG312)^2</f>
        <v>0</v>
      </c>
    </row>
    <row r="313" ht="14.25" customHeight="1">
      <c r="A313" s="10">
        <v>1.0</v>
      </c>
      <c r="B313" s="10" t="s">
        <v>30</v>
      </c>
      <c r="C313" s="10">
        <v>2.0</v>
      </c>
      <c r="D313" s="10" t="s">
        <v>33</v>
      </c>
      <c r="E313" s="10">
        <v>36.0</v>
      </c>
      <c r="F313" s="11">
        <v>13.0</v>
      </c>
      <c r="G313" s="10">
        <v>0.0</v>
      </c>
      <c r="H313" s="10">
        <v>0.0</v>
      </c>
      <c r="I313" s="12">
        <f>nnet!$E313/$E$1</f>
        <v>0.45</v>
      </c>
      <c r="J313" s="12">
        <f>LOG10(nnet!$F313+1)</f>
        <v>1.146128036</v>
      </c>
      <c r="K313" s="10">
        <f>IF(nnet!$C313=1,1,0)</f>
        <v>0</v>
      </c>
      <c r="L313" s="10">
        <f>IF(nnet!$C313=2,1,0)</f>
        <v>1</v>
      </c>
      <c r="M313" s="10">
        <f>IF(nnet!$B313="S",1,0)</f>
        <v>1</v>
      </c>
      <c r="N313" s="10">
        <f>IF(nnet!$B313="C",1,0)</f>
        <v>0</v>
      </c>
      <c r="O313" s="13">
        <f>IF(nnet!$D313="male",1,0)</f>
        <v>0</v>
      </c>
      <c r="P313" s="13">
        <v>1.0</v>
      </c>
      <c r="AC313" s="15">
        <f>SUMPRODUCT(linear!$G313:$P313,$R$4:$AA$4)</f>
        <v>-0.9905832815</v>
      </c>
      <c r="AD313" s="15">
        <f>SUMPRODUCT(nnet!$G313:$P313,$R$5:$AA$5)</f>
        <v>0.7486027113</v>
      </c>
      <c r="AE313" s="16">
        <f t="shared" ref="AE313:AF313" si="311">IF(AC313&lt;0,0,AC313)</f>
        <v>0</v>
      </c>
      <c r="AF313" s="16">
        <f t="shared" si="311"/>
        <v>0.7486027113</v>
      </c>
      <c r="AG313" s="16">
        <f t="shared" si="3"/>
        <v>0.7486027113</v>
      </c>
      <c r="AH313" s="16">
        <f>(nnet!$A313-AG313)^2</f>
        <v>0.06320059679</v>
      </c>
    </row>
    <row r="314" ht="14.25" customHeight="1">
      <c r="A314" s="10">
        <v>1.0</v>
      </c>
      <c r="B314" s="10" t="s">
        <v>32</v>
      </c>
      <c r="C314" s="10">
        <v>2.0</v>
      </c>
      <c r="D314" s="10" t="s">
        <v>33</v>
      </c>
      <c r="E314" s="10">
        <v>17.0</v>
      </c>
      <c r="F314" s="11">
        <v>12.0</v>
      </c>
      <c r="G314" s="10">
        <v>0.0</v>
      </c>
      <c r="H314" s="10">
        <v>0.0</v>
      </c>
      <c r="I314" s="12">
        <f>nnet!$E314/$E$1</f>
        <v>0.2125</v>
      </c>
      <c r="J314" s="12">
        <f>LOG10(nnet!$F314+1)</f>
        <v>1.113943352</v>
      </c>
      <c r="K314" s="10">
        <f>IF(nnet!$C314=1,1,0)</f>
        <v>0</v>
      </c>
      <c r="L314" s="10">
        <f>IF(nnet!$C314=2,1,0)</f>
        <v>1</v>
      </c>
      <c r="M314" s="10">
        <f>IF(nnet!$B314="S",1,0)</f>
        <v>0</v>
      </c>
      <c r="N314" s="10">
        <f>IF(nnet!$B314="C",1,0)</f>
        <v>1</v>
      </c>
      <c r="O314" s="13">
        <f>IF(nnet!$D314="male",1,0)</f>
        <v>0</v>
      </c>
      <c r="P314" s="13">
        <v>1.0</v>
      </c>
      <c r="AC314" s="15">
        <f>SUMPRODUCT(linear!$G314:$P314,$R$4:$AA$4)</f>
        <v>0.9105490385</v>
      </c>
      <c r="AD314" s="15">
        <f>SUMPRODUCT(nnet!$G314:$P314,$R$5:$AA$5)</f>
        <v>-2.612919644</v>
      </c>
      <c r="AE314" s="16">
        <f t="shared" ref="AE314:AF314" si="312">IF(AC314&lt;0,0,AC314)</f>
        <v>0.9105490385</v>
      </c>
      <c r="AF314" s="16">
        <f t="shared" si="312"/>
        <v>0</v>
      </c>
      <c r="AG314" s="16">
        <f t="shared" si="3"/>
        <v>0.9105490385</v>
      </c>
      <c r="AH314" s="16">
        <f>(nnet!$A314-AG314)^2</f>
        <v>0.008001474513</v>
      </c>
    </row>
    <row r="315" ht="14.25" customHeight="1">
      <c r="A315" s="10">
        <v>1.0</v>
      </c>
      <c r="B315" s="10" t="s">
        <v>30</v>
      </c>
      <c r="C315" s="10">
        <v>1.0</v>
      </c>
      <c r="D315" s="10" t="s">
        <v>31</v>
      </c>
      <c r="E315" s="10">
        <v>36.0</v>
      </c>
      <c r="F315" s="11">
        <v>120.0</v>
      </c>
      <c r="G315" s="10">
        <v>1.0</v>
      </c>
      <c r="H315" s="10">
        <v>2.0</v>
      </c>
      <c r="I315" s="12">
        <f>nnet!$E315/$E$1</f>
        <v>0.45</v>
      </c>
      <c r="J315" s="12">
        <f>LOG10(nnet!$F315+1)</f>
        <v>2.08278537</v>
      </c>
      <c r="K315" s="10">
        <f>IF(nnet!$C315=1,1,0)</f>
        <v>1</v>
      </c>
      <c r="L315" s="10">
        <f>IF(nnet!$C315=2,1,0)</f>
        <v>0</v>
      </c>
      <c r="M315" s="10">
        <f>IF(nnet!$B315="S",1,0)</f>
        <v>1</v>
      </c>
      <c r="N315" s="10">
        <f>IF(nnet!$B315="C",1,0)</f>
        <v>0</v>
      </c>
      <c r="O315" s="13">
        <f>IF(nnet!$D315="male",1,0)</f>
        <v>1</v>
      </c>
      <c r="P315" s="13">
        <v>1.0</v>
      </c>
      <c r="AC315" s="15">
        <f>SUMPRODUCT(linear!$G315:$P315,$R$4:$AA$4)</f>
        <v>-1.314251974</v>
      </c>
      <c r="AD315" s="15">
        <f>SUMPRODUCT(nnet!$G315:$P315,$R$5:$AA$5)</f>
        <v>0.3926775575</v>
      </c>
      <c r="AE315" s="16">
        <f t="shared" ref="AE315:AF315" si="313">IF(AC315&lt;0,0,AC315)</f>
        <v>0</v>
      </c>
      <c r="AF315" s="16">
        <f t="shared" si="313"/>
        <v>0.3926775575</v>
      </c>
      <c r="AG315" s="16">
        <f t="shared" si="3"/>
        <v>0.3926775575</v>
      </c>
      <c r="AH315" s="16">
        <f>(nnet!$A315-AG315)^2</f>
        <v>0.3688405492</v>
      </c>
    </row>
    <row r="316" ht="14.25" customHeight="1">
      <c r="A316" s="10">
        <v>1.0</v>
      </c>
      <c r="B316" s="10" t="s">
        <v>30</v>
      </c>
      <c r="C316" s="10">
        <v>3.0</v>
      </c>
      <c r="D316" s="10" t="s">
        <v>31</v>
      </c>
      <c r="E316" s="10">
        <v>21.0</v>
      </c>
      <c r="F316" s="11">
        <v>7.7958</v>
      </c>
      <c r="G316" s="10">
        <v>0.0</v>
      </c>
      <c r="H316" s="10">
        <v>0.0</v>
      </c>
      <c r="I316" s="12">
        <f>nnet!$E316/$E$1</f>
        <v>0.2625</v>
      </c>
      <c r="J316" s="12">
        <f>LOG10(nnet!$F316+1)</f>
        <v>0.9442753458</v>
      </c>
      <c r="K316" s="10">
        <f>IF(nnet!$C316=1,1,0)</f>
        <v>0</v>
      </c>
      <c r="L316" s="10">
        <f>IF(nnet!$C316=2,1,0)</f>
        <v>0</v>
      </c>
      <c r="M316" s="10">
        <f>IF(nnet!$B316="S",1,0)</f>
        <v>1</v>
      </c>
      <c r="N316" s="10">
        <f>IF(nnet!$B316="C",1,0)</f>
        <v>0</v>
      </c>
      <c r="O316" s="13">
        <f>IF(nnet!$D316="male",1,0)</f>
        <v>1</v>
      </c>
      <c r="P316" s="13">
        <v>1.0</v>
      </c>
      <c r="AC316" s="15">
        <f>SUMPRODUCT(linear!$G316:$P316,$R$4:$AA$4)</f>
        <v>-1.475676339</v>
      </c>
      <c r="AD316" s="15">
        <f>SUMPRODUCT(nnet!$G316:$P316,$R$5:$AA$5)</f>
        <v>0.1328474148</v>
      </c>
      <c r="AE316" s="16">
        <f t="shared" ref="AE316:AF316" si="314">IF(AC316&lt;0,0,AC316)</f>
        <v>0</v>
      </c>
      <c r="AF316" s="16">
        <f t="shared" si="314"/>
        <v>0.1328474148</v>
      </c>
      <c r="AG316" s="16">
        <f t="shared" si="3"/>
        <v>0.1328474148</v>
      </c>
      <c r="AH316" s="16">
        <f>(nnet!$A316-AG316)^2</f>
        <v>0.7519536061</v>
      </c>
    </row>
    <row r="317" ht="14.25" customHeight="1">
      <c r="A317" s="10">
        <v>0.0</v>
      </c>
      <c r="B317" s="10" t="s">
        <v>30</v>
      </c>
      <c r="C317" s="10">
        <v>3.0</v>
      </c>
      <c r="D317" s="10" t="s">
        <v>31</v>
      </c>
      <c r="E317" s="10">
        <v>28.0</v>
      </c>
      <c r="F317" s="11">
        <v>7.925</v>
      </c>
      <c r="G317" s="10">
        <v>2.0</v>
      </c>
      <c r="H317" s="10">
        <v>0.0</v>
      </c>
      <c r="I317" s="12">
        <f>nnet!$E317/$E$1</f>
        <v>0.35</v>
      </c>
      <c r="J317" s="12">
        <f>LOG10(nnet!$F317+1)</f>
        <v>0.9506082248</v>
      </c>
      <c r="K317" s="10">
        <f>IF(nnet!$C317=1,1,0)</f>
        <v>0</v>
      </c>
      <c r="L317" s="10">
        <f>IF(nnet!$C317=2,1,0)</f>
        <v>0</v>
      </c>
      <c r="M317" s="10">
        <f>IF(nnet!$B317="S",1,0)</f>
        <v>1</v>
      </c>
      <c r="N317" s="10">
        <f>IF(nnet!$B317="C",1,0)</f>
        <v>0</v>
      </c>
      <c r="O317" s="13">
        <f>IF(nnet!$D317="male",1,0)</f>
        <v>1</v>
      </c>
      <c r="P317" s="13">
        <v>1.0</v>
      </c>
      <c r="AC317" s="15">
        <f>SUMPRODUCT(linear!$G317:$P317,$R$4:$AA$4)</f>
        <v>-1.57544129</v>
      </c>
      <c r="AD317" s="15">
        <f>SUMPRODUCT(nnet!$G317:$P317,$R$5:$AA$5)</f>
        <v>-0.06819535326</v>
      </c>
      <c r="AE317" s="16">
        <f t="shared" ref="AE317:AF317" si="315">IF(AC317&lt;0,0,AC317)</f>
        <v>0</v>
      </c>
      <c r="AF317" s="16">
        <f t="shared" si="315"/>
        <v>0</v>
      </c>
      <c r="AG317" s="16">
        <f t="shared" si="3"/>
        <v>0</v>
      </c>
      <c r="AH317" s="16">
        <f>(nnet!$A317-AG317)^2</f>
        <v>0</v>
      </c>
    </row>
    <row r="318" ht="14.25" customHeight="1">
      <c r="A318" s="10">
        <v>1.0</v>
      </c>
      <c r="B318" s="10" t="s">
        <v>32</v>
      </c>
      <c r="C318" s="10">
        <v>1.0</v>
      </c>
      <c r="D318" s="10" t="s">
        <v>33</v>
      </c>
      <c r="E318" s="10">
        <v>23.0</v>
      </c>
      <c r="F318" s="11">
        <v>113.275</v>
      </c>
      <c r="G318" s="10">
        <v>1.0</v>
      </c>
      <c r="H318" s="10">
        <v>0.0</v>
      </c>
      <c r="I318" s="12">
        <f>nnet!$E318/$E$1</f>
        <v>0.2875</v>
      </c>
      <c r="J318" s="12">
        <f>LOG10(nnet!$F318+1)</f>
        <v>2.05795123</v>
      </c>
      <c r="K318" s="10">
        <f>IF(nnet!$C318=1,1,0)</f>
        <v>1</v>
      </c>
      <c r="L318" s="10">
        <f>IF(nnet!$C318=2,1,0)</f>
        <v>0</v>
      </c>
      <c r="M318" s="10">
        <f>IF(nnet!$B318="S",1,0)</f>
        <v>0</v>
      </c>
      <c r="N318" s="10">
        <f>IF(nnet!$B318="C",1,0)</f>
        <v>1</v>
      </c>
      <c r="O318" s="13">
        <f>IF(nnet!$D318="male",1,0)</f>
        <v>0</v>
      </c>
      <c r="P318" s="13">
        <v>1.0</v>
      </c>
      <c r="AC318" s="15">
        <f>SUMPRODUCT(linear!$G318:$P318,$R$4:$AA$4)</f>
        <v>1.101666691</v>
      </c>
      <c r="AD318" s="15">
        <f>SUMPRODUCT(nnet!$G318:$P318,$R$5:$AA$5)</f>
        <v>-2.492608008</v>
      </c>
      <c r="AE318" s="16">
        <f t="shared" ref="AE318:AF318" si="316">IF(AC318&lt;0,0,AC318)</f>
        <v>1.101666691</v>
      </c>
      <c r="AF318" s="16">
        <f t="shared" si="316"/>
        <v>0</v>
      </c>
      <c r="AG318" s="16">
        <f t="shared" si="3"/>
        <v>1.101666691</v>
      </c>
      <c r="AH318" s="16">
        <f>(nnet!$A318-AG318)^2</f>
        <v>0.01033611614</v>
      </c>
    </row>
    <row r="319" ht="14.25" customHeight="1">
      <c r="A319" s="10">
        <v>1.0</v>
      </c>
      <c r="B319" s="10" t="s">
        <v>30</v>
      </c>
      <c r="C319" s="10">
        <v>3.0</v>
      </c>
      <c r="D319" s="10" t="s">
        <v>33</v>
      </c>
      <c r="E319" s="10">
        <v>24.0</v>
      </c>
      <c r="F319" s="11">
        <v>16.7</v>
      </c>
      <c r="G319" s="10">
        <v>0.0</v>
      </c>
      <c r="H319" s="10">
        <v>2.0</v>
      </c>
      <c r="I319" s="12">
        <f>nnet!$E319/$E$1</f>
        <v>0.3</v>
      </c>
      <c r="J319" s="12">
        <f>LOG10(nnet!$F319+1)</f>
        <v>1.247973266</v>
      </c>
      <c r="K319" s="10">
        <f>IF(nnet!$C319=1,1,0)</f>
        <v>0</v>
      </c>
      <c r="L319" s="10">
        <f>IF(nnet!$C319=2,1,0)</f>
        <v>0</v>
      </c>
      <c r="M319" s="10">
        <f>IF(nnet!$B319="S",1,0)</f>
        <v>1</v>
      </c>
      <c r="N319" s="10">
        <f>IF(nnet!$B319="C",1,0)</f>
        <v>0</v>
      </c>
      <c r="O319" s="13">
        <f>IF(nnet!$D319="male",1,0)</f>
        <v>0</v>
      </c>
      <c r="P319" s="13">
        <v>1.0</v>
      </c>
      <c r="AC319" s="15">
        <f>SUMPRODUCT(linear!$G319:$P319,$R$4:$AA$4)</f>
        <v>-1.068586002</v>
      </c>
      <c r="AD319" s="15">
        <f>SUMPRODUCT(nnet!$G319:$P319,$R$5:$AA$5)</f>
        <v>0.6092906208</v>
      </c>
      <c r="AE319" s="16">
        <f t="shared" ref="AE319:AF319" si="317">IF(AC319&lt;0,0,AC319)</f>
        <v>0</v>
      </c>
      <c r="AF319" s="16">
        <f t="shared" si="317"/>
        <v>0.6092906208</v>
      </c>
      <c r="AG319" s="16">
        <f t="shared" si="3"/>
        <v>0.6092906208</v>
      </c>
      <c r="AH319" s="16">
        <f>(nnet!$A319-AG319)^2</f>
        <v>0.152653819</v>
      </c>
    </row>
    <row r="320" ht="14.25" customHeight="1">
      <c r="A320" s="10">
        <v>0.0</v>
      </c>
      <c r="B320" s="10" t="s">
        <v>30</v>
      </c>
      <c r="C320" s="10">
        <v>3.0</v>
      </c>
      <c r="D320" s="10" t="s">
        <v>31</v>
      </c>
      <c r="E320" s="10">
        <v>22.0</v>
      </c>
      <c r="F320" s="11">
        <v>7.7958</v>
      </c>
      <c r="G320" s="10">
        <v>0.0</v>
      </c>
      <c r="H320" s="10">
        <v>0.0</v>
      </c>
      <c r="I320" s="12">
        <f>nnet!$E320/$E$1</f>
        <v>0.275</v>
      </c>
      <c r="J320" s="12">
        <f>LOG10(nnet!$F320+1)</f>
        <v>0.9442753458</v>
      </c>
      <c r="K320" s="10">
        <f>IF(nnet!$C320=1,1,0)</f>
        <v>0</v>
      </c>
      <c r="L320" s="10">
        <f>IF(nnet!$C320=2,1,0)</f>
        <v>0</v>
      </c>
      <c r="M320" s="10">
        <f>IF(nnet!$B320="S",1,0)</f>
        <v>1</v>
      </c>
      <c r="N320" s="10">
        <f>IF(nnet!$B320="C",1,0)</f>
        <v>0</v>
      </c>
      <c r="O320" s="13">
        <f>IF(nnet!$D320="male",1,0)</f>
        <v>1</v>
      </c>
      <c r="P320" s="13">
        <v>1.0</v>
      </c>
      <c r="AC320" s="15">
        <f>SUMPRODUCT(linear!$G320:$P320,$R$4:$AA$4)</f>
        <v>-1.484865871</v>
      </c>
      <c r="AD320" s="15">
        <f>SUMPRODUCT(nnet!$G320:$P320,$R$5:$AA$5)</f>
        <v>0.1262859749</v>
      </c>
      <c r="AE320" s="16">
        <f t="shared" ref="AE320:AF320" si="318">IF(AC320&lt;0,0,AC320)</f>
        <v>0</v>
      </c>
      <c r="AF320" s="16">
        <f t="shared" si="318"/>
        <v>0.1262859749</v>
      </c>
      <c r="AG320" s="16">
        <f t="shared" si="3"/>
        <v>0.1262859749</v>
      </c>
      <c r="AH320" s="16">
        <f>(nnet!$A320-AG320)^2</f>
        <v>0.01594814746</v>
      </c>
    </row>
    <row r="321" ht="14.25" customHeight="1">
      <c r="A321" s="10">
        <v>0.0</v>
      </c>
      <c r="B321" s="10" t="s">
        <v>30</v>
      </c>
      <c r="C321" s="10">
        <v>3.0</v>
      </c>
      <c r="D321" s="10" t="s">
        <v>33</v>
      </c>
      <c r="E321" s="10">
        <v>31.0</v>
      </c>
      <c r="F321" s="11">
        <v>7.8542</v>
      </c>
      <c r="G321" s="10">
        <v>0.0</v>
      </c>
      <c r="H321" s="10">
        <v>0.0</v>
      </c>
      <c r="I321" s="12">
        <f>nnet!$E321/$E$1</f>
        <v>0.3875</v>
      </c>
      <c r="J321" s="12">
        <f>LOG10(nnet!$F321+1)</f>
        <v>0.9471493277</v>
      </c>
      <c r="K321" s="10">
        <f>IF(nnet!$C321=1,1,0)</f>
        <v>0</v>
      </c>
      <c r="L321" s="10">
        <f>IF(nnet!$C321=2,1,0)</f>
        <v>0</v>
      </c>
      <c r="M321" s="10">
        <f>IF(nnet!$B321="S",1,0)</f>
        <v>1</v>
      </c>
      <c r="N321" s="10">
        <f>IF(nnet!$B321="C",1,0)</f>
        <v>0</v>
      </c>
      <c r="O321" s="13">
        <f>IF(nnet!$D321="male",1,0)</f>
        <v>0</v>
      </c>
      <c r="P321" s="13">
        <v>1.0</v>
      </c>
      <c r="AC321" s="15">
        <f>SUMPRODUCT(linear!$G321:$P321,$R$4:$AA$4)</f>
        <v>-1.067055877</v>
      </c>
      <c r="AD321" s="15">
        <f>SUMPRODUCT(nnet!$G321:$P321,$R$5:$AA$5)</f>
        <v>0.5621913107</v>
      </c>
      <c r="AE321" s="16">
        <f t="shared" ref="AE321:AF321" si="319">IF(AC321&lt;0,0,AC321)</f>
        <v>0</v>
      </c>
      <c r="AF321" s="16">
        <f t="shared" si="319"/>
        <v>0.5621913107</v>
      </c>
      <c r="AG321" s="16">
        <f t="shared" si="3"/>
        <v>0.5621913107</v>
      </c>
      <c r="AH321" s="16">
        <f>(nnet!$A321-AG321)^2</f>
        <v>0.3160590698</v>
      </c>
    </row>
    <row r="322" ht="14.25" customHeight="1">
      <c r="A322" s="10">
        <v>0.0</v>
      </c>
      <c r="B322" s="10" t="s">
        <v>30</v>
      </c>
      <c r="C322" s="10">
        <v>2.0</v>
      </c>
      <c r="D322" s="10" t="s">
        <v>31</v>
      </c>
      <c r="E322" s="10">
        <v>46.0</v>
      </c>
      <c r="F322" s="11">
        <v>26.0</v>
      </c>
      <c r="G322" s="10">
        <v>0.0</v>
      </c>
      <c r="H322" s="10">
        <v>0.0</v>
      </c>
      <c r="I322" s="12">
        <f>nnet!$E322/$E$1</f>
        <v>0.575</v>
      </c>
      <c r="J322" s="12">
        <f>LOG10(nnet!$F322+1)</f>
        <v>1.431363764</v>
      </c>
      <c r="K322" s="10">
        <f>IF(nnet!$C322=1,1,0)</f>
        <v>0</v>
      </c>
      <c r="L322" s="10">
        <f>IF(nnet!$C322=2,1,0)</f>
        <v>1</v>
      </c>
      <c r="M322" s="10">
        <f>IF(nnet!$B322="S",1,0)</f>
        <v>1</v>
      </c>
      <c r="N322" s="10">
        <f>IF(nnet!$B322="C",1,0)</f>
        <v>0</v>
      </c>
      <c r="O322" s="13">
        <f>IF(nnet!$D322="male",1,0)</f>
        <v>1</v>
      </c>
      <c r="P322" s="13">
        <v>1.0</v>
      </c>
      <c r="AC322" s="15">
        <f>SUMPRODUCT(linear!$G322:$P322,$R$4:$AA$4)</f>
        <v>-1.579643424</v>
      </c>
      <c r="AD322" s="15">
        <f>SUMPRODUCT(nnet!$G322:$P322,$R$5:$AA$5)</f>
        <v>0.2086179538</v>
      </c>
      <c r="AE322" s="16">
        <f t="shared" ref="AE322:AF322" si="320">IF(AC322&lt;0,0,AC322)</f>
        <v>0</v>
      </c>
      <c r="AF322" s="16">
        <f t="shared" si="320"/>
        <v>0.2086179538</v>
      </c>
      <c r="AG322" s="16">
        <f t="shared" si="3"/>
        <v>0.2086179538</v>
      </c>
      <c r="AH322" s="16">
        <f>(nnet!$A322-AG322)^2</f>
        <v>0.04352145067</v>
      </c>
    </row>
    <row r="323" ht="14.25" customHeight="1">
      <c r="A323" s="10">
        <v>0.0</v>
      </c>
      <c r="B323" s="10" t="s">
        <v>30</v>
      </c>
      <c r="C323" s="10">
        <v>2.0</v>
      </c>
      <c r="D323" s="10" t="s">
        <v>31</v>
      </c>
      <c r="E323" s="10">
        <v>23.0</v>
      </c>
      <c r="F323" s="11">
        <v>10.5</v>
      </c>
      <c r="G323" s="10">
        <v>0.0</v>
      </c>
      <c r="H323" s="10">
        <v>0.0</v>
      </c>
      <c r="I323" s="12">
        <f>nnet!$E323/$E$1</f>
        <v>0.2875</v>
      </c>
      <c r="J323" s="12">
        <f>LOG10(nnet!$F323+1)</f>
        <v>1.06069784</v>
      </c>
      <c r="K323" s="10">
        <f>IF(nnet!$C323=1,1,0)</f>
        <v>0</v>
      </c>
      <c r="L323" s="10">
        <f>IF(nnet!$C323=2,1,0)</f>
        <v>1</v>
      </c>
      <c r="M323" s="10">
        <f>IF(nnet!$B323="S",1,0)</f>
        <v>1</v>
      </c>
      <c r="N323" s="10">
        <f>IF(nnet!$B323="C",1,0)</f>
        <v>0</v>
      </c>
      <c r="O323" s="13">
        <f>IF(nnet!$D323="male",1,0)</f>
        <v>1</v>
      </c>
      <c r="P323" s="13">
        <v>1.0</v>
      </c>
      <c r="AC323" s="15">
        <f>SUMPRODUCT(linear!$G323:$P323,$R$4:$AA$4)</f>
        <v>-1.372595346</v>
      </c>
      <c r="AD323" s="15">
        <f>SUMPRODUCT(nnet!$G323:$P323,$R$5:$AA$5)</f>
        <v>0.333043778</v>
      </c>
      <c r="AE323" s="16">
        <f t="shared" ref="AE323:AF323" si="321">IF(AC323&lt;0,0,AC323)</f>
        <v>0</v>
      </c>
      <c r="AF323" s="16">
        <f t="shared" si="321"/>
        <v>0.333043778</v>
      </c>
      <c r="AG323" s="16">
        <f t="shared" si="3"/>
        <v>0.333043778</v>
      </c>
      <c r="AH323" s="16">
        <f>(nnet!$A323-AG323)^2</f>
        <v>0.1109181581</v>
      </c>
    </row>
    <row r="324" ht="14.25" customHeight="1">
      <c r="A324" s="10">
        <v>1.0</v>
      </c>
      <c r="B324" s="10" t="s">
        <v>30</v>
      </c>
      <c r="C324" s="10">
        <v>2.0</v>
      </c>
      <c r="D324" s="10" t="s">
        <v>33</v>
      </c>
      <c r="E324" s="10">
        <v>28.0</v>
      </c>
      <c r="F324" s="11">
        <v>12.65</v>
      </c>
      <c r="G324" s="10">
        <v>0.0</v>
      </c>
      <c r="H324" s="10">
        <v>0.0</v>
      </c>
      <c r="I324" s="12">
        <f>nnet!$E324/$E$1</f>
        <v>0.35</v>
      </c>
      <c r="J324" s="12">
        <f>LOG10(nnet!$F324+1)</f>
        <v>1.135132651</v>
      </c>
      <c r="K324" s="10">
        <f>IF(nnet!$C324=1,1,0)</f>
        <v>0</v>
      </c>
      <c r="L324" s="10">
        <f>IF(nnet!$C324=2,1,0)</f>
        <v>1</v>
      </c>
      <c r="M324" s="10">
        <f>IF(nnet!$B324="S",1,0)</f>
        <v>1</v>
      </c>
      <c r="N324" s="10">
        <f>IF(nnet!$B324="C",1,0)</f>
        <v>0</v>
      </c>
      <c r="O324" s="13">
        <f>IF(nnet!$D324="male",1,0)</f>
        <v>0</v>
      </c>
      <c r="P324" s="13">
        <v>1.0</v>
      </c>
      <c r="AC324" s="15">
        <f>SUMPRODUCT(linear!$G324:$P324,$R$4:$AA$4)</f>
        <v>-0.9171949102</v>
      </c>
      <c r="AD324" s="15">
        <f>SUMPRODUCT(nnet!$G324:$P324,$R$5:$AA$5)</f>
        <v>0.8003085144</v>
      </c>
      <c r="AE324" s="16">
        <f t="shared" ref="AE324:AF324" si="322">IF(AC324&lt;0,0,AC324)</f>
        <v>0</v>
      </c>
      <c r="AF324" s="16">
        <f t="shared" si="322"/>
        <v>0.8003085144</v>
      </c>
      <c r="AG324" s="16">
        <f t="shared" si="3"/>
        <v>0.8003085144</v>
      </c>
      <c r="AH324" s="16">
        <f>(nnet!$A324-AG324)^2</f>
        <v>0.03987668942</v>
      </c>
    </row>
    <row r="325" ht="14.25" customHeight="1">
      <c r="A325" s="10">
        <v>1.0</v>
      </c>
      <c r="B325" s="10" t="s">
        <v>30</v>
      </c>
      <c r="C325" s="10">
        <v>3.0</v>
      </c>
      <c r="D325" s="10" t="s">
        <v>31</v>
      </c>
      <c r="E325" s="10">
        <v>39.0</v>
      </c>
      <c r="F325" s="11">
        <v>7.925</v>
      </c>
      <c r="G325" s="10">
        <v>0.0</v>
      </c>
      <c r="H325" s="10">
        <v>0.0</v>
      </c>
      <c r="I325" s="12">
        <f>nnet!$E325/$E$1</f>
        <v>0.4875</v>
      </c>
      <c r="J325" s="12">
        <f>LOG10(nnet!$F325+1)</f>
        <v>0.9506082248</v>
      </c>
      <c r="K325" s="10">
        <f>IF(nnet!$C325=1,1,0)</f>
        <v>0</v>
      </c>
      <c r="L325" s="10">
        <f>IF(nnet!$C325=2,1,0)</f>
        <v>0</v>
      </c>
      <c r="M325" s="10">
        <f>IF(nnet!$B325="S",1,0)</f>
        <v>1</v>
      </c>
      <c r="N325" s="10">
        <f>IF(nnet!$B325="C",1,0)</f>
        <v>0</v>
      </c>
      <c r="O325" s="13">
        <f>IF(nnet!$D325="male",1,0)</f>
        <v>1</v>
      </c>
      <c r="P325" s="13">
        <v>1.0</v>
      </c>
      <c r="AC325" s="15">
        <f>SUMPRODUCT(linear!$G325:$P325,$R$4:$AA$4)</f>
        <v>-1.64101426</v>
      </c>
      <c r="AD325" s="15">
        <f>SUMPRODUCT(nnet!$G325:$P325,$R$5:$AA$5)</f>
        <v>0.01519403691</v>
      </c>
      <c r="AE325" s="16">
        <f t="shared" ref="AE325:AF325" si="323">IF(AC325&lt;0,0,AC325)</f>
        <v>0</v>
      </c>
      <c r="AF325" s="16">
        <f t="shared" si="323"/>
        <v>0.01519403691</v>
      </c>
      <c r="AG325" s="16">
        <f t="shared" si="3"/>
        <v>0.01519403691</v>
      </c>
      <c r="AH325" s="16">
        <f>(nnet!$A325-AG325)^2</f>
        <v>0.9698427849</v>
      </c>
    </row>
    <row r="326" ht="14.25" customHeight="1">
      <c r="A326" s="10">
        <v>0.0</v>
      </c>
      <c r="B326" s="10" t="s">
        <v>30</v>
      </c>
      <c r="C326" s="10">
        <v>3.0</v>
      </c>
      <c r="D326" s="10" t="s">
        <v>31</v>
      </c>
      <c r="E326" s="10">
        <v>26.0</v>
      </c>
      <c r="F326" s="11">
        <v>8.05</v>
      </c>
      <c r="G326" s="10">
        <v>0.0</v>
      </c>
      <c r="H326" s="10">
        <v>0.0</v>
      </c>
      <c r="I326" s="12">
        <f>nnet!$E326/$E$1</f>
        <v>0.325</v>
      </c>
      <c r="J326" s="12">
        <f>LOG10(nnet!$F326+1)</f>
        <v>0.9566485792</v>
      </c>
      <c r="K326" s="10">
        <f>IF(nnet!$C326=1,1,0)</f>
        <v>0</v>
      </c>
      <c r="L326" s="10">
        <f>IF(nnet!$C326=2,1,0)</f>
        <v>0</v>
      </c>
      <c r="M326" s="10">
        <f>IF(nnet!$B326="S",1,0)</f>
        <v>1</v>
      </c>
      <c r="N326" s="10">
        <f>IF(nnet!$B326="C",1,0)</f>
        <v>0</v>
      </c>
      <c r="O326" s="13">
        <f>IF(nnet!$D326="male",1,0)</f>
        <v>1</v>
      </c>
      <c r="P326" s="13">
        <v>1.0</v>
      </c>
      <c r="AC326" s="15">
        <f>SUMPRODUCT(linear!$G326:$P326,$R$4:$AA$4)</f>
        <v>-1.521480088</v>
      </c>
      <c r="AD326" s="15">
        <f>SUMPRODUCT(nnet!$G326:$P326,$R$5:$AA$5)</f>
        <v>0.1009243903</v>
      </c>
      <c r="AE326" s="16">
        <f t="shared" ref="AE326:AF326" si="324">IF(AC326&lt;0,0,AC326)</f>
        <v>0</v>
      </c>
      <c r="AF326" s="16">
        <f t="shared" si="324"/>
        <v>0.1009243903</v>
      </c>
      <c r="AG326" s="16">
        <f t="shared" si="3"/>
        <v>0.1009243903</v>
      </c>
      <c r="AH326" s="16">
        <f>(nnet!$A326-AG326)^2</f>
        <v>0.01018573257</v>
      </c>
    </row>
    <row r="327" ht="14.25" customHeight="1">
      <c r="A327" s="10">
        <v>0.0</v>
      </c>
      <c r="B327" s="10" t="s">
        <v>30</v>
      </c>
      <c r="C327" s="10">
        <v>3.0</v>
      </c>
      <c r="D327" s="10" t="s">
        <v>33</v>
      </c>
      <c r="E327" s="10">
        <v>21.0</v>
      </c>
      <c r="F327" s="11">
        <v>9.825</v>
      </c>
      <c r="G327" s="10">
        <v>1.0</v>
      </c>
      <c r="H327" s="10">
        <v>0.0</v>
      </c>
      <c r="I327" s="12">
        <f>nnet!$E327/$E$1</f>
        <v>0.2625</v>
      </c>
      <c r="J327" s="12">
        <f>LOG10(nnet!$F327+1)</f>
        <v>1.034427905</v>
      </c>
      <c r="K327" s="10">
        <f>IF(nnet!$C327=1,1,0)</f>
        <v>0</v>
      </c>
      <c r="L327" s="10">
        <f>IF(nnet!$C327=2,1,0)</f>
        <v>0</v>
      </c>
      <c r="M327" s="10">
        <f>IF(nnet!$B327="S",1,0)</f>
        <v>1</v>
      </c>
      <c r="N327" s="10">
        <f>IF(nnet!$B327="C",1,0)</f>
        <v>0</v>
      </c>
      <c r="O327" s="13">
        <f>IF(nnet!$D327="male",1,0)</f>
        <v>0</v>
      </c>
      <c r="P327" s="13">
        <v>1.0</v>
      </c>
      <c r="AC327" s="15">
        <f>SUMPRODUCT(linear!$G327:$P327,$R$4:$AA$4)</f>
        <v>-0.9919013727</v>
      </c>
      <c r="AD327" s="15">
        <f>SUMPRODUCT(nnet!$G327:$P327,$R$5:$AA$5)</f>
        <v>0.5562599054</v>
      </c>
      <c r="AE327" s="16">
        <f t="shared" ref="AE327:AF327" si="325">IF(AC327&lt;0,0,AC327)</f>
        <v>0</v>
      </c>
      <c r="AF327" s="16">
        <f t="shared" si="325"/>
        <v>0.5562599054</v>
      </c>
      <c r="AG327" s="16">
        <f t="shared" si="3"/>
        <v>0.5562599054</v>
      </c>
      <c r="AH327" s="16">
        <f>(nnet!$A327-AG327)^2</f>
        <v>0.3094250824</v>
      </c>
    </row>
    <row r="328" ht="14.25" customHeight="1">
      <c r="A328" s="10">
        <v>0.0</v>
      </c>
      <c r="B328" s="10" t="s">
        <v>30</v>
      </c>
      <c r="C328" s="10">
        <v>3.0</v>
      </c>
      <c r="D328" s="10" t="s">
        <v>31</v>
      </c>
      <c r="E328" s="10">
        <v>28.0</v>
      </c>
      <c r="F328" s="11">
        <v>15.85</v>
      </c>
      <c r="G328" s="10">
        <v>1.0</v>
      </c>
      <c r="H328" s="10">
        <v>0.0</v>
      </c>
      <c r="I328" s="12">
        <f>nnet!$E328/$E$1</f>
        <v>0.35</v>
      </c>
      <c r="J328" s="12">
        <f>LOG10(nnet!$F328+1)</f>
        <v>1.226599905</v>
      </c>
      <c r="K328" s="10">
        <f>IF(nnet!$C328=1,1,0)</f>
        <v>0</v>
      </c>
      <c r="L328" s="10">
        <f>IF(nnet!$C328=2,1,0)</f>
        <v>0</v>
      </c>
      <c r="M328" s="10">
        <f>IF(nnet!$B328="S",1,0)</f>
        <v>1</v>
      </c>
      <c r="N328" s="10">
        <f>IF(nnet!$B328="C",1,0)</f>
        <v>0</v>
      </c>
      <c r="O328" s="13">
        <f>IF(nnet!$D328="male",1,0)</f>
        <v>1</v>
      </c>
      <c r="P328" s="13">
        <v>1.0</v>
      </c>
      <c r="AC328" s="15">
        <f>SUMPRODUCT(linear!$G328:$P328,$R$4:$AA$4)</f>
        <v>-1.55447533</v>
      </c>
      <c r="AD328" s="15">
        <f>SUMPRODUCT(nnet!$G328:$P328,$R$5:$AA$5)</f>
        <v>0.02930925777</v>
      </c>
      <c r="AE328" s="16">
        <f t="shared" ref="AE328:AF328" si="326">IF(AC328&lt;0,0,AC328)</f>
        <v>0</v>
      </c>
      <c r="AF328" s="16">
        <f t="shared" si="326"/>
        <v>0.02930925777</v>
      </c>
      <c r="AG328" s="16">
        <f t="shared" si="3"/>
        <v>0.02930925777</v>
      </c>
      <c r="AH328" s="16">
        <f>(nnet!$A328-AG328)^2</f>
        <v>0.0008590325911</v>
      </c>
    </row>
    <row r="329" ht="14.25" customHeight="1">
      <c r="A329" s="10">
        <v>0.0</v>
      </c>
      <c r="B329" s="10" t="s">
        <v>30</v>
      </c>
      <c r="C329" s="10">
        <v>3.0</v>
      </c>
      <c r="D329" s="10" t="s">
        <v>33</v>
      </c>
      <c r="E329" s="10">
        <v>20.0</v>
      </c>
      <c r="F329" s="11">
        <v>8.6625</v>
      </c>
      <c r="G329" s="10">
        <v>0.0</v>
      </c>
      <c r="H329" s="10">
        <v>0.0</v>
      </c>
      <c r="I329" s="12">
        <f>nnet!$E329/$E$1</f>
        <v>0.25</v>
      </c>
      <c r="J329" s="12">
        <f>LOG10(nnet!$F329+1)</f>
        <v>0.9850895069</v>
      </c>
      <c r="K329" s="10">
        <f>IF(nnet!$C329=1,1,0)</f>
        <v>0</v>
      </c>
      <c r="L329" s="10">
        <f>IF(nnet!$C329=2,1,0)</f>
        <v>0</v>
      </c>
      <c r="M329" s="10">
        <f>IF(nnet!$B329="S",1,0)</f>
        <v>1</v>
      </c>
      <c r="N329" s="10">
        <f>IF(nnet!$B329="C",1,0)</f>
        <v>0</v>
      </c>
      <c r="O329" s="13">
        <f>IF(nnet!$D329="male",1,0)</f>
        <v>0</v>
      </c>
      <c r="P329" s="13">
        <v>1.0</v>
      </c>
      <c r="AC329" s="15">
        <f>SUMPRODUCT(linear!$G329:$P329,$R$4:$AA$4)</f>
        <v>-0.9655297465</v>
      </c>
      <c r="AD329" s="15">
        <f>SUMPRODUCT(nnet!$G329:$P329,$R$5:$AA$5)</f>
        <v>0.6370783034</v>
      </c>
      <c r="AE329" s="16">
        <f t="shared" ref="AE329:AF329" si="327">IF(AC329&lt;0,0,AC329)</f>
        <v>0</v>
      </c>
      <c r="AF329" s="16">
        <f t="shared" si="327"/>
        <v>0.6370783034</v>
      </c>
      <c r="AG329" s="16">
        <f t="shared" si="3"/>
        <v>0.6370783034</v>
      </c>
      <c r="AH329" s="16">
        <f>(nnet!$A329-AG329)^2</f>
        <v>0.4058687646</v>
      </c>
    </row>
    <row r="330" ht="14.25" customHeight="1">
      <c r="A330" s="10">
        <v>0.0</v>
      </c>
      <c r="B330" s="10" t="s">
        <v>30</v>
      </c>
      <c r="C330" s="10">
        <v>2.0</v>
      </c>
      <c r="D330" s="10" t="s">
        <v>31</v>
      </c>
      <c r="E330" s="10">
        <v>34.0</v>
      </c>
      <c r="F330" s="11">
        <v>21.0</v>
      </c>
      <c r="G330" s="10">
        <v>1.0</v>
      </c>
      <c r="H330" s="10">
        <v>0.0</v>
      </c>
      <c r="I330" s="12">
        <f>nnet!$E330/$E$1</f>
        <v>0.425</v>
      </c>
      <c r="J330" s="12">
        <f>LOG10(nnet!$F330+1)</f>
        <v>1.342422681</v>
      </c>
      <c r="K330" s="10">
        <f>IF(nnet!$C330=1,1,0)</f>
        <v>0</v>
      </c>
      <c r="L330" s="10">
        <f>IF(nnet!$C330=2,1,0)</f>
        <v>1</v>
      </c>
      <c r="M330" s="10">
        <f>IF(nnet!$B330="S",1,0)</f>
        <v>1</v>
      </c>
      <c r="N330" s="10">
        <f>IF(nnet!$B330="C",1,0)</f>
        <v>0</v>
      </c>
      <c r="O330" s="13">
        <f>IF(nnet!$D330="male",1,0)</f>
        <v>1</v>
      </c>
      <c r="P330" s="13">
        <v>1.0</v>
      </c>
      <c r="AC330" s="15">
        <f>SUMPRODUCT(linear!$G330:$P330,$R$4:$AA$4)</f>
        <v>-1.488159441</v>
      </c>
      <c r="AD330" s="15">
        <f>SUMPRODUCT(nnet!$G330:$P330,$R$5:$AA$5)</f>
        <v>0.2032170066</v>
      </c>
      <c r="AE330" s="16">
        <f t="shared" ref="AE330:AF330" si="328">IF(AC330&lt;0,0,AC330)</f>
        <v>0</v>
      </c>
      <c r="AF330" s="16">
        <f t="shared" si="328"/>
        <v>0.2032170066</v>
      </c>
      <c r="AG330" s="16">
        <f t="shared" si="3"/>
        <v>0.2032170066</v>
      </c>
      <c r="AH330" s="16">
        <f>(nnet!$A330-AG330)^2</f>
        <v>0.04129715178</v>
      </c>
    </row>
    <row r="331" ht="14.25" customHeight="1">
      <c r="A331" s="10">
        <v>0.0</v>
      </c>
      <c r="B331" s="10" t="s">
        <v>30</v>
      </c>
      <c r="C331" s="10">
        <v>3.0</v>
      </c>
      <c r="D331" s="10" t="s">
        <v>31</v>
      </c>
      <c r="E331" s="10">
        <v>51.0</v>
      </c>
      <c r="F331" s="11">
        <v>7.75</v>
      </c>
      <c r="G331" s="10">
        <v>0.0</v>
      </c>
      <c r="H331" s="10">
        <v>0.0</v>
      </c>
      <c r="I331" s="12">
        <f>nnet!$E331/$E$1</f>
        <v>0.6375</v>
      </c>
      <c r="J331" s="12">
        <f>LOG10(nnet!$F331+1)</f>
        <v>0.942008053</v>
      </c>
      <c r="K331" s="10">
        <f>IF(nnet!$C331=1,1,0)</f>
        <v>0</v>
      </c>
      <c r="L331" s="10">
        <f>IF(nnet!$C331=2,1,0)</f>
        <v>0</v>
      </c>
      <c r="M331" s="10">
        <f>IF(nnet!$B331="S",1,0)</f>
        <v>1</v>
      </c>
      <c r="N331" s="10">
        <f>IF(nnet!$B331="C",1,0)</f>
        <v>0</v>
      </c>
      <c r="O331" s="13">
        <f>IF(nnet!$D331="male",1,0)</f>
        <v>1</v>
      </c>
      <c r="P331" s="13">
        <v>1.0</v>
      </c>
      <c r="AC331" s="15">
        <f>SUMPRODUCT(linear!$G331:$P331,$R$4:$AA$4)</f>
        <v>-1.751388673</v>
      </c>
      <c r="AD331" s="15">
        <f>SUMPRODUCT(nnet!$G331:$P331,$R$5:$AA$5)</f>
        <v>-0.06415779782</v>
      </c>
      <c r="AE331" s="16">
        <f t="shared" ref="AE331:AF331" si="329">IF(AC331&lt;0,0,AC331)</f>
        <v>0</v>
      </c>
      <c r="AF331" s="16">
        <f t="shared" si="329"/>
        <v>0</v>
      </c>
      <c r="AG331" s="16">
        <f t="shared" si="3"/>
        <v>0</v>
      </c>
      <c r="AH331" s="16">
        <f>(nnet!$A331-AG331)^2</f>
        <v>0</v>
      </c>
    </row>
    <row r="332" ht="14.25" customHeight="1">
      <c r="A332" s="10">
        <v>1.0</v>
      </c>
      <c r="B332" s="10" t="s">
        <v>30</v>
      </c>
      <c r="C332" s="10">
        <v>2.0</v>
      </c>
      <c r="D332" s="10" t="s">
        <v>31</v>
      </c>
      <c r="E332" s="10">
        <v>3.0</v>
      </c>
      <c r="F332" s="11">
        <v>18.75</v>
      </c>
      <c r="G332" s="10">
        <v>1.0</v>
      </c>
      <c r="H332" s="10">
        <v>1.0</v>
      </c>
      <c r="I332" s="12">
        <f>nnet!$E332/$E$1</f>
        <v>0.0375</v>
      </c>
      <c r="J332" s="12">
        <f>LOG10(nnet!$F332+1)</f>
        <v>1.2955671</v>
      </c>
      <c r="K332" s="10">
        <f>IF(nnet!$C332=1,1,0)</f>
        <v>0</v>
      </c>
      <c r="L332" s="10">
        <f>IF(nnet!$C332=2,1,0)</f>
        <v>1</v>
      </c>
      <c r="M332" s="10">
        <f>IF(nnet!$B332="S",1,0)</f>
        <v>1</v>
      </c>
      <c r="N332" s="10">
        <f>IF(nnet!$B332="C",1,0)</f>
        <v>0</v>
      </c>
      <c r="O332" s="13">
        <f>IF(nnet!$D332="male",1,0)</f>
        <v>1</v>
      </c>
      <c r="P332" s="13">
        <v>1.0</v>
      </c>
      <c r="AC332" s="15">
        <f>SUMPRODUCT(linear!$G332:$P332,$R$4:$AA$4)</f>
        <v>-1.23850676</v>
      </c>
      <c r="AD332" s="15">
        <f>SUMPRODUCT(nnet!$G332:$P332,$R$5:$AA$5)</f>
        <v>0.3931097813</v>
      </c>
      <c r="AE332" s="16">
        <f t="shared" ref="AE332:AF332" si="330">IF(AC332&lt;0,0,AC332)</f>
        <v>0</v>
      </c>
      <c r="AF332" s="16">
        <f t="shared" si="330"/>
        <v>0.3931097813</v>
      </c>
      <c r="AG332" s="16">
        <f t="shared" si="3"/>
        <v>0.3931097813</v>
      </c>
      <c r="AH332" s="16">
        <f>(nnet!$A332-AG332)^2</f>
        <v>0.3683157376</v>
      </c>
    </row>
    <row r="333" ht="14.25" customHeight="1">
      <c r="A333" s="10">
        <v>0.0</v>
      </c>
      <c r="B333" s="10" t="s">
        <v>30</v>
      </c>
      <c r="C333" s="10">
        <v>3.0</v>
      </c>
      <c r="D333" s="10" t="s">
        <v>31</v>
      </c>
      <c r="E333" s="10">
        <v>21.0</v>
      </c>
      <c r="F333" s="11">
        <v>7.775</v>
      </c>
      <c r="G333" s="10">
        <v>0.0</v>
      </c>
      <c r="H333" s="10">
        <v>0.0</v>
      </c>
      <c r="I333" s="12">
        <f>nnet!$E333/$E$1</f>
        <v>0.2625</v>
      </c>
      <c r="J333" s="12">
        <f>LOG10(nnet!$F333+1)</f>
        <v>0.9432471251</v>
      </c>
      <c r="K333" s="10">
        <f>IF(nnet!$C333=1,1,0)</f>
        <v>0</v>
      </c>
      <c r="L333" s="10">
        <f>IF(nnet!$C333=2,1,0)</f>
        <v>0</v>
      </c>
      <c r="M333" s="10">
        <f>IF(nnet!$B333="S",1,0)</f>
        <v>1</v>
      </c>
      <c r="N333" s="10">
        <f>IF(nnet!$B333="C",1,0)</f>
        <v>0</v>
      </c>
      <c r="O333" s="13">
        <f>IF(nnet!$D333="male",1,0)</f>
        <v>1</v>
      </c>
      <c r="P333" s="13">
        <v>1.0</v>
      </c>
      <c r="AC333" s="15">
        <f>SUMPRODUCT(linear!$G333:$P333,$R$4:$AA$4)</f>
        <v>-1.475688298</v>
      </c>
      <c r="AD333" s="15">
        <f>SUMPRODUCT(nnet!$G333:$P333,$R$5:$AA$5)</f>
        <v>0.1327739395</v>
      </c>
      <c r="AE333" s="16">
        <f t="shared" ref="AE333:AF333" si="331">IF(AC333&lt;0,0,AC333)</f>
        <v>0</v>
      </c>
      <c r="AF333" s="16">
        <f t="shared" si="331"/>
        <v>0.1327739395</v>
      </c>
      <c r="AG333" s="16">
        <f t="shared" si="3"/>
        <v>0.1327739395</v>
      </c>
      <c r="AH333" s="16">
        <f>(nnet!$A333-AG333)^2</f>
        <v>0.01762891901</v>
      </c>
    </row>
    <row r="334" ht="14.25" customHeight="1">
      <c r="A334" s="10">
        <v>1.0</v>
      </c>
      <c r="B334" s="10" t="s">
        <v>34</v>
      </c>
      <c r="C334" s="10">
        <v>1.0</v>
      </c>
      <c r="D334" s="10" t="s">
        <v>33</v>
      </c>
      <c r="E334" s="10">
        <v>33.0</v>
      </c>
      <c r="F334" s="11">
        <v>90.0</v>
      </c>
      <c r="G334" s="10">
        <v>1.0</v>
      </c>
      <c r="H334" s="10">
        <v>0.0</v>
      </c>
      <c r="I334" s="12">
        <f>nnet!$E334/$E$1</f>
        <v>0.4125</v>
      </c>
      <c r="J334" s="12">
        <f>LOG10(nnet!$F334+1)</f>
        <v>1.959041392</v>
      </c>
      <c r="K334" s="10">
        <f>IF(nnet!$C334=1,1,0)</f>
        <v>1</v>
      </c>
      <c r="L334" s="10">
        <f>IF(nnet!$C334=2,1,0)</f>
        <v>0</v>
      </c>
      <c r="M334" s="10">
        <f>IF(nnet!$B334="S",1,0)</f>
        <v>0</v>
      </c>
      <c r="N334" s="10">
        <f>IF(nnet!$B334="C",1,0)</f>
        <v>0</v>
      </c>
      <c r="O334" s="13">
        <f>IF(nnet!$D334="male",1,0)</f>
        <v>0</v>
      </c>
      <c r="P334" s="13">
        <v>1.0</v>
      </c>
      <c r="AC334" s="15">
        <f>SUMPRODUCT(linear!$G334:$P334,$R$4:$AA$4)</f>
        <v>0.7966375813</v>
      </c>
      <c r="AD334" s="15">
        <f>SUMPRODUCT(nnet!$G334:$P334,$R$5:$AA$5)</f>
        <v>-1.894150076</v>
      </c>
      <c r="AE334" s="16">
        <f t="shared" ref="AE334:AF334" si="332">IF(AC334&lt;0,0,AC334)</f>
        <v>0.7966375813</v>
      </c>
      <c r="AF334" s="16">
        <f t="shared" si="332"/>
        <v>0</v>
      </c>
      <c r="AG334" s="16">
        <f t="shared" si="3"/>
        <v>0.7966375813</v>
      </c>
      <c r="AH334" s="16">
        <f>(nnet!$A334-AG334)^2</f>
        <v>0.04135627335</v>
      </c>
    </row>
    <row r="335" ht="14.25" customHeight="1">
      <c r="A335" s="10">
        <v>1.0</v>
      </c>
      <c r="B335" s="10" t="s">
        <v>30</v>
      </c>
      <c r="C335" s="10">
        <v>3.0</v>
      </c>
      <c r="D335" s="10" t="s">
        <v>31</v>
      </c>
      <c r="E335" s="10">
        <v>44.0</v>
      </c>
      <c r="F335" s="11">
        <v>7.925</v>
      </c>
      <c r="G335" s="10">
        <v>0.0</v>
      </c>
      <c r="H335" s="10">
        <v>0.0</v>
      </c>
      <c r="I335" s="12">
        <f>nnet!$E335/$E$1</f>
        <v>0.55</v>
      </c>
      <c r="J335" s="12">
        <f>LOG10(nnet!$F335+1)</f>
        <v>0.9506082248</v>
      </c>
      <c r="K335" s="10">
        <f>IF(nnet!$C335=1,1,0)</f>
        <v>0</v>
      </c>
      <c r="L335" s="10">
        <f>IF(nnet!$C335=2,1,0)</f>
        <v>0</v>
      </c>
      <c r="M335" s="10">
        <f>IF(nnet!$B335="S",1,0)</f>
        <v>1</v>
      </c>
      <c r="N335" s="10">
        <f>IF(nnet!$B335="C",1,0)</f>
        <v>0</v>
      </c>
      <c r="O335" s="13">
        <f>IF(nnet!$D335="male",1,0)</f>
        <v>1</v>
      </c>
      <c r="P335" s="13">
        <v>1.0</v>
      </c>
      <c r="AC335" s="15">
        <f>SUMPRODUCT(linear!$G335:$P335,$R$4:$AA$4)</f>
        <v>-1.686961921</v>
      </c>
      <c r="AD335" s="15">
        <f>SUMPRODUCT(nnet!$G335:$P335,$R$5:$AA$5)</f>
        <v>-0.01761316223</v>
      </c>
      <c r="AE335" s="16">
        <f t="shared" ref="AE335:AF335" si="333">IF(AC335&lt;0,0,AC335)</f>
        <v>0</v>
      </c>
      <c r="AF335" s="16">
        <f t="shared" si="333"/>
        <v>0</v>
      </c>
      <c r="AG335" s="16">
        <f t="shared" si="3"/>
        <v>0</v>
      </c>
      <c r="AH335" s="16">
        <f>(nnet!$A335-AG335)^2</f>
        <v>1</v>
      </c>
    </row>
    <row r="336" ht="14.25" customHeight="1">
      <c r="A336" s="10">
        <v>1.0</v>
      </c>
      <c r="B336" s="10" t="s">
        <v>30</v>
      </c>
      <c r="C336" s="10">
        <v>2.0</v>
      </c>
      <c r="D336" s="10" t="s">
        <v>33</v>
      </c>
      <c r="E336" s="10">
        <v>34.0</v>
      </c>
      <c r="F336" s="11">
        <v>32.5</v>
      </c>
      <c r="G336" s="10">
        <v>1.0</v>
      </c>
      <c r="H336" s="10">
        <v>1.0</v>
      </c>
      <c r="I336" s="12">
        <f>nnet!$E336/$E$1</f>
        <v>0.425</v>
      </c>
      <c r="J336" s="12">
        <f>LOG10(nnet!$F336+1)</f>
        <v>1.525044807</v>
      </c>
      <c r="K336" s="10">
        <f>IF(nnet!$C336=1,1,0)</f>
        <v>0</v>
      </c>
      <c r="L336" s="10">
        <f>IF(nnet!$C336=2,1,0)</f>
        <v>1</v>
      </c>
      <c r="M336" s="10">
        <f>IF(nnet!$B336="S",1,0)</f>
        <v>1</v>
      </c>
      <c r="N336" s="10">
        <f>IF(nnet!$B336="C",1,0)</f>
        <v>0</v>
      </c>
      <c r="O336" s="13">
        <f>IF(nnet!$D336="male",1,0)</f>
        <v>0</v>
      </c>
      <c r="P336" s="13">
        <v>1.0</v>
      </c>
      <c r="AC336" s="15">
        <f>SUMPRODUCT(linear!$G336:$P336,$R$4:$AA$4)</f>
        <v>-1.020230878</v>
      </c>
      <c r="AD336" s="15">
        <f>SUMPRODUCT(nnet!$G336:$P336,$R$5:$AA$5)</f>
        <v>0.7008562404</v>
      </c>
      <c r="AE336" s="16">
        <f t="shared" ref="AE336:AF336" si="334">IF(AC336&lt;0,0,AC336)</f>
        <v>0</v>
      </c>
      <c r="AF336" s="16">
        <f t="shared" si="334"/>
        <v>0.7008562404</v>
      </c>
      <c r="AG336" s="16">
        <f t="shared" si="3"/>
        <v>0.7008562404</v>
      </c>
      <c r="AH336" s="16">
        <f>(nnet!$A336-AG336)^2</f>
        <v>0.08948698891</v>
      </c>
    </row>
    <row r="337" ht="14.25" customHeight="1">
      <c r="A337" s="10">
        <v>1.0</v>
      </c>
      <c r="B337" s="10" t="s">
        <v>30</v>
      </c>
      <c r="C337" s="10">
        <v>2.0</v>
      </c>
      <c r="D337" s="10" t="s">
        <v>33</v>
      </c>
      <c r="E337" s="10">
        <v>18.0</v>
      </c>
      <c r="F337" s="11">
        <v>13.0</v>
      </c>
      <c r="G337" s="10">
        <v>0.0</v>
      </c>
      <c r="H337" s="10">
        <v>2.0</v>
      </c>
      <c r="I337" s="12">
        <f>nnet!$E337/$E$1</f>
        <v>0.225</v>
      </c>
      <c r="J337" s="12">
        <f>LOG10(nnet!$F337+1)</f>
        <v>1.146128036</v>
      </c>
      <c r="K337" s="10">
        <f>IF(nnet!$C337=1,1,0)</f>
        <v>0</v>
      </c>
      <c r="L337" s="10">
        <f>IF(nnet!$C337=2,1,0)</f>
        <v>1</v>
      </c>
      <c r="M337" s="10">
        <f>IF(nnet!$B337="S",1,0)</f>
        <v>1</v>
      </c>
      <c r="N337" s="10">
        <f>IF(nnet!$B337="C",1,0)</f>
        <v>0</v>
      </c>
      <c r="O337" s="13">
        <f>IF(nnet!$D337="male",1,0)</f>
        <v>0</v>
      </c>
      <c r="P337" s="13">
        <v>1.0</v>
      </c>
      <c r="AC337" s="15">
        <f>SUMPRODUCT(linear!$G337:$P337,$R$4:$AA$4)</f>
        <v>-0.8945273921</v>
      </c>
      <c r="AD337" s="15">
        <f>SUMPRODUCT(nnet!$G337:$P337,$R$5:$AA$5)</f>
        <v>0.8463813826</v>
      </c>
      <c r="AE337" s="16">
        <f t="shared" ref="AE337:AF337" si="335">IF(AC337&lt;0,0,AC337)</f>
        <v>0</v>
      </c>
      <c r="AF337" s="16">
        <f t="shared" si="335"/>
        <v>0.8463813826</v>
      </c>
      <c r="AG337" s="16">
        <f t="shared" si="3"/>
        <v>0.8463813826</v>
      </c>
      <c r="AH337" s="16">
        <f>(nnet!$A337-AG337)^2</f>
        <v>0.02359867962</v>
      </c>
    </row>
    <row r="338" ht="14.25" customHeight="1">
      <c r="A338" s="10">
        <v>0.0</v>
      </c>
      <c r="B338" s="10" t="s">
        <v>30</v>
      </c>
      <c r="C338" s="10">
        <v>2.0</v>
      </c>
      <c r="D338" s="10" t="s">
        <v>31</v>
      </c>
      <c r="E338" s="10">
        <v>30.0</v>
      </c>
      <c r="F338" s="11">
        <v>13.0</v>
      </c>
      <c r="G338" s="10">
        <v>0.0</v>
      </c>
      <c r="H338" s="10">
        <v>0.0</v>
      </c>
      <c r="I338" s="12">
        <f>nnet!$E338/$E$1</f>
        <v>0.375</v>
      </c>
      <c r="J338" s="12">
        <f>LOG10(nnet!$F338+1)</f>
        <v>1.146128036</v>
      </c>
      <c r="K338" s="10">
        <f>IF(nnet!$C338=1,1,0)</f>
        <v>0</v>
      </c>
      <c r="L338" s="10">
        <f>IF(nnet!$C338=2,1,0)</f>
        <v>1</v>
      </c>
      <c r="M338" s="10">
        <f>IF(nnet!$B338="S",1,0)</f>
        <v>1</v>
      </c>
      <c r="N338" s="10">
        <f>IF(nnet!$B338="C",1,0)</f>
        <v>0</v>
      </c>
      <c r="O338" s="13">
        <f>IF(nnet!$D338="male",1,0)</f>
        <v>1</v>
      </c>
      <c r="P338" s="13">
        <v>1.0</v>
      </c>
      <c r="AC338" s="15">
        <f>SUMPRODUCT(linear!$G338:$P338,$R$4:$AA$4)</f>
        <v>-1.435928445</v>
      </c>
      <c r="AD338" s="15">
        <f>SUMPRODUCT(nnet!$G338:$P338,$R$5:$AA$5)</f>
        <v>0.2932184269</v>
      </c>
      <c r="AE338" s="16">
        <f t="shared" ref="AE338:AF338" si="336">IF(AC338&lt;0,0,AC338)</f>
        <v>0</v>
      </c>
      <c r="AF338" s="16">
        <f t="shared" si="336"/>
        <v>0.2932184269</v>
      </c>
      <c r="AG338" s="16">
        <f t="shared" si="3"/>
        <v>0.2932184269</v>
      </c>
      <c r="AH338" s="16">
        <f>(nnet!$A338-AG338)^2</f>
        <v>0.08597704587</v>
      </c>
    </row>
    <row r="339" ht="14.25" customHeight="1">
      <c r="A339" s="10">
        <v>0.0</v>
      </c>
      <c r="B339" s="10" t="s">
        <v>30</v>
      </c>
      <c r="C339" s="10">
        <v>3.0</v>
      </c>
      <c r="D339" s="10" t="s">
        <v>33</v>
      </c>
      <c r="E339" s="10">
        <v>10.0</v>
      </c>
      <c r="F339" s="11">
        <v>24.15</v>
      </c>
      <c r="G339" s="10">
        <v>0.0</v>
      </c>
      <c r="H339" s="10">
        <v>2.0</v>
      </c>
      <c r="I339" s="12">
        <f>nnet!$E339/$E$1</f>
        <v>0.125</v>
      </c>
      <c r="J339" s="12">
        <f>LOG10(nnet!$F339+1)</f>
        <v>1.400537989</v>
      </c>
      <c r="K339" s="10">
        <f>IF(nnet!$C339=1,1,0)</f>
        <v>0</v>
      </c>
      <c r="L339" s="10">
        <f>IF(nnet!$C339=2,1,0)</f>
        <v>0</v>
      </c>
      <c r="M339" s="10">
        <f>IF(nnet!$B339="S",1,0)</f>
        <v>1</v>
      </c>
      <c r="N339" s="10">
        <f>IF(nnet!$B339="C",1,0)</f>
        <v>0</v>
      </c>
      <c r="O339" s="13">
        <f>IF(nnet!$D339="male",1,0)</f>
        <v>0</v>
      </c>
      <c r="P339" s="13">
        <v>1.0</v>
      </c>
      <c r="AC339" s="15">
        <f>SUMPRODUCT(linear!$G339:$P339,$R$4:$AA$4)</f>
        <v>-0.9381580939</v>
      </c>
      <c r="AD339" s="15">
        <f>SUMPRODUCT(nnet!$G339:$P339,$R$5:$AA$5)</f>
        <v>0.7120528498</v>
      </c>
      <c r="AE339" s="16">
        <f t="shared" ref="AE339:AF339" si="337">IF(AC339&lt;0,0,AC339)</f>
        <v>0</v>
      </c>
      <c r="AF339" s="16">
        <f t="shared" si="337"/>
        <v>0.7120528498</v>
      </c>
      <c r="AG339" s="16">
        <f t="shared" si="3"/>
        <v>0.7120528498</v>
      </c>
      <c r="AH339" s="16">
        <f>(nnet!$A339-AG339)^2</f>
        <v>0.5070192609</v>
      </c>
    </row>
    <row r="340" ht="14.25" customHeight="1">
      <c r="A340" s="10">
        <v>0.0</v>
      </c>
      <c r="B340" s="10" t="s">
        <v>34</v>
      </c>
      <c r="C340" s="10">
        <v>3.0</v>
      </c>
      <c r="D340" s="10" t="s">
        <v>31</v>
      </c>
      <c r="E340" s="10">
        <v>21.0</v>
      </c>
      <c r="F340" s="11">
        <v>7.7333</v>
      </c>
      <c r="G340" s="10">
        <v>0.0</v>
      </c>
      <c r="H340" s="10">
        <v>0.0</v>
      </c>
      <c r="I340" s="12">
        <f>nnet!$E340/$E$1</f>
        <v>0.2625</v>
      </c>
      <c r="J340" s="12">
        <f>LOG10(nnet!$F340+1)</f>
        <v>0.941178379</v>
      </c>
      <c r="K340" s="10">
        <f>IF(nnet!$C340=1,1,0)</f>
        <v>0</v>
      </c>
      <c r="L340" s="10">
        <f>IF(nnet!$C340=2,1,0)</f>
        <v>0</v>
      </c>
      <c r="M340" s="10">
        <f>IF(nnet!$B340="S",1,0)</f>
        <v>0</v>
      </c>
      <c r="N340" s="10">
        <f>IF(nnet!$B340="C",1,0)</f>
        <v>0</v>
      </c>
      <c r="O340" s="13">
        <f>IF(nnet!$D340="male",1,0)</f>
        <v>1</v>
      </c>
      <c r="P340" s="13">
        <v>1.0</v>
      </c>
      <c r="AC340" s="15">
        <f>SUMPRODUCT(linear!$G340:$P340,$R$4:$AA$4)</f>
        <v>0.03920980284</v>
      </c>
      <c r="AD340" s="15">
        <f>SUMPRODUCT(nnet!$G340:$P340,$R$5:$AA$5)</f>
        <v>-2.680123433</v>
      </c>
      <c r="AE340" s="16">
        <f t="shared" ref="AE340:AF340" si="338">IF(AC340&lt;0,0,AC340)</f>
        <v>0.03920980284</v>
      </c>
      <c r="AF340" s="16">
        <f t="shared" si="338"/>
        <v>0</v>
      </c>
      <c r="AG340" s="16">
        <f t="shared" si="3"/>
        <v>0.03920980284</v>
      </c>
      <c r="AH340" s="16">
        <f>(nnet!$A340-AG340)^2</f>
        <v>0.001537408639</v>
      </c>
    </row>
    <row r="341" ht="14.25" customHeight="1">
      <c r="A341" s="10">
        <v>0.0</v>
      </c>
      <c r="B341" s="10" t="s">
        <v>30</v>
      </c>
      <c r="C341" s="10">
        <v>3.0</v>
      </c>
      <c r="D341" s="10" t="s">
        <v>31</v>
      </c>
      <c r="E341" s="10">
        <v>29.0</v>
      </c>
      <c r="F341" s="11">
        <v>7.875</v>
      </c>
      <c r="G341" s="10">
        <v>0.0</v>
      </c>
      <c r="H341" s="10">
        <v>0.0</v>
      </c>
      <c r="I341" s="12">
        <f>nnet!$E341/$E$1</f>
        <v>0.3625</v>
      </c>
      <c r="J341" s="12">
        <f>LOG10(nnet!$F341+1)</f>
        <v>0.9481683617</v>
      </c>
      <c r="K341" s="10">
        <f>IF(nnet!$C341=1,1,0)</f>
        <v>0</v>
      </c>
      <c r="L341" s="10">
        <f>IF(nnet!$C341=2,1,0)</f>
        <v>0</v>
      </c>
      <c r="M341" s="10">
        <f>IF(nnet!$B341="S",1,0)</f>
        <v>1</v>
      </c>
      <c r="N341" s="10">
        <f>IF(nnet!$B341="C",1,0)</f>
        <v>0</v>
      </c>
      <c r="O341" s="13">
        <f>IF(nnet!$D341="male",1,0)</f>
        <v>1</v>
      </c>
      <c r="P341" s="13">
        <v>1.0</v>
      </c>
      <c r="AC341" s="15">
        <f>SUMPRODUCT(linear!$G341:$P341,$R$4:$AA$4)</f>
        <v>-1.549147317</v>
      </c>
      <c r="AD341" s="15">
        <f>SUMPRODUCT(nnet!$G341:$P341,$R$5:$AA$5)</f>
        <v>0.08063408585</v>
      </c>
      <c r="AE341" s="16">
        <f t="shared" ref="AE341:AF341" si="339">IF(AC341&lt;0,0,AC341)</f>
        <v>0</v>
      </c>
      <c r="AF341" s="16">
        <f t="shared" si="339"/>
        <v>0.08063408585</v>
      </c>
      <c r="AG341" s="16">
        <f t="shared" si="3"/>
        <v>0.08063408585</v>
      </c>
      <c r="AH341" s="16">
        <f>(nnet!$A341-AG341)^2</f>
        <v>0.0065018558</v>
      </c>
    </row>
    <row r="342" ht="14.25" customHeight="1">
      <c r="A342" s="10">
        <v>0.0</v>
      </c>
      <c r="B342" s="10" t="s">
        <v>30</v>
      </c>
      <c r="C342" s="10">
        <v>3.0</v>
      </c>
      <c r="D342" s="10" t="s">
        <v>33</v>
      </c>
      <c r="E342" s="10">
        <v>28.0</v>
      </c>
      <c r="F342" s="11">
        <v>14.4</v>
      </c>
      <c r="G342" s="10">
        <v>1.0</v>
      </c>
      <c r="H342" s="10">
        <v>1.0</v>
      </c>
      <c r="I342" s="12">
        <f>nnet!$E342/$E$1</f>
        <v>0.35</v>
      </c>
      <c r="J342" s="12">
        <f>LOG10(nnet!$F342+1)</f>
        <v>1.187520721</v>
      </c>
      <c r="K342" s="10">
        <f>IF(nnet!$C342=1,1,0)</f>
        <v>0</v>
      </c>
      <c r="L342" s="10">
        <f>IF(nnet!$C342=2,1,0)</f>
        <v>0</v>
      </c>
      <c r="M342" s="10">
        <f>IF(nnet!$B342="S",1,0)</f>
        <v>1</v>
      </c>
      <c r="N342" s="10">
        <f>IF(nnet!$B342="C",1,0)</f>
        <v>0</v>
      </c>
      <c r="O342" s="13">
        <f>IF(nnet!$D342="male",1,0)</f>
        <v>0</v>
      </c>
      <c r="P342" s="13">
        <v>1.0</v>
      </c>
      <c r="AC342" s="15">
        <f>SUMPRODUCT(linear!$G342:$P342,$R$4:$AA$4)</f>
        <v>-1.089125342</v>
      </c>
      <c r="AD342" s="15">
        <f>SUMPRODUCT(nnet!$G342:$P342,$R$5:$AA$5)</f>
        <v>0.511106012</v>
      </c>
      <c r="AE342" s="16">
        <f t="shared" ref="AE342:AF342" si="340">IF(AC342&lt;0,0,AC342)</f>
        <v>0</v>
      </c>
      <c r="AF342" s="16">
        <f t="shared" si="340"/>
        <v>0.511106012</v>
      </c>
      <c r="AG342" s="16">
        <f t="shared" si="3"/>
        <v>0.511106012</v>
      </c>
      <c r="AH342" s="16">
        <f>(nnet!$A342-AG342)^2</f>
        <v>0.2612293555</v>
      </c>
    </row>
    <row r="343" ht="14.25" customHeight="1">
      <c r="A343" s="10">
        <v>0.0</v>
      </c>
      <c r="B343" s="10" t="s">
        <v>30</v>
      </c>
      <c r="C343" s="10">
        <v>3.0</v>
      </c>
      <c r="D343" s="10" t="s">
        <v>31</v>
      </c>
      <c r="E343" s="10">
        <v>18.0</v>
      </c>
      <c r="F343" s="11">
        <v>20.2125</v>
      </c>
      <c r="G343" s="10">
        <v>1.0</v>
      </c>
      <c r="H343" s="10">
        <v>1.0</v>
      </c>
      <c r="I343" s="12">
        <f>nnet!$E343/$E$1</f>
        <v>0.225</v>
      </c>
      <c r="J343" s="12">
        <f>LOG10(nnet!$F343+1)</f>
        <v>1.326591855</v>
      </c>
      <c r="K343" s="10">
        <f>IF(nnet!$C343=1,1,0)</f>
        <v>0</v>
      </c>
      <c r="L343" s="10">
        <f>IF(nnet!$C343=2,1,0)</f>
        <v>0</v>
      </c>
      <c r="M343" s="10">
        <f>IF(nnet!$B343="S",1,0)</f>
        <v>1</v>
      </c>
      <c r="N343" s="10">
        <f>IF(nnet!$B343="C",1,0)</f>
        <v>0</v>
      </c>
      <c r="O343" s="13">
        <f>IF(nnet!$D343="male",1,0)</f>
        <v>1</v>
      </c>
      <c r="P343" s="13">
        <v>1.0</v>
      </c>
      <c r="AC343" s="15">
        <f>SUMPRODUCT(linear!$G343:$P343,$R$4:$AA$4)</f>
        <v>-1.496094861</v>
      </c>
      <c r="AD343" s="15">
        <f>SUMPRODUCT(nnet!$G343:$P343,$R$5:$AA$5)</f>
        <v>0.09190532447</v>
      </c>
      <c r="AE343" s="16">
        <f t="shared" ref="AE343:AF343" si="341">IF(AC343&lt;0,0,AC343)</f>
        <v>0</v>
      </c>
      <c r="AF343" s="16">
        <f t="shared" si="341"/>
        <v>0.09190532447</v>
      </c>
      <c r="AG343" s="16">
        <f t="shared" si="3"/>
        <v>0.09190532447</v>
      </c>
      <c r="AH343" s="16">
        <f>(nnet!$A343-AG343)^2</f>
        <v>0.008446588666</v>
      </c>
    </row>
    <row r="344" ht="14.25" customHeight="1">
      <c r="A344" s="10">
        <v>1.0</v>
      </c>
      <c r="B344" s="10" t="s">
        <v>30</v>
      </c>
      <c r="C344" s="10">
        <v>2.0</v>
      </c>
      <c r="D344" s="10" t="s">
        <v>33</v>
      </c>
      <c r="E344" s="10">
        <v>28.0</v>
      </c>
      <c r="F344" s="11">
        <v>26.0</v>
      </c>
      <c r="G344" s="10">
        <v>1.0</v>
      </c>
      <c r="H344" s="10">
        <v>0.0</v>
      </c>
      <c r="I344" s="12">
        <f>nnet!$E344/$E$1</f>
        <v>0.35</v>
      </c>
      <c r="J344" s="12">
        <f>LOG10(nnet!$F344+1)</f>
        <v>1.431363764</v>
      </c>
      <c r="K344" s="10">
        <f>IF(nnet!$C344=1,1,0)</f>
        <v>0</v>
      </c>
      <c r="L344" s="10">
        <f>IF(nnet!$C344=2,1,0)</f>
        <v>1</v>
      </c>
      <c r="M344" s="10">
        <f>IF(nnet!$B344="S",1,0)</f>
        <v>1</v>
      </c>
      <c r="N344" s="10">
        <f>IF(nnet!$B344="C",1,0)</f>
        <v>0</v>
      </c>
      <c r="O344" s="13">
        <f>IF(nnet!$D344="male",1,0)</f>
        <v>0</v>
      </c>
      <c r="P344" s="13">
        <v>1.0</v>
      </c>
      <c r="AC344" s="15">
        <f>SUMPRODUCT(linear!$G344:$P344,$R$4:$AA$4)</f>
        <v>-0.9315054315</v>
      </c>
      <c r="AD344" s="15">
        <f>SUMPRODUCT(nnet!$G344:$P344,$R$5:$AA$5)</f>
        <v>0.74369418</v>
      </c>
      <c r="AE344" s="16">
        <f t="shared" ref="AE344:AF344" si="342">IF(AC344&lt;0,0,AC344)</f>
        <v>0</v>
      </c>
      <c r="AF344" s="16">
        <f t="shared" si="342"/>
        <v>0.74369418</v>
      </c>
      <c r="AG344" s="16">
        <f t="shared" si="3"/>
        <v>0.74369418</v>
      </c>
      <c r="AH344" s="16">
        <f>(nnet!$A344-AG344)^2</f>
        <v>0.06569267339</v>
      </c>
    </row>
    <row r="345" ht="14.25" customHeight="1">
      <c r="A345" s="10">
        <v>1.0</v>
      </c>
      <c r="B345" s="10" t="s">
        <v>30</v>
      </c>
      <c r="C345" s="10">
        <v>2.0</v>
      </c>
      <c r="D345" s="10" t="s">
        <v>33</v>
      </c>
      <c r="E345" s="10">
        <v>19.0</v>
      </c>
      <c r="F345" s="11">
        <v>26.0</v>
      </c>
      <c r="G345" s="10">
        <v>0.0</v>
      </c>
      <c r="H345" s="10">
        <v>0.0</v>
      </c>
      <c r="I345" s="12">
        <f>nnet!$E345/$E$1</f>
        <v>0.2375</v>
      </c>
      <c r="J345" s="12">
        <f>LOG10(nnet!$F345+1)</f>
        <v>1.431363764</v>
      </c>
      <c r="K345" s="10">
        <f>IF(nnet!$C345=1,1,0)</f>
        <v>0</v>
      </c>
      <c r="L345" s="10">
        <f>IF(nnet!$C345=2,1,0)</f>
        <v>1</v>
      </c>
      <c r="M345" s="10">
        <f>IF(nnet!$B345="S",1,0)</f>
        <v>1</v>
      </c>
      <c r="N345" s="10">
        <f>IF(nnet!$B345="C",1,0)</f>
        <v>0</v>
      </c>
      <c r="O345" s="13">
        <f>IF(nnet!$D345="male",1,0)</f>
        <v>0</v>
      </c>
      <c r="P345" s="13">
        <v>1.0</v>
      </c>
      <c r="AC345" s="15">
        <f>SUMPRODUCT(linear!$G345:$P345,$R$4:$AA$4)</f>
        <v>-0.8310437005</v>
      </c>
      <c r="AD345" s="15">
        <f>SUMPRODUCT(nnet!$G345:$P345,$R$5:$AA$5)</f>
        <v>0.8805297526</v>
      </c>
      <c r="AE345" s="16">
        <f t="shared" ref="AE345:AF345" si="343">IF(AC345&lt;0,0,AC345)</f>
        <v>0</v>
      </c>
      <c r="AF345" s="16">
        <f t="shared" si="343"/>
        <v>0.8805297526</v>
      </c>
      <c r="AG345" s="16">
        <f t="shared" si="3"/>
        <v>0.8805297526</v>
      </c>
      <c r="AH345" s="16">
        <f>(nnet!$A345-AG345)^2</f>
        <v>0.01427314002</v>
      </c>
    </row>
    <row r="346" ht="14.25" customHeight="1">
      <c r="A346" s="10">
        <v>1.0</v>
      </c>
      <c r="B346" s="10" t="s">
        <v>30</v>
      </c>
      <c r="C346" s="10">
        <v>3.0</v>
      </c>
      <c r="D346" s="10" t="s">
        <v>31</v>
      </c>
      <c r="E346" s="10">
        <v>32.0</v>
      </c>
      <c r="F346" s="11">
        <v>8.05</v>
      </c>
      <c r="G346" s="10">
        <v>0.0</v>
      </c>
      <c r="H346" s="10">
        <v>0.0</v>
      </c>
      <c r="I346" s="12">
        <f>nnet!$E346/$E$1</f>
        <v>0.4</v>
      </c>
      <c r="J346" s="12">
        <f>LOG10(nnet!$F346+1)</f>
        <v>0.9566485792</v>
      </c>
      <c r="K346" s="10">
        <f>IF(nnet!$C346=1,1,0)</f>
        <v>0</v>
      </c>
      <c r="L346" s="10">
        <f>IF(nnet!$C346=2,1,0)</f>
        <v>0</v>
      </c>
      <c r="M346" s="10">
        <f>IF(nnet!$B346="S",1,0)</f>
        <v>1</v>
      </c>
      <c r="N346" s="10">
        <f>IF(nnet!$B346="C",1,0)</f>
        <v>0</v>
      </c>
      <c r="O346" s="13">
        <f>IF(nnet!$D346="male",1,0)</f>
        <v>1</v>
      </c>
      <c r="P346" s="13">
        <v>1.0</v>
      </c>
      <c r="AC346" s="15">
        <f>SUMPRODUCT(linear!$G346:$P346,$R$4:$AA$4)</f>
        <v>-1.576617281</v>
      </c>
      <c r="AD346" s="15">
        <f>SUMPRODUCT(nnet!$G346:$P346,$R$5:$AA$5)</f>
        <v>0.06155575138</v>
      </c>
      <c r="AE346" s="16">
        <f t="shared" ref="AE346:AF346" si="344">IF(AC346&lt;0,0,AC346)</f>
        <v>0</v>
      </c>
      <c r="AF346" s="16">
        <f t="shared" si="344"/>
        <v>0.06155575138</v>
      </c>
      <c r="AG346" s="16">
        <f t="shared" si="3"/>
        <v>0.06155575138</v>
      </c>
      <c r="AH346" s="16">
        <f>(nnet!$A346-AG346)^2</f>
        <v>0.8806776078</v>
      </c>
    </row>
    <row r="347" ht="14.25" customHeight="1">
      <c r="A347" s="10">
        <v>1.0</v>
      </c>
      <c r="B347" s="10" t="s">
        <v>30</v>
      </c>
      <c r="C347" s="10">
        <v>1.0</v>
      </c>
      <c r="D347" s="10" t="s">
        <v>31</v>
      </c>
      <c r="E347" s="10">
        <v>28.0</v>
      </c>
      <c r="F347" s="11">
        <v>26.55</v>
      </c>
      <c r="G347" s="10">
        <v>0.0</v>
      </c>
      <c r="H347" s="10">
        <v>0.0</v>
      </c>
      <c r="I347" s="12">
        <f>nnet!$E347/$E$1</f>
        <v>0.35</v>
      </c>
      <c r="J347" s="12">
        <f>LOG10(nnet!$F347+1)</f>
        <v>1.440121603</v>
      </c>
      <c r="K347" s="10">
        <f>IF(nnet!$C347=1,1,0)</f>
        <v>1</v>
      </c>
      <c r="L347" s="10">
        <f>IF(nnet!$C347=2,1,0)</f>
        <v>0</v>
      </c>
      <c r="M347" s="10">
        <f>IF(nnet!$B347="S",1,0)</f>
        <v>1</v>
      </c>
      <c r="N347" s="10">
        <f>IF(nnet!$B347="C",1,0)</f>
        <v>0</v>
      </c>
      <c r="O347" s="13">
        <f>IF(nnet!$D347="male",1,0)</f>
        <v>1</v>
      </c>
      <c r="P347" s="13">
        <v>1.0</v>
      </c>
      <c r="AC347" s="15">
        <f>SUMPRODUCT(linear!$G347:$P347,$R$4:$AA$4)</f>
        <v>-1.161098814</v>
      </c>
      <c r="AD347" s="15">
        <f>SUMPRODUCT(nnet!$G347:$P347,$R$5:$AA$5)</f>
        <v>0.4973550413</v>
      </c>
      <c r="AE347" s="16">
        <f t="shared" ref="AE347:AF347" si="345">IF(AC347&lt;0,0,AC347)</f>
        <v>0</v>
      </c>
      <c r="AF347" s="16">
        <f t="shared" si="345"/>
        <v>0.4973550413</v>
      </c>
      <c r="AG347" s="16">
        <f t="shared" si="3"/>
        <v>0.4973550413</v>
      </c>
      <c r="AH347" s="16">
        <f>(nnet!$A347-AG347)^2</f>
        <v>0.2526519545</v>
      </c>
    </row>
    <row r="348" ht="14.25" customHeight="1">
      <c r="A348" s="10">
        <v>1.0</v>
      </c>
      <c r="B348" s="10" t="s">
        <v>30</v>
      </c>
      <c r="C348" s="10">
        <v>2.0</v>
      </c>
      <c r="D348" s="10" t="s">
        <v>33</v>
      </c>
      <c r="E348" s="10">
        <v>42.0</v>
      </c>
      <c r="F348" s="11">
        <v>26.0</v>
      </c>
      <c r="G348" s="10">
        <v>1.0</v>
      </c>
      <c r="H348" s="10">
        <v>0.0</v>
      </c>
      <c r="I348" s="12">
        <f>nnet!$E348/$E$1</f>
        <v>0.525</v>
      </c>
      <c r="J348" s="12">
        <f>LOG10(nnet!$F348+1)</f>
        <v>1.431363764</v>
      </c>
      <c r="K348" s="10">
        <f>IF(nnet!$C348=1,1,0)</f>
        <v>0</v>
      </c>
      <c r="L348" s="10">
        <f>IF(nnet!$C348=2,1,0)</f>
        <v>1</v>
      </c>
      <c r="M348" s="10">
        <f>IF(nnet!$B348="S",1,0)</f>
        <v>1</v>
      </c>
      <c r="N348" s="10">
        <f>IF(nnet!$B348="C",1,0)</f>
        <v>0</v>
      </c>
      <c r="O348" s="13">
        <f>IF(nnet!$D348="male",1,0)</f>
        <v>0</v>
      </c>
      <c r="P348" s="13">
        <v>1.0</v>
      </c>
      <c r="AC348" s="15">
        <f>SUMPRODUCT(linear!$G348:$P348,$R$4:$AA$4)</f>
        <v>-1.060158881</v>
      </c>
      <c r="AD348" s="15">
        <f>SUMPRODUCT(nnet!$G348:$P348,$R$5:$AA$5)</f>
        <v>0.6518340224</v>
      </c>
      <c r="AE348" s="16">
        <f t="shared" ref="AE348:AF348" si="346">IF(AC348&lt;0,0,AC348)</f>
        <v>0</v>
      </c>
      <c r="AF348" s="16">
        <f t="shared" si="346"/>
        <v>0.6518340224</v>
      </c>
      <c r="AG348" s="16">
        <f t="shared" si="3"/>
        <v>0.6518340224</v>
      </c>
      <c r="AH348" s="16">
        <f>(nnet!$A348-AG348)^2</f>
        <v>0.121219548</v>
      </c>
    </row>
    <row r="349" ht="14.25" customHeight="1">
      <c r="A349" s="10">
        <v>0.0</v>
      </c>
      <c r="B349" s="10" t="s">
        <v>30</v>
      </c>
      <c r="C349" s="10">
        <v>3.0</v>
      </c>
      <c r="D349" s="10" t="s">
        <v>31</v>
      </c>
      <c r="E349" s="10">
        <v>17.0</v>
      </c>
      <c r="F349" s="11">
        <v>7.125</v>
      </c>
      <c r="G349" s="10">
        <v>0.0</v>
      </c>
      <c r="H349" s="10">
        <v>0.0</v>
      </c>
      <c r="I349" s="12">
        <f>nnet!$E349/$E$1</f>
        <v>0.2125</v>
      </c>
      <c r="J349" s="12">
        <f>LOG10(nnet!$F349+1)</f>
        <v>0.9098233697</v>
      </c>
      <c r="K349" s="10">
        <f>IF(nnet!$C349=1,1,0)</f>
        <v>0</v>
      </c>
      <c r="L349" s="10">
        <f>IF(nnet!$C349=2,1,0)</f>
        <v>0</v>
      </c>
      <c r="M349" s="10">
        <f>IF(nnet!$B349="S",1,0)</f>
        <v>1</v>
      </c>
      <c r="N349" s="10">
        <f>IF(nnet!$B349="C",1,0)</f>
        <v>0</v>
      </c>
      <c r="O349" s="13">
        <f>IF(nnet!$D349="male",1,0)</f>
        <v>1</v>
      </c>
      <c r="P349" s="13">
        <v>1.0</v>
      </c>
      <c r="AC349" s="15">
        <f>SUMPRODUCT(linear!$G349:$P349,$R$4:$AA$4)</f>
        <v>-1.439318916</v>
      </c>
      <c r="AD349" s="15">
        <f>SUMPRODUCT(nnet!$G349:$P349,$R$5:$AA$5)</f>
        <v>0.1566312819</v>
      </c>
      <c r="AE349" s="16">
        <f t="shared" ref="AE349:AF349" si="347">IF(AC349&lt;0,0,AC349)</f>
        <v>0</v>
      </c>
      <c r="AF349" s="16">
        <f t="shared" si="347"/>
        <v>0.1566312819</v>
      </c>
      <c r="AG349" s="16">
        <f t="shared" si="3"/>
        <v>0.1566312819</v>
      </c>
      <c r="AH349" s="16">
        <f>(nnet!$A349-AG349)^2</f>
        <v>0.02453335846</v>
      </c>
    </row>
    <row r="350" ht="14.25" customHeight="1">
      <c r="A350" s="10">
        <v>0.0</v>
      </c>
      <c r="B350" s="10" t="s">
        <v>30</v>
      </c>
      <c r="C350" s="10">
        <v>1.0</v>
      </c>
      <c r="D350" s="10" t="s">
        <v>31</v>
      </c>
      <c r="E350" s="10">
        <v>50.0</v>
      </c>
      <c r="F350" s="11">
        <v>55.9</v>
      </c>
      <c r="G350" s="10">
        <v>1.0</v>
      </c>
      <c r="H350" s="10">
        <v>0.0</v>
      </c>
      <c r="I350" s="12">
        <f>nnet!$E350/$E$1</f>
        <v>0.625</v>
      </c>
      <c r="J350" s="12">
        <f>LOG10(nnet!$F350+1)</f>
        <v>1.755112266</v>
      </c>
      <c r="K350" s="10">
        <f>IF(nnet!$C350=1,1,0)</f>
        <v>1</v>
      </c>
      <c r="L350" s="10">
        <f>IF(nnet!$C350=2,1,0)</f>
        <v>0</v>
      </c>
      <c r="M350" s="10">
        <f>IF(nnet!$B350="S",1,0)</f>
        <v>1</v>
      </c>
      <c r="N350" s="10">
        <f>IF(nnet!$B350="C",1,0)</f>
        <v>0</v>
      </c>
      <c r="O350" s="13">
        <f>IF(nnet!$D350="male",1,0)</f>
        <v>1</v>
      </c>
      <c r="P350" s="13">
        <v>1.0</v>
      </c>
      <c r="AC350" s="15">
        <f>SUMPRODUCT(linear!$G350:$P350,$R$4:$AA$4)</f>
        <v>-1.377360853</v>
      </c>
      <c r="AD350" s="15">
        <f>SUMPRODUCT(nnet!$G350:$P350,$R$5:$AA$5)</f>
        <v>0.2977295631</v>
      </c>
      <c r="AE350" s="16">
        <f t="shared" ref="AE350:AF350" si="348">IF(AC350&lt;0,0,AC350)</f>
        <v>0</v>
      </c>
      <c r="AF350" s="16">
        <f t="shared" si="348"/>
        <v>0.2977295631</v>
      </c>
      <c r="AG350" s="16">
        <f t="shared" si="3"/>
        <v>0.2977295631</v>
      </c>
      <c r="AH350" s="16">
        <f>(nnet!$A350-AG350)^2</f>
        <v>0.08864289272</v>
      </c>
    </row>
    <row r="351" ht="14.25" customHeight="1">
      <c r="A351" s="10">
        <v>1.0</v>
      </c>
      <c r="B351" s="10" t="s">
        <v>30</v>
      </c>
      <c r="C351" s="10">
        <v>1.0</v>
      </c>
      <c r="D351" s="10" t="s">
        <v>33</v>
      </c>
      <c r="E351" s="10">
        <v>14.0</v>
      </c>
      <c r="F351" s="11">
        <v>120.0</v>
      </c>
      <c r="G351" s="10">
        <v>1.0</v>
      </c>
      <c r="H351" s="10">
        <v>2.0</v>
      </c>
      <c r="I351" s="12">
        <f>nnet!$E351/$E$1</f>
        <v>0.175</v>
      </c>
      <c r="J351" s="12">
        <f>LOG10(nnet!$F351+1)</f>
        <v>2.08278537</v>
      </c>
      <c r="K351" s="10">
        <f>IF(nnet!$C351=1,1,0)</f>
        <v>1</v>
      </c>
      <c r="L351" s="10">
        <f>IF(nnet!$C351=2,1,0)</f>
        <v>0</v>
      </c>
      <c r="M351" s="10">
        <f>IF(nnet!$B351="S",1,0)</f>
        <v>1</v>
      </c>
      <c r="N351" s="10">
        <f>IF(nnet!$B351="C",1,0)</f>
        <v>0</v>
      </c>
      <c r="O351" s="13">
        <f>IF(nnet!$D351="male",1,0)</f>
        <v>0</v>
      </c>
      <c r="P351" s="13">
        <v>1.0</v>
      </c>
      <c r="AC351" s="15">
        <f>SUMPRODUCT(linear!$G351:$P351,$R$4:$AA$4)</f>
        <v>-0.6115999111</v>
      </c>
      <c r="AD351" s="15">
        <f>SUMPRODUCT(nnet!$G351:$P351,$R$5:$AA$5)</f>
        <v>1.031782157</v>
      </c>
      <c r="AE351" s="16">
        <f t="shared" ref="AE351:AF351" si="349">IF(AC351&lt;0,0,AC351)</f>
        <v>0</v>
      </c>
      <c r="AF351" s="16">
        <f t="shared" si="349"/>
        <v>1.031782157</v>
      </c>
      <c r="AG351" s="16">
        <f t="shared" si="3"/>
        <v>1.031782157</v>
      </c>
      <c r="AH351" s="16">
        <f>(nnet!$A351-AG351)^2</f>
        <v>0.001010105505</v>
      </c>
    </row>
    <row r="352" ht="14.25" customHeight="1">
      <c r="A352" s="10">
        <v>0.0</v>
      </c>
      <c r="B352" s="10" t="s">
        <v>30</v>
      </c>
      <c r="C352" s="10">
        <v>3.0</v>
      </c>
      <c r="D352" s="10" t="s">
        <v>33</v>
      </c>
      <c r="E352" s="10">
        <v>21.0</v>
      </c>
      <c r="F352" s="11">
        <v>34.375</v>
      </c>
      <c r="G352" s="10">
        <v>2.0</v>
      </c>
      <c r="H352" s="10">
        <v>2.0</v>
      </c>
      <c r="I352" s="12">
        <f>nnet!$E352/$E$1</f>
        <v>0.2625</v>
      </c>
      <c r="J352" s="12">
        <f>LOG10(nnet!$F352+1)</f>
        <v>1.548696449</v>
      </c>
      <c r="K352" s="10">
        <f>IF(nnet!$C352=1,1,0)</f>
        <v>0</v>
      </c>
      <c r="L352" s="10">
        <f>IF(nnet!$C352=2,1,0)</f>
        <v>0</v>
      </c>
      <c r="M352" s="10">
        <f>IF(nnet!$B352="S",1,0)</f>
        <v>1</v>
      </c>
      <c r="N352" s="10">
        <f>IF(nnet!$B352="C",1,0)</f>
        <v>0</v>
      </c>
      <c r="O352" s="13">
        <f>IF(nnet!$D352="male",1,0)</f>
        <v>0</v>
      </c>
      <c r="P352" s="13">
        <v>1.0</v>
      </c>
      <c r="AC352" s="15">
        <f>SUMPRODUCT(linear!$G352:$P352,$R$4:$AA$4)</f>
        <v>-1.073031622</v>
      </c>
      <c r="AD352" s="15">
        <f>SUMPRODUCT(nnet!$G352:$P352,$R$5:$AA$5)</f>
        <v>0.494898989</v>
      </c>
      <c r="AE352" s="16">
        <f t="shared" ref="AE352:AF352" si="350">IF(AC352&lt;0,0,AC352)</f>
        <v>0</v>
      </c>
      <c r="AF352" s="16">
        <f t="shared" si="350"/>
        <v>0.494898989</v>
      </c>
      <c r="AG352" s="16">
        <f t="shared" si="3"/>
        <v>0.494898989</v>
      </c>
      <c r="AH352" s="16">
        <f>(nnet!$A352-AG352)^2</f>
        <v>0.2449250093</v>
      </c>
    </row>
    <row r="353" ht="14.25" customHeight="1">
      <c r="A353" s="10">
        <v>1.0</v>
      </c>
      <c r="B353" s="10" t="s">
        <v>30</v>
      </c>
      <c r="C353" s="10">
        <v>2.0</v>
      </c>
      <c r="D353" s="10" t="s">
        <v>33</v>
      </c>
      <c r="E353" s="10">
        <v>24.0</v>
      </c>
      <c r="F353" s="11">
        <v>18.75</v>
      </c>
      <c r="G353" s="10">
        <v>2.0</v>
      </c>
      <c r="H353" s="10">
        <v>3.0</v>
      </c>
      <c r="I353" s="12">
        <f>nnet!$E353/$E$1</f>
        <v>0.3</v>
      </c>
      <c r="J353" s="12">
        <f>LOG10(nnet!$F353+1)</f>
        <v>1.2955671</v>
      </c>
      <c r="K353" s="10">
        <f>IF(nnet!$C353=1,1,0)</f>
        <v>0</v>
      </c>
      <c r="L353" s="10">
        <f>IF(nnet!$C353=2,1,0)</f>
        <v>1</v>
      </c>
      <c r="M353" s="10">
        <f>IF(nnet!$B353="S",1,0)</f>
        <v>1</v>
      </c>
      <c r="N353" s="10">
        <f>IF(nnet!$B353="C",1,0)</f>
        <v>0</v>
      </c>
      <c r="O353" s="13">
        <f>IF(nnet!$D353="male",1,0)</f>
        <v>0</v>
      </c>
      <c r="P353" s="13">
        <v>1.0</v>
      </c>
      <c r="AC353" s="15">
        <f>SUMPRODUCT(linear!$G353:$P353,$R$4:$AA$4)</f>
        <v>-1.018116209</v>
      </c>
      <c r="AD353" s="15">
        <f>SUMPRODUCT(nnet!$G353:$P353,$R$5:$AA$5)</f>
        <v>0.6519626085</v>
      </c>
      <c r="AE353" s="16">
        <f t="shared" ref="AE353:AF353" si="351">IF(AC353&lt;0,0,AC353)</f>
        <v>0</v>
      </c>
      <c r="AF353" s="16">
        <f t="shared" si="351"/>
        <v>0.6519626085</v>
      </c>
      <c r="AG353" s="16">
        <f t="shared" si="3"/>
        <v>0.6519626085</v>
      </c>
      <c r="AH353" s="16">
        <f>(nnet!$A353-AG353)^2</f>
        <v>0.1211300259</v>
      </c>
    </row>
    <row r="354" ht="14.25" customHeight="1">
      <c r="A354" s="10">
        <v>0.0</v>
      </c>
      <c r="B354" s="10" t="s">
        <v>30</v>
      </c>
      <c r="C354" s="10">
        <v>1.0</v>
      </c>
      <c r="D354" s="10" t="s">
        <v>31</v>
      </c>
      <c r="E354" s="10">
        <v>64.0</v>
      </c>
      <c r="F354" s="11">
        <v>263.0</v>
      </c>
      <c r="G354" s="10">
        <v>1.0</v>
      </c>
      <c r="H354" s="10">
        <v>4.0</v>
      </c>
      <c r="I354" s="12">
        <f>nnet!$E354/$E$1</f>
        <v>0.8</v>
      </c>
      <c r="J354" s="12">
        <f>LOG10(nnet!$F354+1)</f>
        <v>2.421603927</v>
      </c>
      <c r="K354" s="10">
        <f>IF(nnet!$C354=1,1,0)</f>
        <v>1</v>
      </c>
      <c r="L354" s="10">
        <f>IF(nnet!$C354=2,1,0)</f>
        <v>0</v>
      </c>
      <c r="M354" s="10">
        <f>IF(nnet!$B354="S",1,0)</f>
        <v>1</v>
      </c>
      <c r="N354" s="10">
        <f>IF(nnet!$B354="C",1,0)</f>
        <v>0</v>
      </c>
      <c r="O354" s="13">
        <f>IF(nnet!$D354="male",1,0)</f>
        <v>1</v>
      </c>
      <c r="P354" s="13">
        <v>1.0</v>
      </c>
      <c r="AC354" s="15">
        <f>SUMPRODUCT(linear!$G354:$P354,$R$4:$AA$4)</f>
        <v>-1.636973814</v>
      </c>
      <c r="AD354" s="15">
        <f>SUMPRODUCT(nnet!$G354:$P354,$R$5:$AA$5)</f>
        <v>0.2128415182</v>
      </c>
      <c r="AE354" s="16">
        <f t="shared" ref="AE354:AF354" si="352">IF(AC354&lt;0,0,AC354)</f>
        <v>0</v>
      </c>
      <c r="AF354" s="16">
        <f t="shared" si="352"/>
        <v>0.2128415182</v>
      </c>
      <c r="AG354" s="16">
        <f t="shared" si="3"/>
        <v>0.2128415182</v>
      </c>
      <c r="AH354" s="16">
        <f>(nnet!$A354-AG354)^2</f>
        <v>0.04530151186</v>
      </c>
    </row>
    <row r="355" ht="14.25" customHeight="1">
      <c r="A355" s="10">
        <v>0.0</v>
      </c>
      <c r="B355" s="10" t="s">
        <v>30</v>
      </c>
      <c r="C355" s="10">
        <v>2.0</v>
      </c>
      <c r="D355" s="10" t="s">
        <v>31</v>
      </c>
      <c r="E355" s="10">
        <v>31.0</v>
      </c>
      <c r="F355" s="11">
        <v>10.5</v>
      </c>
      <c r="G355" s="10">
        <v>0.0</v>
      </c>
      <c r="H355" s="10">
        <v>0.0</v>
      </c>
      <c r="I355" s="12">
        <f>nnet!$E355/$E$1</f>
        <v>0.3875</v>
      </c>
      <c r="J355" s="12">
        <f>LOG10(nnet!$F355+1)</f>
        <v>1.06069784</v>
      </c>
      <c r="K355" s="10">
        <f>IF(nnet!$C355=1,1,0)</f>
        <v>0</v>
      </c>
      <c r="L355" s="10">
        <f>IF(nnet!$C355=2,1,0)</f>
        <v>1</v>
      </c>
      <c r="M355" s="10">
        <f>IF(nnet!$B355="S",1,0)</f>
        <v>1</v>
      </c>
      <c r="N355" s="10">
        <f>IF(nnet!$B355="C",1,0)</f>
        <v>0</v>
      </c>
      <c r="O355" s="13">
        <f>IF(nnet!$D355="male",1,0)</f>
        <v>1</v>
      </c>
      <c r="P355" s="13">
        <v>1.0</v>
      </c>
      <c r="AC355" s="15">
        <f>SUMPRODUCT(linear!$G355:$P355,$R$4:$AA$4)</f>
        <v>-1.446111603</v>
      </c>
      <c r="AD355" s="15">
        <f>SUMPRODUCT(nnet!$G355:$P355,$R$5:$AA$5)</f>
        <v>0.2805522594</v>
      </c>
      <c r="AE355" s="16">
        <f t="shared" ref="AE355:AF355" si="353">IF(AC355&lt;0,0,AC355)</f>
        <v>0</v>
      </c>
      <c r="AF355" s="16">
        <f t="shared" si="353"/>
        <v>0.2805522594</v>
      </c>
      <c r="AG355" s="16">
        <f t="shared" si="3"/>
        <v>0.2805522594</v>
      </c>
      <c r="AH355" s="16">
        <f>(nnet!$A355-AG355)^2</f>
        <v>0.07870957025</v>
      </c>
    </row>
    <row r="356" ht="14.25" customHeight="1">
      <c r="A356" s="10">
        <v>1.0</v>
      </c>
      <c r="B356" s="10" t="s">
        <v>30</v>
      </c>
      <c r="C356" s="10">
        <v>2.0</v>
      </c>
      <c r="D356" s="10" t="s">
        <v>33</v>
      </c>
      <c r="E356" s="10">
        <v>45.0</v>
      </c>
      <c r="F356" s="11">
        <v>26.25</v>
      </c>
      <c r="G356" s="10">
        <v>1.0</v>
      </c>
      <c r="H356" s="10">
        <v>1.0</v>
      </c>
      <c r="I356" s="12">
        <f>nnet!$E356/$E$1</f>
        <v>0.5625</v>
      </c>
      <c r="J356" s="12">
        <f>LOG10(nnet!$F356+1)</f>
        <v>1.435366507</v>
      </c>
      <c r="K356" s="10">
        <f>IF(nnet!$C356=1,1,0)</f>
        <v>0</v>
      </c>
      <c r="L356" s="10">
        <f>IF(nnet!$C356=2,1,0)</f>
        <v>1</v>
      </c>
      <c r="M356" s="10">
        <f>IF(nnet!$B356="S",1,0)</f>
        <v>1</v>
      </c>
      <c r="N356" s="10">
        <f>IF(nnet!$B356="C",1,0)</f>
        <v>0</v>
      </c>
      <c r="O356" s="13">
        <f>IF(nnet!$D356="male",1,0)</f>
        <v>0</v>
      </c>
      <c r="P356" s="13">
        <v>1.0</v>
      </c>
      <c r="AC356" s="15">
        <f>SUMPRODUCT(linear!$G356:$P356,$R$4:$AA$4)</f>
        <v>-1.122358767</v>
      </c>
      <c r="AD356" s="15">
        <f>SUMPRODUCT(nnet!$G356:$P356,$R$5:$AA$5)</f>
        <v>0.6222721107</v>
      </c>
      <c r="AE356" s="16">
        <f t="shared" ref="AE356:AF356" si="354">IF(AC356&lt;0,0,AC356)</f>
        <v>0</v>
      </c>
      <c r="AF356" s="16">
        <f t="shared" si="354"/>
        <v>0.6222721107</v>
      </c>
      <c r="AG356" s="16">
        <f t="shared" si="3"/>
        <v>0.6222721107</v>
      </c>
      <c r="AH356" s="16">
        <f>(nnet!$A356-AG356)^2</f>
        <v>0.1426783584</v>
      </c>
    </row>
    <row r="357" ht="14.25" customHeight="1">
      <c r="A357" s="10">
        <v>0.0</v>
      </c>
      <c r="B357" s="10" t="s">
        <v>30</v>
      </c>
      <c r="C357" s="10">
        <v>3.0</v>
      </c>
      <c r="D357" s="10" t="s">
        <v>31</v>
      </c>
      <c r="E357" s="10">
        <v>20.0</v>
      </c>
      <c r="F357" s="11">
        <v>9.5</v>
      </c>
      <c r="G357" s="10">
        <v>0.0</v>
      </c>
      <c r="H357" s="10">
        <v>0.0</v>
      </c>
      <c r="I357" s="12">
        <f>nnet!$E357/$E$1</f>
        <v>0.25</v>
      </c>
      <c r="J357" s="12">
        <f>LOG10(nnet!$F357+1)</f>
        <v>1.021189299</v>
      </c>
      <c r="K357" s="10">
        <f>IF(nnet!$C357=1,1,0)</f>
        <v>0</v>
      </c>
      <c r="L357" s="10">
        <f>IF(nnet!$C357=2,1,0)</f>
        <v>0</v>
      </c>
      <c r="M357" s="10">
        <f>IF(nnet!$B357="S",1,0)</f>
        <v>1</v>
      </c>
      <c r="N357" s="10">
        <f>IF(nnet!$B357="C",1,0)</f>
        <v>0</v>
      </c>
      <c r="O357" s="13">
        <f>IF(nnet!$D357="male",1,0)</f>
        <v>1</v>
      </c>
      <c r="P357" s="13">
        <v>1.0</v>
      </c>
      <c r="AC357" s="15">
        <f>SUMPRODUCT(linear!$G357:$P357,$R$4:$AA$4)</f>
        <v>-1.465592232</v>
      </c>
      <c r="AD357" s="15">
        <f>SUMPRODUCT(nnet!$G357:$P357,$R$5:$AA$5)</f>
        <v>0.144905023</v>
      </c>
      <c r="AE357" s="16">
        <f t="shared" ref="AE357:AF357" si="355">IF(AC357&lt;0,0,AC357)</f>
        <v>0</v>
      </c>
      <c r="AF357" s="16">
        <f t="shared" si="355"/>
        <v>0.144905023</v>
      </c>
      <c r="AG357" s="16">
        <f t="shared" si="3"/>
        <v>0.144905023</v>
      </c>
      <c r="AH357" s="16">
        <f>(nnet!$A357-AG357)^2</f>
        <v>0.02099746568</v>
      </c>
    </row>
    <row r="358" ht="14.25" customHeight="1">
      <c r="A358" s="10">
        <v>0.0</v>
      </c>
      <c r="B358" s="10" t="s">
        <v>30</v>
      </c>
      <c r="C358" s="10">
        <v>3.0</v>
      </c>
      <c r="D358" s="10" t="s">
        <v>31</v>
      </c>
      <c r="E358" s="10">
        <v>25.0</v>
      </c>
      <c r="F358" s="11">
        <v>7.775</v>
      </c>
      <c r="G358" s="10">
        <v>1.0</v>
      </c>
      <c r="H358" s="10">
        <v>0.0</v>
      </c>
      <c r="I358" s="12">
        <f>nnet!$E358/$E$1</f>
        <v>0.3125</v>
      </c>
      <c r="J358" s="12">
        <f>LOG10(nnet!$F358+1)</f>
        <v>0.9432471251</v>
      </c>
      <c r="K358" s="10">
        <f>IF(nnet!$C358=1,1,0)</f>
        <v>0</v>
      </c>
      <c r="L358" s="10">
        <f>IF(nnet!$C358=2,1,0)</f>
        <v>0</v>
      </c>
      <c r="M358" s="10">
        <f>IF(nnet!$B358="S",1,0)</f>
        <v>1</v>
      </c>
      <c r="N358" s="10">
        <f>IF(nnet!$B358="C",1,0)</f>
        <v>0</v>
      </c>
      <c r="O358" s="13">
        <f>IF(nnet!$D358="male",1,0)</f>
        <v>1</v>
      </c>
      <c r="P358" s="13">
        <v>1.0</v>
      </c>
      <c r="AC358" s="15">
        <f>SUMPRODUCT(linear!$G358:$P358,$R$4:$AA$4)</f>
        <v>-1.530202368</v>
      </c>
      <c r="AD358" s="15">
        <f>SUMPRODUCT(nnet!$G358:$P358,$R$5:$AA$5)</f>
        <v>0.02874556602</v>
      </c>
      <c r="AE358" s="16">
        <f t="shared" ref="AE358:AF358" si="356">IF(AC358&lt;0,0,AC358)</f>
        <v>0</v>
      </c>
      <c r="AF358" s="16">
        <f t="shared" si="356"/>
        <v>0.02874556602</v>
      </c>
      <c r="AG358" s="16">
        <f t="shared" si="3"/>
        <v>0.02874556602</v>
      </c>
      <c r="AH358" s="16">
        <f>(nnet!$A358-AG358)^2</f>
        <v>0.0008263075658</v>
      </c>
    </row>
    <row r="359" ht="14.25" customHeight="1">
      <c r="A359" s="10">
        <v>1.0</v>
      </c>
      <c r="B359" s="10" t="s">
        <v>30</v>
      </c>
      <c r="C359" s="10">
        <v>2.0</v>
      </c>
      <c r="D359" s="10" t="s">
        <v>33</v>
      </c>
      <c r="E359" s="10">
        <v>28.0</v>
      </c>
      <c r="F359" s="11">
        <v>13.0</v>
      </c>
      <c r="G359" s="10">
        <v>0.0</v>
      </c>
      <c r="H359" s="10">
        <v>0.0</v>
      </c>
      <c r="I359" s="12">
        <f>nnet!$E359/$E$1</f>
        <v>0.35</v>
      </c>
      <c r="J359" s="12">
        <f>LOG10(nnet!$F359+1)</f>
        <v>1.146128036</v>
      </c>
      <c r="K359" s="10">
        <f>IF(nnet!$C359=1,1,0)</f>
        <v>0</v>
      </c>
      <c r="L359" s="10">
        <f>IF(nnet!$C359=2,1,0)</f>
        <v>1</v>
      </c>
      <c r="M359" s="10">
        <f>IF(nnet!$B359="S",1,0)</f>
        <v>1</v>
      </c>
      <c r="N359" s="10">
        <f>IF(nnet!$B359="C",1,0)</f>
        <v>0</v>
      </c>
      <c r="O359" s="13">
        <f>IF(nnet!$D359="male",1,0)</f>
        <v>0</v>
      </c>
      <c r="P359" s="13">
        <v>1.0</v>
      </c>
      <c r="AC359" s="15">
        <f>SUMPRODUCT(linear!$G359:$P359,$R$4:$AA$4)</f>
        <v>-0.9170670245</v>
      </c>
      <c r="AD359" s="15">
        <f>SUMPRODUCT(nnet!$G359:$P359,$R$5:$AA$5)</f>
        <v>0.8010942299</v>
      </c>
      <c r="AE359" s="16">
        <f t="shared" ref="AE359:AF359" si="357">IF(AC359&lt;0,0,AC359)</f>
        <v>0</v>
      </c>
      <c r="AF359" s="16">
        <f t="shared" si="357"/>
        <v>0.8010942299</v>
      </c>
      <c r="AG359" s="16">
        <f t="shared" si="3"/>
        <v>0.8010942299</v>
      </c>
      <c r="AH359" s="16">
        <f>(nnet!$A359-AG359)^2</f>
        <v>0.03956350538</v>
      </c>
    </row>
    <row r="360" ht="14.25" customHeight="1">
      <c r="A360" s="10">
        <v>1.0</v>
      </c>
      <c r="B360" s="10" t="s">
        <v>30</v>
      </c>
      <c r="C360" s="10">
        <v>1.0</v>
      </c>
      <c r="D360" s="10" t="s">
        <v>31</v>
      </c>
      <c r="E360" s="10">
        <v>4.0</v>
      </c>
      <c r="F360" s="11">
        <v>81.8583</v>
      </c>
      <c r="G360" s="10">
        <v>0.0</v>
      </c>
      <c r="H360" s="10">
        <v>2.0</v>
      </c>
      <c r="I360" s="12">
        <f>nnet!$E360/$E$1</f>
        <v>0.05</v>
      </c>
      <c r="J360" s="12">
        <f>LOG10(nnet!$F360+1)</f>
        <v>1.918336019</v>
      </c>
      <c r="K360" s="10">
        <f>IF(nnet!$C360=1,1,0)</f>
        <v>1</v>
      </c>
      <c r="L360" s="10">
        <f>IF(nnet!$C360=2,1,0)</f>
        <v>0</v>
      </c>
      <c r="M360" s="10">
        <f>IF(nnet!$B360="S",1,0)</f>
        <v>1</v>
      </c>
      <c r="N360" s="10">
        <f>IF(nnet!$B360="C",1,0)</f>
        <v>0</v>
      </c>
      <c r="O360" s="13">
        <f>IF(nnet!$D360="male",1,0)</f>
        <v>1</v>
      </c>
      <c r="P360" s="13">
        <v>1.0</v>
      </c>
      <c r="AC360" s="15">
        <f>SUMPRODUCT(linear!$G360:$P360,$R$4:$AA$4)</f>
        <v>-1.004343691</v>
      </c>
      <c r="AD360" s="15">
        <f>SUMPRODUCT(nnet!$G360:$P360,$R$5:$AA$5)</f>
        <v>0.6686749151</v>
      </c>
      <c r="AE360" s="16">
        <f t="shared" ref="AE360:AF360" si="358">IF(AC360&lt;0,0,AC360)</f>
        <v>0</v>
      </c>
      <c r="AF360" s="16">
        <f t="shared" si="358"/>
        <v>0.6686749151</v>
      </c>
      <c r="AG360" s="16">
        <f t="shared" si="3"/>
        <v>0.6686749151</v>
      </c>
      <c r="AH360" s="16">
        <f>(nnet!$A360-AG360)^2</f>
        <v>0.1097763119</v>
      </c>
    </row>
    <row r="361" ht="14.25" customHeight="1">
      <c r="A361" s="10">
        <v>1.0</v>
      </c>
      <c r="B361" s="10" t="s">
        <v>30</v>
      </c>
      <c r="C361" s="10">
        <v>2.0</v>
      </c>
      <c r="D361" s="10" t="s">
        <v>33</v>
      </c>
      <c r="E361" s="10">
        <v>13.0</v>
      </c>
      <c r="F361" s="11">
        <v>19.5</v>
      </c>
      <c r="G361" s="10">
        <v>0.0</v>
      </c>
      <c r="H361" s="10">
        <v>1.0</v>
      </c>
      <c r="I361" s="12">
        <f>nnet!$E361/$E$1</f>
        <v>0.1625</v>
      </c>
      <c r="J361" s="12">
        <f>LOG10(nnet!$F361+1)</f>
        <v>1.311753861</v>
      </c>
      <c r="K361" s="10">
        <f>IF(nnet!$C361=1,1,0)</f>
        <v>0</v>
      </c>
      <c r="L361" s="10">
        <f>IF(nnet!$C361=2,1,0)</f>
        <v>1</v>
      </c>
      <c r="M361" s="10">
        <f>IF(nnet!$B361="S",1,0)</f>
        <v>1</v>
      </c>
      <c r="N361" s="10">
        <f>IF(nnet!$B361="C",1,0)</f>
        <v>0</v>
      </c>
      <c r="O361" s="13">
        <f>IF(nnet!$D361="male",1,0)</f>
        <v>0</v>
      </c>
      <c r="P361" s="13">
        <v>1.0</v>
      </c>
      <c r="AC361" s="15">
        <f>SUMPRODUCT(linear!$G361:$P361,$R$4:$AA$4)</f>
        <v>-0.8119755174</v>
      </c>
      <c r="AD361" s="15">
        <f>SUMPRODUCT(nnet!$G361:$P361,$R$5:$AA$5)</f>
        <v>0.9011876048</v>
      </c>
      <c r="AE361" s="16">
        <f t="shared" ref="AE361:AF361" si="359">IF(AC361&lt;0,0,AC361)</f>
        <v>0</v>
      </c>
      <c r="AF361" s="16">
        <f t="shared" si="359"/>
        <v>0.9011876048</v>
      </c>
      <c r="AG361" s="16">
        <f t="shared" si="3"/>
        <v>0.9011876048</v>
      </c>
      <c r="AH361" s="16">
        <f>(nnet!$A361-AG361)^2</f>
        <v>0.009763889445</v>
      </c>
    </row>
    <row r="362" ht="14.25" customHeight="1">
      <c r="A362" s="10">
        <v>1.0</v>
      </c>
      <c r="B362" s="10" t="s">
        <v>30</v>
      </c>
      <c r="C362" s="10">
        <v>1.0</v>
      </c>
      <c r="D362" s="10" t="s">
        <v>31</v>
      </c>
      <c r="E362" s="10">
        <v>34.0</v>
      </c>
      <c r="F362" s="11">
        <v>26.55</v>
      </c>
      <c r="G362" s="10">
        <v>0.0</v>
      </c>
      <c r="H362" s="10">
        <v>0.0</v>
      </c>
      <c r="I362" s="12">
        <f>nnet!$E362/$E$1</f>
        <v>0.425</v>
      </c>
      <c r="J362" s="12">
        <f>LOG10(nnet!$F362+1)</f>
        <v>1.440121603</v>
      </c>
      <c r="K362" s="10">
        <f>IF(nnet!$C362=1,1,0)</f>
        <v>1</v>
      </c>
      <c r="L362" s="10">
        <f>IF(nnet!$C362=2,1,0)</f>
        <v>0</v>
      </c>
      <c r="M362" s="10">
        <f>IF(nnet!$B362="S",1,0)</f>
        <v>1</v>
      </c>
      <c r="N362" s="10">
        <f>IF(nnet!$B362="C",1,0)</f>
        <v>0</v>
      </c>
      <c r="O362" s="13">
        <f>IF(nnet!$D362="male",1,0)</f>
        <v>1</v>
      </c>
      <c r="P362" s="13">
        <v>1.0</v>
      </c>
      <c r="AC362" s="15">
        <f>SUMPRODUCT(linear!$G362:$P362,$R$4:$AA$4)</f>
        <v>-1.216236007</v>
      </c>
      <c r="AD362" s="15">
        <f>SUMPRODUCT(nnet!$G362:$P362,$R$5:$AA$5)</f>
        <v>0.4579864024</v>
      </c>
      <c r="AE362" s="16">
        <f t="shared" ref="AE362:AF362" si="360">IF(AC362&lt;0,0,AC362)</f>
        <v>0</v>
      </c>
      <c r="AF362" s="16">
        <f t="shared" si="360"/>
        <v>0.4579864024</v>
      </c>
      <c r="AG362" s="16">
        <f t="shared" si="3"/>
        <v>0.4579864024</v>
      </c>
      <c r="AH362" s="16">
        <f>(nnet!$A362-AG362)^2</f>
        <v>0.29377874</v>
      </c>
    </row>
    <row r="363" ht="14.25" customHeight="1">
      <c r="A363" s="10">
        <v>1.0</v>
      </c>
      <c r="B363" s="10" t="s">
        <v>32</v>
      </c>
      <c r="C363" s="10">
        <v>3.0</v>
      </c>
      <c r="D363" s="10" t="s">
        <v>33</v>
      </c>
      <c r="E363" s="10">
        <v>5.0</v>
      </c>
      <c r="F363" s="11">
        <v>19.2583</v>
      </c>
      <c r="G363" s="10">
        <v>2.0</v>
      </c>
      <c r="H363" s="10">
        <v>1.0</v>
      </c>
      <c r="I363" s="12">
        <f>nnet!$E363/$E$1</f>
        <v>0.0625</v>
      </c>
      <c r="J363" s="12">
        <f>LOG10(nnet!$F363+1)</f>
        <v>1.306602998</v>
      </c>
      <c r="K363" s="10">
        <f>IF(nnet!$C363=1,1,0)</f>
        <v>0</v>
      </c>
      <c r="L363" s="10">
        <f>IF(nnet!$C363=2,1,0)</f>
        <v>0</v>
      </c>
      <c r="M363" s="10">
        <f>IF(nnet!$B363="S",1,0)</f>
        <v>0</v>
      </c>
      <c r="N363" s="10">
        <f>IF(nnet!$B363="C",1,0)</f>
        <v>1</v>
      </c>
      <c r="O363" s="13">
        <f>IF(nnet!$D363="male",1,0)</f>
        <v>0</v>
      </c>
      <c r="P363" s="13">
        <v>1.0</v>
      </c>
      <c r="AC363" s="15">
        <f>SUMPRODUCT(linear!$G363:$P363,$R$4:$AA$4)</f>
        <v>0.8327685285</v>
      </c>
      <c r="AD363" s="15">
        <f>SUMPRODUCT(nnet!$G363:$P363,$R$5:$AA$5)</f>
        <v>-2.891143863</v>
      </c>
      <c r="AE363" s="16">
        <f t="shared" ref="AE363:AF363" si="361">IF(AC363&lt;0,0,AC363)</f>
        <v>0.8327685285</v>
      </c>
      <c r="AF363" s="16">
        <f t="shared" si="361"/>
        <v>0</v>
      </c>
      <c r="AG363" s="16">
        <f t="shared" si="3"/>
        <v>0.8327685285</v>
      </c>
      <c r="AH363" s="16">
        <f>(nnet!$A363-AG363)^2</f>
        <v>0.02796636507</v>
      </c>
    </row>
    <row r="364" ht="14.25" customHeight="1">
      <c r="A364" s="10">
        <v>1.0</v>
      </c>
      <c r="B364" s="10" t="s">
        <v>30</v>
      </c>
      <c r="C364" s="10">
        <v>1.0</v>
      </c>
      <c r="D364" s="10" t="s">
        <v>31</v>
      </c>
      <c r="E364" s="10">
        <v>52.0</v>
      </c>
      <c r="F364" s="11">
        <v>30.5</v>
      </c>
      <c r="G364" s="10">
        <v>0.0</v>
      </c>
      <c r="H364" s="10">
        <v>0.0</v>
      </c>
      <c r="I364" s="12">
        <f>nnet!$E364/$E$1</f>
        <v>0.65</v>
      </c>
      <c r="J364" s="12">
        <f>LOG10(nnet!$F364+1)</f>
        <v>1.498310554</v>
      </c>
      <c r="K364" s="10">
        <f>IF(nnet!$C364=1,1,0)</f>
        <v>1</v>
      </c>
      <c r="L364" s="10">
        <f>IF(nnet!$C364=2,1,0)</f>
        <v>0</v>
      </c>
      <c r="M364" s="10">
        <f>IF(nnet!$B364="S",1,0)</f>
        <v>1</v>
      </c>
      <c r="N364" s="10">
        <f>IF(nnet!$B364="C",1,0)</f>
        <v>0</v>
      </c>
      <c r="O364" s="13">
        <f>IF(nnet!$D364="male",1,0)</f>
        <v>1</v>
      </c>
      <c r="P364" s="13">
        <v>1.0</v>
      </c>
      <c r="AC364" s="15">
        <f>SUMPRODUCT(linear!$G364:$P364,$R$4:$AA$4)</f>
        <v>-1.380970798</v>
      </c>
      <c r="AD364" s="15">
        <f>SUMPRODUCT(nnet!$G364:$P364,$R$5:$AA$5)</f>
        <v>0.3440385901</v>
      </c>
      <c r="AE364" s="16">
        <f t="shared" ref="AE364:AF364" si="362">IF(AC364&lt;0,0,AC364)</f>
        <v>0</v>
      </c>
      <c r="AF364" s="16">
        <f t="shared" si="362"/>
        <v>0.3440385901</v>
      </c>
      <c r="AG364" s="16">
        <f t="shared" si="3"/>
        <v>0.3440385901</v>
      </c>
      <c r="AH364" s="16">
        <f>(nnet!$A364-AG364)^2</f>
        <v>0.4302853712</v>
      </c>
    </row>
    <row r="365" ht="14.25" customHeight="1">
      <c r="A365" s="10">
        <v>0.0</v>
      </c>
      <c r="B365" s="10" t="s">
        <v>30</v>
      </c>
      <c r="C365" s="10">
        <v>2.0</v>
      </c>
      <c r="D365" s="10" t="s">
        <v>31</v>
      </c>
      <c r="E365" s="10">
        <v>36.0</v>
      </c>
      <c r="F365" s="11">
        <v>27.75</v>
      </c>
      <c r="G365" s="10">
        <v>1.0</v>
      </c>
      <c r="H365" s="10">
        <v>2.0</v>
      </c>
      <c r="I365" s="12">
        <f>nnet!$E365/$E$1</f>
        <v>0.45</v>
      </c>
      <c r="J365" s="12">
        <f>LOG10(nnet!$F365+1)</f>
        <v>1.458637849</v>
      </c>
      <c r="K365" s="10">
        <f>IF(nnet!$C365=1,1,0)</f>
        <v>0</v>
      </c>
      <c r="L365" s="10">
        <f>IF(nnet!$C365=2,1,0)</f>
        <v>1</v>
      </c>
      <c r="M365" s="10">
        <f>IF(nnet!$B365="S",1,0)</f>
        <v>1</v>
      </c>
      <c r="N365" s="10">
        <f>IF(nnet!$B365="C",1,0)</f>
        <v>0</v>
      </c>
      <c r="O365" s="13">
        <f>IF(nnet!$D365="male",1,0)</f>
        <v>1</v>
      </c>
      <c r="P365" s="13">
        <v>1.0</v>
      </c>
      <c r="AC365" s="15">
        <f>SUMPRODUCT(linear!$G365:$P365,$R$4:$AA$4)</f>
        <v>-1.574542513</v>
      </c>
      <c r="AD365" s="15">
        <f>SUMPRODUCT(nnet!$G365:$P365,$R$5:$AA$5)</f>
        <v>0.1780714621</v>
      </c>
      <c r="AE365" s="16">
        <f t="shared" ref="AE365:AF365" si="363">IF(AC365&lt;0,0,AC365)</f>
        <v>0</v>
      </c>
      <c r="AF365" s="16">
        <f t="shared" si="363"/>
        <v>0.1780714621</v>
      </c>
      <c r="AG365" s="16">
        <f t="shared" si="3"/>
        <v>0.1780714621</v>
      </c>
      <c r="AH365" s="16">
        <f>(nnet!$A365-AG365)^2</f>
        <v>0.0317094456</v>
      </c>
    </row>
    <row r="366" ht="14.25" customHeight="1">
      <c r="A366" s="10">
        <v>0.0</v>
      </c>
      <c r="B366" s="10" t="s">
        <v>32</v>
      </c>
      <c r="C366" s="10">
        <v>1.0</v>
      </c>
      <c r="D366" s="10" t="s">
        <v>31</v>
      </c>
      <c r="E366" s="10">
        <v>30.0</v>
      </c>
      <c r="F366" s="11">
        <v>27.75</v>
      </c>
      <c r="G366" s="10">
        <v>0.0</v>
      </c>
      <c r="H366" s="10">
        <v>0.0</v>
      </c>
      <c r="I366" s="12">
        <f>nnet!$E366/$E$1</f>
        <v>0.375</v>
      </c>
      <c r="J366" s="12">
        <f>LOG10(nnet!$F366+1)</f>
        <v>1.458637849</v>
      </c>
      <c r="K366" s="10">
        <f>IF(nnet!$C366=1,1,0)</f>
        <v>1</v>
      </c>
      <c r="L366" s="10">
        <f>IF(nnet!$C366=2,1,0)</f>
        <v>0</v>
      </c>
      <c r="M366" s="10">
        <f>IF(nnet!$B366="S",1,0)</f>
        <v>0</v>
      </c>
      <c r="N366" s="10">
        <f>IF(nnet!$B366="C",1,0)</f>
        <v>1</v>
      </c>
      <c r="O366" s="13">
        <f>IF(nnet!$D366="male",1,0)</f>
        <v>1</v>
      </c>
      <c r="P366" s="13">
        <v>1.0</v>
      </c>
      <c r="AC366" s="15">
        <f>SUMPRODUCT(linear!$G366:$P366,$R$4:$AA$4)</f>
        <v>0.547643026</v>
      </c>
      <c r="AD366" s="15">
        <f>SUMPRODUCT(nnet!$G366:$P366,$R$5:$AA$5)</f>
        <v>-2.99833453</v>
      </c>
      <c r="AE366" s="16">
        <f t="shared" ref="AE366:AF366" si="364">IF(AC366&lt;0,0,AC366)</f>
        <v>0.547643026</v>
      </c>
      <c r="AF366" s="16">
        <f t="shared" si="364"/>
        <v>0</v>
      </c>
      <c r="AG366" s="16">
        <f t="shared" si="3"/>
        <v>0.547643026</v>
      </c>
      <c r="AH366" s="16">
        <f>(nnet!$A366-AG366)^2</f>
        <v>0.2999128839</v>
      </c>
    </row>
    <row r="367" ht="14.25" customHeight="1">
      <c r="A367" s="10">
        <v>1.0</v>
      </c>
      <c r="B367" s="10" t="s">
        <v>32</v>
      </c>
      <c r="C367" s="10">
        <v>1.0</v>
      </c>
      <c r="D367" s="10" t="s">
        <v>31</v>
      </c>
      <c r="E367" s="10">
        <v>49.0</v>
      </c>
      <c r="F367" s="11">
        <v>89.1042</v>
      </c>
      <c r="G367" s="10">
        <v>1.0</v>
      </c>
      <c r="H367" s="10">
        <v>0.0</v>
      </c>
      <c r="I367" s="12">
        <f>nnet!$E367/$E$1</f>
        <v>0.6125</v>
      </c>
      <c r="J367" s="12">
        <f>LOG10(nnet!$F367+1)</f>
        <v>1.954745035</v>
      </c>
      <c r="K367" s="10">
        <f>IF(nnet!$C367=1,1,0)</f>
        <v>1</v>
      </c>
      <c r="L367" s="10">
        <f>IF(nnet!$C367=2,1,0)</f>
        <v>0</v>
      </c>
      <c r="M367" s="10">
        <f>IF(nnet!$B367="S",1,0)</f>
        <v>0</v>
      </c>
      <c r="N367" s="10">
        <f>IF(nnet!$B367="C",1,0)</f>
        <v>1</v>
      </c>
      <c r="O367" s="13">
        <f>IF(nnet!$D367="male",1,0)</f>
        <v>1</v>
      </c>
      <c r="P367" s="13">
        <v>1.0</v>
      </c>
      <c r="AC367" s="15">
        <f>SUMPRODUCT(linear!$G367:$P367,$R$4:$AA$4)</f>
        <v>0.3610561235</v>
      </c>
      <c r="AD367" s="15">
        <f>SUMPRODUCT(nnet!$G367:$P367,$R$5:$AA$5)</f>
        <v>-3.165333344</v>
      </c>
      <c r="AE367" s="16">
        <f t="shared" ref="AE367:AF367" si="365">IF(AC367&lt;0,0,AC367)</f>
        <v>0.3610561235</v>
      </c>
      <c r="AF367" s="16">
        <f t="shared" si="365"/>
        <v>0</v>
      </c>
      <c r="AG367" s="16">
        <f t="shared" si="3"/>
        <v>0.3610561235</v>
      </c>
      <c r="AH367" s="16">
        <f>(nnet!$A367-AG367)^2</f>
        <v>0.4082492773</v>
      </c>
    </row>
    <row r="368" ht="14.25" customHeight="1">
      <c r="A368" s="10">
        <v>1.0</v>
      </c>
      <c r="B368" s="10" t="s">
        <v>32</v>
      </c>
      <c r="C368" s="10">
        <v>3.0</v>
      </c>
      <c r="D368" s="10" t="s">
        <v>31</v>
      </c>
      <c r="E368" s="10">
        <v>29.0</v>
      </c>
      <c r="F368" s="11">
        <v>7.8958</v>
      </c>
      <c r="G368" s="10">
        <v>0.0</v>
      </c>
      <c r="H368" s="10">
        <v>0.0</v>
      </c>
      <c r="I368" s="12">
        <f>nnet!$E368/$E$1</f>
        <v>0.3625</v>
      </c>
      <c r="J368" s="12">
        <f>LOG10(nnet!$F368+1)</f>
        <v>0.9491850103</v>
      </c>
      <c r="K368" s="10">
        <f>IF(nnet!$C368=1,1,0)</f>
        <v>0</v>
      </c>
      <c r="L368" s="10">
        <f>IF(nnet!$C368=2,1,0)</f>
        <v>0</v>
      </c>
      <c r="M368" s="10">
        <f>IF(nnet!$B368="S",1,0)</f>
        <v>0</v>
      </c>
      <c r="N368" s="10">
        <f>IF(nnet!$B368="C",1,0)</f>
        <v>1</v>
      </c>
      <c r="O368" s="13">
        <f>IF(nnet!$D368="male",1,0)</f>
        <v>1</v>
      </c>
      <c r="P368" s="13">
        <v>1.0</v>
      </c>
      <c r="AC368" s="15">
        <f>SUMPRODUCT(linear!$G368:$P368,$R$4:$AA$4)</f>
        <v>0.1777700529</v>
      </c>
      <c r="AD368" s="15">
        <f>SUMPRODUCT(nnet!$G368:$P368,$R$5:$AA$5)</f>
        <v>-3.403183103</v>
      </c>
      <c r="AE368" s="16">
        <f t="shared" ref="AE368:AF368" si="366">IF(AC368&lt;0,0,AC368)</f>
        <v>0.1777700529</v>
      </c>
      <c r="AF368" s="16">
        <f t="shared" si="366"/>
        <v>0</v>
      </c>
      <c r="AG368" s="16">
        <f t="shared" si="3"/>
        <v>0.1777700529</v>
      </c>
      <c r="AH368" s="16">
        <f>(nnet!$A368-AG368)^2</f>
        <v>0.676062086</v>
      </c>
    </row>
    <row r="369" ht="14.25" customHeight="1">
      <c r="A369" s="10">
        <v>0.0</v>
      </c>
      <c r="B369" s="10" t="s">
        <v>30</v>
      </c>
      <c r="C369" s="10">
        <v>1.0</v>
      </c>
      <c r="D369" s="10" t="s">
        <v>31</v>
      </c>
      <c r="E369" s="10">
        <v>65.0</v>
      </c>
      <c r="F369" s="11">
        <v>26.55</v>
      </c>
      <c r="G369" s="10">
        <v>0.0</v>
      </c>
      <c r="H369" s="10">
        <v>0.0</v>
      </c>
      <c r="I369" s="12">
        <f>nnet!$E369/$E$1</f>
        <v>0.8125</v>
      </c>
      <c r="J369" s="12">
        <f>LOG10(nnet!$F369+1)</f>
        <v>1.440121603</v>
      </c>
      <c r="K369" s="10">
        <f>IF(nnet!$C369=1,1,0)</f>
        <v>1</v>
      </c>
      <c r="L369" s="10">
        <f>IF(nnet!$C369=2,1,0)</f>
        <v>0</v>
      </c>
      <c r="M369" s="10">
        <f>IF(nnet!$B369="S",1,0)</f>
        <v>1</v>
      </c>
      <c r="N369" s="10">
        <f>IF(nnet!$B369="C",1,0)</f>
        <v>0</v>
      </c>
      <c r="O369" s="13">
        <f>IF(nnet!$D369="male",1,0)</f>
        <v>1</v>
      </c>
      <c r="P369" s="13">
        <v>1.0</v>
      </c>
      <c r="AC369" s="15">
        <f>SUMPRODUCT(linear!$G369:$P369,$R$4:$AA$4)</f>
        <v>-1.501111503</v>
      </c>
      <c r="AD369" s="15">
        <f>SUMPRODUCT(nnet!$G369:$P369,$R$5:$AA$5)</f>
        <v>0.2545817677</v>
      </c>
      <c r="AE369" s="16">
        <f t="shared" ref="AE369:AF369" si="367">IF(AC369&lt;0,0,AC369)</f>
        <v>0</v>
      </c>
      <c r="AF369" s="16">
        <f t="shared" si="367"/>
        <v>0.2545817677</v>
      </c>
      <c r="AG369" s="16">
        <f t="shared" si="3"/>
        <v>0.2545817677</v>
      </c>
      <c r="AH369" s="16">
        <f>(nnet!$A369-AG369)^2</f>
        <v>0.06481187643</v>
      </c>
    </row>
    <row r="370" ht="14.25" customHeight="1">
      <c r="A370" s="10">
        <v>1.0</v>
      </c>
      <c r="B370" s="10" t="s">
        <v>30</v>
      </c>
      <c r="C370" s="10">
        <v>2.0</v>
      </c>
      <c r="D370" s="10" t="s">
        <v>33</v>
      </c>
      <c r="E370" s="10">
        <v>50.0</v>
      </c>
      <c r="F370" s="11">
        <v>10.5</v>
      </c>
      <c r="G370" s="10">
        <v>0.0</v>
      </c>
      <c r="H370" s="10">
        <v>0.0</v>
      </c>
      <c r="I370" s="12">
        <f>nnet!$E370/$E$1</f>
        <v>0.625</v>
      </c>
      <c r="J370" s="12">
        <f>LOG10(nnet!$F370+1)</f>
        <v>1.06069784</v>
      </c>
      <c r="K370" s="10">
        <f>IF(nnet!$C370=1,1,0)</f>
        <v>0</v>
      </c>
      <c r="L370" s="10">
        <f>IF(nnet!$C370=2,1,0)</f>
        <v>1</v>
      </c>
      <c r="M370" s="10">
        <f>IF(nnet!$B370="S",1,0)</f>
        <v>1</v>
      </c>
      <c r="N370" s="10">
        <f>IF(nnet!$B370="C",1,0)</f>
        <v>0</v>
      </c>
      <c r="O370" s="13">
        <f>IF(nnet!$D370="male",1,0)</f>
        <v>0</v>
      </c>
      <c r="P370" s="13">
        <v>1.0</v>
      </c>
      <c r="AC370" s="15">
        <f>SUMPRODUCT(linear!$G370:$P370,$R$4:$AA$4)</f>
        <v>-1.120230357</v>
      </c>
      <c r="AD370" s="15">
        <f>SUMPRODUCT(nnet!$G370:$P370,$R$5:$AA$5)</f>
        <v>0.650637826</v>
      </c>
      <c r="AE370" s="16">
        <f t="shared" ref="AE370:AF370" si="368">IF(AC370&lt;0,0,AC370)</f>
        <v>0</v>
      </c>
      <c r="AF370" s="16">
        <f t="shared" si="368"/>
        <v>0.650637826</v>
      </c>
      <c r="AG370" s="16">
        <f t="shared" si="3"/>
        <v>0.650637826</v>
      </c>
      <c r="AH370" s="16">
        <f>(nnet!$A370-AG370)^2</f>
        <v>0.1220539286</v>
      </c>
    </row>
    <row r="371" ht="14.25" customHeight="1">
      <c r="A371" s="10">
        <v>1.0</v>
      </c>
      <c r="B371" s="10" t="s">
        <v>30</v>
      </c>
      <c r="C371" s="10">
        <v>1.0</v>
      </c>
      <c r="D371" s="10" t="s">
        <v>31</v>
      </c>
      <c r="E371" s="10">
        <v>48.0</v>
      </c>
      <c r="F371" s="11">
        <v>26.55</v>
      </c>
      <c r="G371" s="10">
        <v>0.0</v>
      </c>
      <c r="H371" s="10">
        <v>0.0</v>
      </c>
      <c r="I371" s="12">
        <f>nnet!$E371/$E$1</f>
        <v>0.6</v>
      </c>
      <c r="J371" s="12">
        <f>LOG10(nnet!$F371+1)</f>
        <v>1.440121603</v>
      </c>
      <c r="K371" s="10">
        <f>IF(nnet!$C371=1,1,0)</f>
        <v>1</v>
      </c>
      <c r="L371" s="10">
        <f>IF(nnet!$C371=2,1,0)</f>
        <v>0</v>
      </c>
      <c r="M371" s="10">
        <f>IF(nnet!$B371="S",1,0)</f>
        <v>1</v>
      </c>
      <c r="N371" s="10">
        <f>IF(nnet!$B371="C",1,0)</f>
        <v>0</v>
      </c>
      <c r="O371" s="13">
        <f>IF(nnet!$D371="male",1,0)</f>
        <v>1</v>
      </c>
      <c r="P371" s="13">
        <v>1.0</v>
      </c>
      <c r="AC371" s="15">
        <f>SUMPRODUCT(linear!$G371:$P371,$R$4:$AA$4)</f>
        <v>-1.344889457</v>
      </c>
      <c r="AD371" s="15">
        <f>SUMPRODUCT(nnet!$G371:$P371,$R$5:$AA$5)</f>
        <v>0.3661262448</v>
      </c>
      <c r="AE371" s="16">
        <f t="shared" ref="AE371:AF371" si="369">IF(AC371&lt;0,0,AC371)</f>
        <v>0</v>
      </c>
      <c r="AF371" s="16">
        <f t="shared" si="369"/>
        <v>0.3661262448</v>
      </c>
      <c r="AG371" s="16">
        <f t="shared" si="3"/>
        <v>0.3661262448</v>
      </c>
      <c r="AH371" s="16">
        <f>(nnet!$A371-AG371)^2</f>
        <v>0.4017959376</v>
      </c>
    </row>
    <row r="372" ht="14.25" customHeight="1">
      <c r="A372" s="10">
        <v>0.0</v>
      </c>
      <c r="B372" s="10" t="s">
        <v>30</v>
      </c>
      <c r="C372" s="10">
        <v>3.0</v>
      </c>
      <c r="D372" s="10" t="s">
        <v>31</v>
      </c>
      <c r="E372" s="10">
        <v>34.0</v>
      </c>
      <c r="F372" s="11">
        <v>8.05</v>
      </c>
      <c r="G372" s="10">
        <v>0.0</v>
      </c>
      <c r="H372" s="10">
        <v>0.0</v>
      </c>
      <c r="I372" s="12">
        <f>nnet!$E372/$E$1</f>
        <v>0.425</v>
      </c>
      <c r="J372" s="12">
        <f>LOG10(nnet!$F372+1)</f>
        <v>0.9566485792</v>
      </c>
      <c r="K372" s="10">
        <f>IF(nnet!$C372=1,1,0)</f>
        <v>0</v>
      </c>
      <c r="L372" s="10">
        <f>IF(nnet!$C372=2,1,0)</f>
        <v>0</v>
      </c>
      <c r="M372" s="10">
        <f>IF(nnet!$B372="S",1,0)</f>
        <v>1</v>
      </c>
      <c r="N372" s="10">
        <f>IF(nnet!$B372="C",1,0)</f>
        <v>0</v>
      </c>
      <c r="O372" s="13">
        <f>IF(nnet!$D372="male",1,0)</f>
        <v>1</v>
      </c>
      <c r="P372" s="13">
        <v>1.0</v>
      </c>
      <c r="AC372" s="15">
        <f>SUMPRODUCT(linear!$G372:$P372,$R$4:$AA$4)</f>
        <v>-1.594996345</v>
      </c>
      <c r="AD372" s="15">
        <f>SUMPRODUCT(nnet!$G372:$P372,$R$5:$AA$5)</f>
        <v>0.04843287172</v>
      </c>
      <c r="AE372" s="16">
        <f t="shared" ref="AE372:AF372" si="370">IF(AC372&lt;0,0,AC372)</f>
        <v>0</v>
      </c>
      <c r="AF372" s="16">
        <f t="shared" si="370"/>
        <v>0.04843287172</v>
      </c>
      <c r="AG372" s="16">
        <f t="shared" si="3"/>
        <v>0.04843287172</v>
      </c>
      <c r="AH372" s="16">
        <f>(nnet!$A372-AG372)^2</f>
        <v>0.002345743063</v>
      </c>
    </row>
    <row r="373" ht="14.25" customHeight="1">
      <c r="A373" s="10">
        <v>0.0</v>
      </c>
      <c r="B373" s="10" t="s">
        <v>30</v>
      </c>
      <c r="C373" s="10">
        <v>1.0</v>
      </c>
      <c r="D373" s="10" t="s">
        <v>31</v>
      </c>
      <c r="E373" s="10">
        <v>47.0</v>
      </c>
      <c r="F373" s="11">
        <v>38.5</v>
      </c>
      <c r="G373" s="10">
        <v>0.0</v>
      </c>
      <c r="H373" s="10">
        <v>0.0</v>
      </c>
      <c r="I373" s="12">
        <f>nnet!$E373/$E$1</f>
        <v>0.5875</v>
      </c>
      <c r="J373" s="12">
        <f>LOG10(nnet!$F373+1)</f>
        <v>1.596597096</v>
      </c>
      <c r="K373" s="10">
        <f>IF(nnet!$C373=1,1,0)</f>
        <v>1</v>
      </c>
      <c r="L373" s="10">
        <f>IF(nnet!$C373=2,1,0)</f>
        <v>0</v>
      </c>
      <c r="M373" s="10">
        <f>IF(nnet!$B373="S",1,0)</f>
        <v>1</v>
      </c>
      <c r="N373" s="10">
        <f>IF(nnet!$B373="C",1,0)</f>
        <v>0</v>
      </c>
      <c r="O373" s="13">
        <f>IF(nnet!$D373="male",1,0)</f>
        <v>1</v>
      </c>
      <c r="P373" s="13">
        <v>1.0</v>
      </c>
      <c r="AC373" s="15">
        <f>SUMPRODUCT(linear!$G373:$P373,$R$4:$AA$4)</f>
        <v>-1.333879981</v>
      </c>
      <c r="AD373" s="15">
        <f>SUMPRODUCT(nnet!$G373:$P373,$R$5:$AA$5)</f>
        <v>0.3838692143</v>
      </c>
      <c r="AE373" s="16">
        <f t="shared" ref="AE373:AF373" si="371">IF(AC373&lt;0,0,AC373)</f>
        <v>0</v>
      </c>
      <c r="AF373" s="16">
        <f t="shared" si="371"/>
        <v>0.3838692143</v>
      </c>
      <c r="AG373" s="16">
        <f t="shared" si="3"/>
        <v>0.3838692143</v>
      </c>
      <c r="AH373" s="16">
        <f>(nnet!$A373-AG373)^2</f>
        <v>0.1473555737</v>
      </c>
    </row>
    <row r="374" ht="14.25" customHeight="1">
      <c r="A374" s="10">
        <v>0.0</v>
      </c>
      <c r="B374" s="10" t="s">
        <v>30</v>
      </c>
      <c r="C374" s="10">
        <v>2.0</v>
      </c>
      <c r="D374" s="10" t="s">
        <v>31</v>
      </c>
      <c r="E374" s="10">
        <v>48.0</v>
      </c>
      <c r="F374" s="11">
        <v>13.0</v>
      </c>
      <c r="G374" s="10">
        <v>0.0</v>
      </c>
      <c r="H374" s="10">
        <v>0.0</v>
      </c>
      <c r="I374" s="12">
        <f>nnet!$E374/$E$1</f>
        <v>0.6</v>
      </c>
      <c r="J374" s="12">
        <f>LOG10(nnet!$F374+1)</f>
        <v>1.146128036</v>
      </c>
      <c r="K374" s="10">
        <f>IF(nnet!$C374=1,1,0)</f>
        <v>0</v>
      </c>
      <c r="L374" s="10">
        <f>IF(nnet!$C374=2,1,0)</f>
        <v>1</v>
      </c>
      <c r="M374" s="10">
        <f>IF(nnet!$B374="S",1,0)</f>
        <v>1</v>
      </c>
      <c r="N374" s="10">
        <f>IF(nnet!$B374="C",1,0)</f>
        <v>0</v>
      </c>
      <c r="O374" s="13">
        <f>IF(nnet!$D374="male",1,0)</f>
        <v>1</v>
      </c>
      <c r="P374" s="13">
        <v>1.0</v>
      </c>
      <c r="AC374" s="15">
        <f>SUMPRODUCT(linear!$G374:$P374,$R$4:$AA$4)</f>
        <v>-1.601340024</v>
      </c>
      <c r="AD374" s="15">
        <f>SUMPRODUCT(nnet!$G374:$P374,$R$5:$AA$5)</f>
        <v>0.17511251</v>
      </c>
      <c r="AE374" s="16">
        <f t="shared" ref="AE374:AF374" si="372">IF(AC374&lt;0,0,AC374)</f>
        <v>0</v>
      </c>
      <c r="AF374" s="16">
        <f t="shared" si="372"/>
        <v>0.17511251</v>
      </c>
      <c r="AG374" s="16">
        <f t="shared" si="3"/>
        <v>0.17511251</v>
      </c>
      <c r="AH374" s="16">
        <f>(nnet!$A374-AG374)^2</f>
        <v>0.03066439115</v>
      </c>
    </row>
    <row r="375" ht="14.25" customHeight="1">
      <c r="A375" s="10">
        <v>0.0</v>
      </c>
      <c r="B375" s="10" t="s">
        <v>30</v>
      </c>
      <c r="C375" s="10">
        <v>3.0</v>
      </c>
      <c r="D375" s="10" t="s">
        <v>31</v>
      </c>
      <c r="E375" s="10">
        <v>38.0</v>
      </c>
      <c r="F375" s="11">
        <v>7.05</v>
      </c>
      <c r="G375" s="10">
        <v>0.0</v>
      </c>
      <c r="H375" s="10">
        <v>0.0</v>
      </c>
      <c r="I375" s="12">
        <f>nnet!$E375/$E$1</f>
        <v>0.475</v>
      </c>
      <c r="J375" s="12">
        <f>LOG10(nnet!$F375+1)</f>
        <v>0.9057958804</v>
      </c>
      <c r="K375" s="10">
        <f>IF(nnet!$C375=1,1,0)</f>
        <v>0</v>
      </c>
      <c r="L375" s="10">
        <f>IF(nnet!$C375=2,1,0)</f>
        <v>0</v>
      </c>
      <c r="M375" s="10">
        <f>IF(nnet!$B375="S",1,0)</f>
        <v>1</v>
      </c>
      <c r="N375" s="10">
        <f>IF(nnet!$B375="C",1,0)</f>
        <v>0</v>
      </c>
      <c r="O375" s="13">
        <f>IF(nnet!$D375="male",1,0)</f>
        <v>1</v>
      </c>
      <c r="P375" s="13">
        <v>1.0</v>
      </c>
      <c r="AC375" s="15">
        <f>SUMPRODUCT(linear!$G375:$P375,$R$4:$AA$4)</f>
        <v>-1.632345934</v>
      </c>
      <c r="AD375" s="15">
        <f>SUMPRODUCT(nnet!$G375:$P375,$R$5:$AA$5)</f>
        <v>0.01855324646</v>
      </c>
      <c r="AE375" s="16">
        <f t="shared" ref="AE375:AF375" si="373">IF(AC375&lt;0,0,AC375)</f>
        <v>0</v>
      </c>
      <c r="AF375" s="16">
        <f t="shared" si="373"/>
        <v>0.01855324646</v>
      </c>
      <c r="AG375" s="16">
        <f t="shared" si="3"/>
        <v>0.01855324646</v>
      </c>
      <c r="AH375" s="16">
        <f>(nnet!$A375-AG375)^2</f>
        <v>0.0003442229542</v>
      </c>
    </row>
    <row r="376" ht="14.25" customHeight="1">
      <c r="A376" s="10">
        <v>0.0</v>
      </c>
      <c r="B376" s="10" t="s">
        <v>30</v>
      </c>
      <c r="C376" s="10">
        <v>1.0</v>
      </c>
      <c r="D376" s="10" t="s">
        <v>31</v>
      </c>
      <c r="E376" s="10">
        <v>56.0</v>
      </c>
      <c r="F376" s="11">
        <v>26.55</v>
      </c>
      <c r="G376" s="10">
        <v>0.0</v>
      </c>
      <c r="H376" s="10">
        <v>0.0</v>
      </c>
      <c r="I376" s="12">
        <f>nnet!$E376/$E$1</f>
        <v>0.7</v>
      </c>
      <c r="J376" s="12">
        <f>LOG10(nnet!$F376+1)</f>
        <v>1.440121603</v>
      </c>
      <c r="K376" s="10">
        <f>IF(nnet!$C376=1,1,0)</f>
        <v>1</v>
      </c>
      <c r="L376" s="10">
        <f>IF(nnet!$C376=2,1,0)</f>
        <v>0</v>
      </c>
      <c r="M376" s="10">
        <f>IF(nnet!$B376="S",1,0)</f>
        <v>1</v>
      </c>
      <c r="N376" s="10">
        <f>IF(nnet!$B376="C",1,0)</f>
        <v>0</v>
      </c>
      <c r="O376" s="13">
        <f>IF(nnet!$D376="male",1,0)</f>
        <v>1</v>
      </c>
      <c r="P376" s="13">
        <v>1.0</v>
      </c>
      <c r="AC376" s="15">
        <f>SUMPRODUCT(linear!$G376:$P376,$R$4:$AA$4)</f>
        <v>-1.418405714</v>
      </c>
      <c r="AD376" s="15">
        <f>SUMPRODUCT(nnet!$G376:$P376,$R$5:$AA$5)</f>
        <v>0.3136347261</v>
      </c>
      <c r="AE376" s="16">
        <f t="shared" ref="AE376:AF376" si="374">IF(AC376&lt;0,0,AC376)</f>
        <v>0</v>
      </c>
      <c r="AF376" s="16">
        <f t="shared" si="374"/>
        <v>0.3136347261</v>
      </c>
      <c r="AG376" s="16">
        <f t="shared" si="3"/>
        <v>0.3136347261</v>
      </c>
      <c r="AH376" s="16">
        <f>(nnet!$A376-AG376)^2</f>
        <v>0.09836674143</v>
      </c>
    </row>
    <row r="377" ht="14.25" customHeight="1">
      <c r="A377" s="10">
        <v>1.0</v>
      </c>
      <c r="B377" s="10" t="s">
        <v>32</v>
      </c>
      <c r="C377" s="10">
        <v>3.0</v>
      </c>
      <c r="D377" s="10" t="s">
        <v>33</v>
      </c>
      <c r="E377" s="10">
        <v>0.75</v>
      </c>
      <c r="F377" s="11">
        <v>19.2583</v>
      </c>
      <c r="G377" s="10">
        <v>2.0</v>
      </c>
      <c r="H377" s="10">
        <v>1.0</v>
      </c>
      <c r="I377" s="12">
        <f>nnet!$E377/$E$1</f>
        <v>0.009375</v>
      </c>
      <c r="J377" s="12">
        <f>LOG10(nnet!$F377+1)</f>
        <v>1.306602998</v>
      </c>
      <c r="K377" s="10">
        <f>IF(nnet!$C377=1,1,0)</f>
        <v>0</v>
      </c>
      <c r="L377" s="10">
        <f>IF(nnet!$C377=2,1,0)</f>
        <v>0</v>
      </c>
      <c r="M377" s="10">
        <f>IF(nnet!$B377="S",1,0)</f>
        <v>0</v>
      </c>
      <c r="N377" s="10">
        <f>IF(nnet!$B377="C",1,0)</f>
        <v>1</v>
      </c>
      <c r="O377" s="13">
        <f>IF(nnet!$D377="male",1,0)</f>
        <v>0</v>
      </c>
      <c r="P377" s="13">
        <v>1.0</v>
      </c>
      <c r="AC377" s="15">
        <f>SUMPRODUCT(linear!$G377:$P377,$R$4:$AA$4)</f>
        <v>0.87182404</v>
      </c>
      <c r="AD377" s="15">
        <f>SUMPRODUCT(nnet!$G377:$P377,$R$5:$AA$5)</f>
        <v>-2.863257744</v>
      </c>
      <c r="AE377" s="16">
        <f t="shared" ref="AE377:AF377" si="375">IF(AC377&lt;0,0,AC377)</f>
        <v>0.87182404</v>
      </c>
      <c r="AF377" s="16">
        <f t="shared" si="375"/>
        <v>0</v>
      </c>
      <c r="AG377" s="16">
        <f t="shared" si="3"/>
        <v>0.87182404</v>
      </c>
      <c r="AH377" s="16">
        <f>(nnet!$A377-AG377)^2</f>
        <v>0.01642907672</v>
      </c>
    </row>
    <row r="378" ht="14.25" customHeight="1">
      <c r="A378" s="10">
        <v>0.0</v>
      </c>
      <c r="B378" s="10" t="s">
        <v>30</v>
      </c>
      <c r="C378" s="10">
        <v>3.0</v>
      </c>
      <c r="D378" s="10" t="s">
        <v>31</v>
      </c>
      <c r="E378" s="10">
        <v>38.0</v>
      </c>
      <c r="F378" s="11">
        <v>8.6625</v>
      </c>
      <c r="G378" s="10">
        <v>0.0</v>
      </c>
      <c r="H378" s="10">
        <v>0.0</v>
      </c>
      <c r="I378" s="12">
        <f>nnet!$E378/$E$1</f>
        <v>0.475</v>
      </c>
      <c r="J378" s="12">
        <f>LOG10(nnet!$F378+1)</f>
        <v>0.9850895069</v>
      </c>
      <c r="K378" s="10">
        <f>IF(nnet!$C378=1,1,0)</f>
        <v>0</v>
      </c>
      <c r="L378" s="10">
        <f>IF(nnet!$C378=2,1,0)</f>
        <v>0</v>
      </c>
      <c r="M378" s="10">
        <f>IF(nnet!$B378="S",1,0)</f>
        <v>1</v>
      </c>
      <c r="N378" s="10">
        <f>IF(nnet!$B378="C",1,0)</f>
        <v>0</v>
      </c>
      <c r="O378" s="13">
        <f>IF(nnet!$D378="male",1,0)</f>
        <v>1</v>
      </c>
      <c r="P378" s="13">
        <v>1.0</v>
      </c>
      <c r="AC378" s="15">
        <f>SUMPRODUCT(linear!$G378:$P378,$R$4:$AA$4)</f>
        <v>-1.631423681</v>
      </c>
      <c r="AD378" s="15">
        <f>SUMPRODUCT(nnet!$G378:$P378,$R$5:$AA$5)</f>
        <v>0.02421946311</v>
      </c>
      <c r="AE378" s="16">
        <f t="shared" ref="AE378:AF378" si="376">IF(AC378&lt;0,0,AC378)</f>
        <v>0</v>
      </c>
      <c r="AF378" s="16">
        <f t="shared" si="376"/>
        <v>0.02421946311</v>
      </c>
      <c r="AG378" s="16">
        <f t="shared" si="3"/>
        <v>0.02421946311</v>
      </c>
      <c r="AH378" s="16">
        <f>(nnet!$A378-AG378)^2</f>
        <v>0.0005865823935</v>
      </c>
    </row>
    <row r="379" ht="14.25" customHeight="1">
      <c r="A379" s="10">
        <v>1.0</v>
      </c>
      <c r="B379" s="10" t="s">
        <v>30</v>
      </c>
      <c r="C379" s="10">
        <v>2.0</v>
      </c>
      <c r="D379" s="10" t="s">
        <v>33</v>
      </c>
      <c r="E379" s="10">
        <v>33.0</v>
      </c>
      <c r="F379" s="11">
        <v>27.75</v>
      </c>
      <c r="G379" s="10">
        <v>1.0</v>
      </c>
      <c r="H379" s="10">
        <v>2.0</v>
      </c>
      <c r="I379" s="12">
        <f>nnet!$E379/$E$1</f>
        <v>0.4125</v>
      </c>
      <c r="J379" s="12">
        <f>LOG10(nnet!$F379+1)</f>
        <v>1.458637849</v>
      </c>
      <c r="K379" s="10">
        <f>IF(nnet!$C379=1,1,0)</f>
        <v>0</v>
      </c>
      <c r="L379" s="10">
        <f>IF(nnet!$C379=2,1,0)</f>
        <v>1</v>
      </c>
      <c r="M379" s="10">
        <f>IF(nnet!$B379="S",1,0)</f>
        <v>1</v>
      </c>
      <c r="N379" s="10">
        <f>IF(nnet!$B379="C",1,0)</f>
        <v>0</v>
      </c>
      <c r="O379" s="13">
        <f>IF(nnet!$D379="male",1,0)</f>
        <v>0</v>
      </c>
      <c r="P379" s="13">
        <v>1.0</v>
      </c>
      <c r="AC379" s="15">
        <f>SUMPRODUCT(linear!$G379:$P379,$R$4:$AA$4)</f>
        <v>-1.04649156</v>
      </c>
      <c r="AD379" s="15">
        <f>SUMPRODUCT(nnet!$G379:$P379,$R$5:$AA$5)</f>
        <v>0.6925087049</v>
      </c>
      <c r="AE379" s="16">
        <f t="shared" ref="AE379:AF379" si="377">IF(AC379&lt;0,0,AC379)</f>
        <v>0</v>
      </c>
      <c r="AF379" s="16">
        <f t="shared" si="377"/>
        <v>0.6925087049</v>
      </c>
      <c r="AG379" s="16">
        <f t="shared" si="3"/>
        <v>0.6925087049</v>
      </c>
      <c r="AH379" s="16">
        <f>(nnet!$A379-AG379)^2</f>
        <v>0.09455089657</v>
      </c>
    </row>
    <row r="380" ht="14.25" customHeight="1">
      <c r="A380" s="10">
        <v>1.0</v>
      </c>
      <c r="B380" s="10" t="s">
        <v>32</v>
      </c>
      <c r="C380" s="10">
        <v>2.0</v>
      </c>
      <c r="D380" s="10" t="s">
        <v>33</v>
      </c>
      <c r="E380" s="10">
        <v>23.0</v>
      </c>
      <c r="F380" s="11">
        <v>13.7917</v>
      </c>
      <c r="G380" s="10">
        <v>0.0</v>
      </c>
      <c r="H380" s="10">
        <v>0.0</v>
      </c>
      <c r="I380" s="12">
        <f>nnet!$E380/$E$1</f>
        <v>0.2875</v>
      </c>
      <c r="J380" s="12">
        <f>LOG10(nnet!$F380+1)</f>
        <v>1.17001809</v>
      </c>
      <c r="K380" s="10">
        <f>IF(nnet!$C380=1,1,0)</f>
        <v>0</v>
      </c>
      <c r="L380" s="10">
        <f>IF(nnet!$C380=2,1,0)</f>
        <v>1</v>
      </c>
      <c r="M380" s="10">
        <f>IF(nnet!$B380="S",1,0)</f>
        <v>0</v>
      </c>
      <c r="N380" s="10">
        <f>IF(nnet!$B380="C",1,0)</f>
        <v>1</v>
      </c>
      <c r="O380" s="13">
        <f>IF(nnet!$D380="male",1,0)</f>
        <v>0</v>
      </c>
      <c r="P380" s="13">
        <v>1.0</v>
      </c>
      <c r="AC380" s="15">
        <f>SUMPRODUCT(linear!$G380:$P380,$R$4:$AA$4)</f>
        <v>0.8560640428</v>
      </c>
      <c r="AD380" s="15">
        <f>SUMPRODUCT(nnet!$G380:$P380,$R$5:$AA$5)</f>
        <v>-2.648281257</v>
      </c>
      <c r="AE380" s="16">
        <f t="shared" ref="AE380:AF380" si="378">IF(AC380&lt;0,0,AC380)</f>
        <v>0.8560640428</v>
      </c>
      <c r="AF380" s="16">
        <f t="shared" si="378"/>
        <v>0</v>
      </c>
      <c r="AG380" s="16">
        <f t="shared" si="3"/>
        <v>0.8560640428</v>
      </c>
      <c r="AH380" s="16">
        <f>(nnet!$A380-AG380)^2</f>
        <v>0.02071755978</v>
      </c>
    </row>
    <row r="381" ht="14.25" customHeight="1">
      <c r="A381" s="10">
        <v>0.0</v>
      </c>
      <c r="B381" s="10" t="s">
        <v>30</v>
      </c>
      <c r="C381" s="10">
        <v>3.0</v>
      </c>
      <c r="D381" s="10" t="s">
        <v>33</v>
      </c>
      <c r="E381" s="10">
        <v>22.0</v>
      </c>
      <c r="F381" s="11">
        <v>9.8375</v>
      </c>
      <c r="G381" s="10">
        <v>0.0</v>
      </c>
      <c r="H381" s="10">
        <v>0.0</v>
      </c>
      <c r="I381" s="12">
        <f>nnet!$E381/$E$1</f>
        <v>0.275</v>
      </c>
      <c r="J381" s="12">
        <f>LOG10(nnet!$F381+1)</f>
        <v>1.03492911</v>
      </c>
      <c r="K381" s="10">
        <f>IF(nnet!$C381=1,1,0)</f>
        <v>0</v>
      </c>
      <c r="L381" s="10">
        <f>IF(nnet!$C381=2,1,0)</f>
        <v>0</v>
      </c>
      <c r="M381" s="10">
        <f>IF(nnet!$B381="S",1,0)</f>
        <v>1</v>
      </c>
      <c r="N381" s="10">
        <f>IF(nnet!$B381="C",1,0)</f>
        <v>0</v>
      </c>
      <c r="O381" s="13">
        <f>IF(nnet!$D381="male",1,0)</f>
        <v>0</v>
      </c>
      <c r="P381" s="13">
        <v>1.0</v>
      </c>
      <c r="AC381" s="15">
        <f>SUMPRODUCT(linear!$G381:$P381,$R$4:$AA$4)</f>
        <v>-0.9833291337</v>
      </c>
      <c r="AD381" s="15">
        <f>SUMPRODUCT(nnet!$G381:$P381,$R$5:$AA$5)</f>
        <v>0.6275168952</v>
      </c>
      <c r="AE381" s="16">
        <f t="shared" ref="AE381:AF381" si="379">IF(AC381&lt;0,0,AC381)</f>
        <v>0</v>
      </c>
      <c r="AF381" s="16">
        <f t="shared" si="379"/>
        <v>0.6275168952</v>
      </c>
      <c r="AG381" s="16">
        <f t="shared" si="3"/>
        <v>0.6275168952</v>
      </c>
      <c r="AH381" s="16">
        <f>(nnet!$A381-AG381)^2</f>
        <v>0.3937774538</v>
      </c>
    </row>
    <row r="382" ht="14.25" customHeight="1">
      <c r="A382" s="10">
        <v>0.0</v>
      </c>
      <c r="B382" s="10" t="s">
        <v>30</v>
      </c>
      <c r="C382" s="10">
        <v>2.0</v>
      </c>
      <c r="D382" s="10" t="s">
        <v>31</v>
      </c>
      <c r="E382" s="10">
        <v>34.0</v>
      </c>
      <c r="F382" s="11">
        <v>21.0</v>
      </c>
      <c r="G382" s="10">
        <v>1.0</v>
      </c>
      <c r="H382" s="10">
        <v>0.0</v>
      </c>
      <c r="I382" s="12">
        <f>nnet!$E382/$E$1</f>
        <v>0.425</v>
      </c>
      <c r="J382" s="12">
        <f>LOG10(nnet!$F382+1)</f>
        <v>1.342422681</v>
      </c>
      <c r="K382" s="10">
        <f>IF(nnet!$C382=1,1,0)</f>
        <v>0</v>
      </c>
      <c r="L382" s="10">
        <f>IF(nnet!$C382=2,1,0)</f>
        <v>1</v>
      </c>
      <c r="M382" s="10">
        <f>IF(nnet!$B382="S",1,0)</f>
        <v>1</v>
      </c>
      <c r="N382" s="10">
        <f>IF(nnet!$B382="C",1,0)</f>
        <v>0</v>
      </c>
      <c r="O382" s="13">
        <f>IF(nnet!$D382="male",1,0)</f>
        <v>1</v>
      </c>
      <c r="P382" s="13">
        <v>1.0</v>
      </c>
      <c r="AC382" s="15">
        <f>SUMPRODUCT(linear!$G382:$P382,$R$4:$AA$4)</f>
        <v>-1.488159441</v>
      </c>
      <c r="AD382" s="15">
        <f>SUMPRODUCT(nnet!$G382:$P382,$R$5:$AA$5)</f>
        <v>0.2032170066</v>
      </c>
      <c r="AE382" s="16">
        <f t="shared" ref="AE382:AF382" si="380">IF(AC382&lt;0,0,AC382)</f>
        <v>0</v>
      </c>
      <c r="AF382" s="16">
        <f t="shared" si="380"/>
        <v>0.2032170066</v>
      </c>
      <c r="AG382" s="16">
        <f t="shared" si="3"/>
        <v>0.2032170066</v>
      </c>
      <c r="AH382" s="16">
        <f>(nnet!$A382-AG382)^2</f>
        <v>0.04129715178</v>
      </c>
    </row>
    <row r="383" ht="14.25" customHeight="1">
      <c r="A383" s="10">
        <v>0.0</v>
      </c>
      <c r="B383" s="10" t="s">
        <v>30</v>
      </c>
      <c r="C383" s="10">
        <v>3.0</v>
      </c>
      <c r="D383" s="10" t="s">
        <v>31</v>
      </c>
      <c r="E383" s="10">
        <v>29.0</v>
      </c>
      <c r="F383" s="11">
        <v>7.0458</v>
      </c>
      <c r="G383" s="10">
        <v>1.0</v>
      </c>
      <c r="H383" s="10">
        <v>0.0</v>
      </c>
      <c r="I383" s="12">
        <f>nnet!$E383/$E$1</f>
        <v>0.3625</v>
      </c>
      <c r="J383" s="12">
        <f>LOG10(nnet!$F383+1)</f>
        <v>0.9055692328</v>
      </c>
      <c r="K383" s="10">
        <f>IF(nnet!$C383=1,1,0)</f>
        <v>0</v>
      </c>
      <c r="L383" s="10">
        <f>IF(nnet!$C383=2,1,0)</f>
        <v>0</v>
      </c>
      <c r="M383" s="10">
        <f>IF(nnet!$B383="S",1,0)</f>
        <v>1</v>
      </c>
      <c r="N383" s="10">
        <f>IF(nnet!$B383="C",1,0)</f>
        <v>0</v>
      </c>
      <c r="O383" s="13">
        <f>IF(nnet!$D383="male",1,0)</f>
        <v>1</v>
      </c>
      <c r="P383" s="13">
        <v>1.0</v>
      </c>
      <c r="AC383" s="15">
        <f>SUMPRODUCT(linear!$G383:$P383,$R$4:$AA$4)</f>
        <v>-1.567398723</v>
      </c>
      <c r="AD383" s="15">
        <f>SUMPRODUCT(nnet!$G383:$P383,$R$5:$AA$5)</f>
        <v>-0.0001926051604</v>
      </c>
      <c r="AE383" s="16">
        <f t="shared" ref="AE383:AF383" si="381">IF(AC383&lt;0,0,AC383)</f>
        <v>0</v>
      </c>
      <c r="AF383" s="16">
        <f t="shared" si="381"/>
        <v>0</v>
      </c>
      <c r="AG383" s="16">
        <f t="shared" si="3"/>
        <v>0</v>
      </c>
      <c r="AH383" s="16">
        <f>(nnet!$A383-AG383)^2</f>
        <v>0</v>
      </c>
    </row>
    <row r="384" ht="14.25" customHeight="1">
      <c r="A384" s="10">
        <v>0.0</v>
      </c>
      <c r="B384" s="10" t="s">
        <v>30</v>
      </c>
      <c r="C384" s="10">
        <v>3.0</v>
      </c>
      <c r="D384" s="10" t="s">
        <v>31</v>
      </c>
      <c r="E384" s="10">
        <v>22.0</v>
      </c>
      <c r="F384" s="11">
        <v>7.5208</v>
      </c>
      <c r="G384" s="10">
        <v>0.0</v>
      </c>
      <c r="H384" s="10">
        <v>0.0</v>
      </c>
      <c r="I384" s="12">
        <f>nnet!$E384/$E$1</f>
        <v>0.275</v>
      </c>
      <c r="J384" s="12">
        <f>LOG10(nnet!$F384+1)</f>
        <v>0.9304803717</v>
      </c>
      <c r="K384" s="10">
        <f>IF(nnet!$C384=1,1,0)</f>
        <v>0</v>
      </c>
      <c r="L384" s="10">
        <f>IF(nnet!$C384=2,1,0)</f>
        <v>0</v>
      </c>
      <c r="M384" s="10">
        <f>IF(nnet!$B384="S",1,0)</f>
        <v>1</v>
      </c>
      <c r="N384" s="10">
        <f>IF(nnet!$B384="C",1,0)</f>
        <v>0</v>
      </c>
      <c r="O384" s="13">
        <f>IF(nnet!$D384="male",1,0)</f>
        <v>1</v>
      </c>
      <c r="P384" s="13">
        <v>1.0</v>
      </c>
      <c r="AC384" s="15">
        <f>SUMPRODUCT(linear!$G384:$P384,$R$4:$AA$4)</f>
        <v>-1.485026318</v>
      </c>
      <c r="AD384" s="15">
        <f>SUMPRODUCT(nnet!$G384:$P384,$R$5:$AA$5)</f>
        <v>0.1253002045</v>
      </c>
      <c r="AE384" s="16">
        <f t="shared" ref="AE384:AF384" si="382">IF(AC384&lt;0,0,AC384)</f>
        <v>0</v>
      </c>
      <c r="AF384" s="16">
        <f t="shared" si="382"/>
        <v>0.1253002045</v>
      </c>
      <c r="AG384" s="16">
        <f t="shared" si="3"/>
        <v>0.1253002045</v>
      </c>
      <c r="AH384" s="16">
        <f>(nnet!$A384-AG384)^2</f>
        <v>0.01570014125</v>
      </c>
    </row>
    <row r="385" ht="14.25" customHeight="1">
      <c r="A385" s="10">
        <v>1.0</v>
      </c>
      <c r="B385" s="10" t="s">
        <v>30</v>
      </c>
      <c r="C385" s="10">
        <v>3.0</v>
      </c>
      <c r="D385" s="10" t="s">
        <v>33</v>
      </c>
      <c r="E385" s="10">
        <v>2.0</v>
      </c>
      <c r="F385" s="11">
        <v>12.2875</v>
      </c>
      <c r="G385" s="10">
        <v>0.0</v>
      </c>
      <c r="H385" s="10">
        <v>1.0</v>
      </c>
      <c r="I385" s="12">
        <f>nnet!$E385/$E$1</f>
        <v>0.025</v>
      </c>
      <c r="J385" s="12">
        <f>LOG10(nnet!$F385+1)</f>
        <v>1.123443278</v>
      </c>
      <c r="K385" s="10">
        <f>IF(nnet!$C385=1,1,0)</f>
        <v>0</v>
      </c>
      <c r="L385" s="10">
        <f>IF(nnet!$C385=2,1,0)</f>
        <v>0</v>
      </c>
      <c r="M385" s="10">
        <f>IF(nnet!$B385="S",1,0)</f>
        <v>1</v>
      </c>
      <c r="N385" s="10">
        <f>IF(nnet!$B385="C",1,0)</f>
        <v>0</v>
      </c>
      <c r="O385" s="13">
        <f>IF(nnet!$D385="male",1,0)</f>
        <v>0</v>
      </c>
      <c r="P385" s="13">
        <v>1.0</v>
      </c>
      <c r="AC385" s="15">
        <f>SUMPRODUCT(linear!$G385:$P385,$R$4:$AA$4)</f>
        <v>-0.8331868403</v>
      </c>
      <c r="AD385" s="15">
        <f>SUMPRODUCT(nnet!$G385:$P385,$R$5:$AA$5)</f>
        <v>0.7549071732</v>
      </c>
      <c r="AE385" s="16">
        <f t="shared" ref="AE385:AF385" si="383">IF(AC385&lt;0,0,AC385)</f>
        <v>0</v>
      </c>
      <c r="AF385" s="16">
        <f t="shared" si="383"/>
        <v>0.7549071732</v>
      </c>
      <c r="AG385" s="16">
        <f t="shared" si="3"/>
        <v>0.7549071732</v>
      </c>
      <c r="AH385" s="16">
        <f>(nnet!$A385-AG385)^2</f>
        <v>0.06007049377</v>
      </c>
    </row>
    <row r="386" ht="14.25" customHeight="1">
      <c r="A386" s="10">
        <v>0.0</v>
      </c>
      <c r="B386" s="10" t="s">
        <v>30</v>
      </c>
      <c r="C386" s="10">
        <v>3.0</v>
      </c>
      <c r="D386" s="10" t="s">
        <v>31</v>
      </c>
      <c r="E386" s="10">
        <v>9.0</v>
      </c>
      <c r="F386" s="11">
        <v>46.9</v>
      </c>
      <c r="G386" s="10">
        <v>5.0</v>
      </c>
      <c r="H386" s="10">
        <v>2.0</v>
      </c>
      <c r="I386" s="12">
        <f>nnet!$E386/$E$1</f>
        <v>0.1125</v>
      </c>
      <c r="J386" s="12">
        <f>LOG10(nnet!$F386+1)</f>
        <v>1.680335513</v>
      </c>
      <c r="K386" s="10">
        <f>IF(nnet!$C386=1,1,0)</f>
        <v>0</v>
      </c>
      <c r="L386" s="10">
        <f>IF(nnet!$C386=2,1,0)</f>
        <v>0</v>
      </c>
      <c r="M386" s="10">
        <f>IF(nnet!$B386="S",1,0)</f>
        <v>1</v>
      </c>
      <c r="N386" s="10">
        <f>IF(nnet!$B386="C",1,0)</f>
        <v>0</v>
      </c>
      <c r="O386" s="13">
        <f>IF(nnet!$D386="male",1,0)</f>
        <v>1</v>
      </c>
      <c r="P386" s="13">
        <v>1.0</v>
      </c>
      <c r="AC386" s="15">
        <f>SUMPRODUCT(linear!$G386:$P386,$R$4:$AA$4)</f>
        <v>-1.514976343</v>
      </c>
      <c r="AD386" s="15">
        <f>SUMPRODUCT(nnet!$G386:$P386,$R$5:$AA$5)</f>
        <v>-0.1450577471</v>
      </c>
      <c r="AE386" s="16">
        <f t="shared" ref="AE386:AF386" si="384">IF(AC386&lt;0,0,AC386)</f>
        <v>0</v>
      </c>
      <c r="AF386" s="16">
        <f t="shared" si="384"/>
        <v>0</v>
      </c>
      <c r="AG386" s="16">
        <f t="shared" si="3"/>
        <v>0</v>
      </c>
      <c r="AH386" s="16">
        <f>(nnet!$A386-AG386)^2</f>
        <v>0</v>
      </c>
    </row>
    <row r="387" ht="14.25" customHeight="1">
      <c r="A387" s="10">
        <v>0.0</v>
      </c>
      <c r="B387" s="10" t="s">
        <v>30</v>
      </c>
      <c r="C387" s="10">
        <v>3.0</v>
      </c>
      <c r="D387" s="10" t="s">
        <v>31</v>
      </c>
      <c r="E387" s="10">
        <v>50.0</v>
      </c>
      <c r="F387" s="11">
        <v>8.05</v>
      </c>
      <c r="G387" s="10">
        <v>0.0</v>
      </c>
      <c r="H387" s="10">
        <v>0.0</v>
      </c>
      <c r="I387" s="12">
        <f>nnet!$E387/$E$1</f>
        <v>0.625</v>
      </c>
      <c r="J387" s="12">
        <f>LOG10(nnet!$F387+1)</f>
        <v>0.9566485792</v>
      </c>
      <c r="K387" s="10">
        <f>IF(nnet!$C387=1,1,0)</f>
        <v>0</v>
      </c>
      <c r="L387" s="10">
        <f>IF(nnet!$C387=2,1,0)</f>
        <v>0</v>
      </c>
      <c r="M387" s="10">
        <f>IF(nnet!$B387="S",1,0)</f>
        <v>1</v>
      </c>
      <c r="N387" s="10">
        <f>IF(nnet!$B387="C",1,0)</f>
        <v>0</v>
      </c>
      <c r="O387" s="13">
        <f>IF(nnet!$D387="male",1,0)</f>
        <v>1</v>
      </c>
      <c r="P387" s="13">
        <v>1.0</v>
      </c>
      <c r="AC387" s="15">
        <f>SUMPRODUCT(linear!$G387:$P387,$R$4:$AA$4)</f>
        <v>-1.742028859</v>
      </c>
      <c r="AD387" s="15">
        <f>SUMPRODUCT(nnet!$G387:$P387,$R$5:$AA$5)</f>
        <v>-0.05655016554</v>
      </c>
      <c r="AE387" s="16">
        <f t="shared" ref="AE387:AF387" si="385">IF(AC387&lt;0,0,AC387)</f>
        <v>0</v>
      </c>
      <c r="AF387" s="16">
        <f t="shared" si="385"/>
        <v>0</v>
      </c>
      <c r="AG387" s="16">
        <f t="shared" si="3"/>
        <v>0</v>
      </c>
      <c r="AH387" s="16">
        <f>(nnet!$A387-AG387)^2</f>
        <v>0</v>
      </c>
    </row>
    <row r="388" ht="14.25" customHeight="1">
      <c r="A388" s="10">
        <v>1.0</v>
      </c>
      <c r="B388" s="10" t="s">
        <v>30</v>
      </c>
      <c r="C388" s="10">
        <v>3.0</v>
      </c>
      <c r="D388" s="10" t="s">
        <v>33</v>
      </c>
      <c r="E388" s="10">
        <v>63.0</v>
      </c>
      <c r="F388" s="11">
        <v>9.5875</v>
      </c>
      <c r="G388" s="10">
        <v>0.0</v>
      </c>
      <c r="H388" s="10">
        <v>0.0</v>
      </c>
      <c r="I388" s="12">
        <f>nnet!$E388/$E$1</f>
        <v>0.7875</v>
      </c>
      <c r="J388" s="12">
        <f>LOG10(nnet!$F388+1)</f>
        <v>1.024793423</v>
      </c>
      <c r="K388" s="10">
        <f>IF(nnet!$C388=1,1,0)</f>
        <v>0</v>
      </c>
      <c r="L388" s="10">
        <f>IF(nnet!$C388=2,1,0)</f>
        <v>0</v>
      </c>
      <c r="M388" s="10">
        <f>IF(nnet!$B388="S",1,0)</f>
        <v>1</v>
      </c>
      <c r="N388" s="10">
        <f>IF(nnet!$B388="C",1,0)</f>
        <v>0</v>
      </c>
      <c r="O388" s="13">
        <f>IF(nnet!$D388="male",1,0)</f>
        <v>0</v>
      </c>
      <c r="P388" s="13">
        <v>1.0</v>
      </c>
      <c r="AC388" s="15">
        <f>SUMPRODUCT(linear!$G388:$P388,$R$4:$AA$4)</f>
        <v>-1.360217838</v>
      </c>
      <c r="AD388" s="15">
        <f>SUMPRODUCT(nnet!$G388:$P388,$R$5:$AA$5)</f>
        <v>0.3577735796</v>
      </c>
      <c r="AE388" s="16">
        <f t="shared" ref="AE388:AF388" si="386">IF(AC388&lt;0,0,AC388)</f>
        <v>0</v>
      </c>
      <c r="AF388" s="16">
        <f t="shared" si="386"/>
        <v>0.3577735796</v>
      </c>
      <c r="AG388" s="16">
        <f t="shared" si="3"/>
        <v>0.3577735796</v>
      </c>
      <c r="AH388" s="16">
        <f>(nnet!$A388-AG388)^2</f>
        <v>0.4124547751</v>
      </c>
    </row>
    <row r="389" ht="14.25" customHeight="1">
      <c r="A389" s="10">
        <v>1.0</v>
      </c>
      <c r="B389" s="10" t="s">
        <v>32</v>
      </c>
      <c r="C389" s="10">
        <v>1.0</v>
      </c>
      <c r="D389" s="10" t="s">
        <v>31</v>
      </c>
      <c r="E389" s="10">
        <v>25.0</v>
      </c>
      <c r="F389" s="11">
        <v>91.0792</v>
      </c>
      <c r="G389" s="10">
        <v>1.0</v>
      </c>
      <c r="H389" s="10">
        <v>0.0</v>
      </c>
      <c r="I389" s="12">
        <f>nnet!$E389/$E$1</f>
        <v>0.3125</v>
      </c>
      <c r="J389" s="12">
        <f>LOG10(nnet!$F389+1)</f>
        <v>1.964161537</v>
      </c>
      <c r="K389" s="10">
        <f>IF(nnet!$C389=1,1,0)</f>
        <v>1</v>
      </c>
      <c r="L389" s="10">
        <f>IF(nnet!$C389=2,1,0)</f>
        <v>0</v>
      </c>
      <c r="M389" s="10">
        <f>IF(nnet!$B389="S",1,0)</f>
        <v>0</v>
      </c>
      <c r="N389" s="10">
        <f>IF(nnet!$B389="C",1,0)</f>
        <v>1</v>
      </c>
      <c r="O389" s="13">
        <f>IF(nnet!$D389="male",1,0)</f>
        <v>1</v>
      </c>
      <c r="P389" s="13">
        <v>1.0</v>
      </c>
      <c r="AC389" s="15">
        <f>SUMPRODUCT(linear!$G389:$P389,$R$4:$AA$4)</f>
        <v>0.5817144165</v>
      </c>
      <c r="AD389" s="15">
        <f>SUMPRODUCT(nnet!$G389:$P389,$R$5:$AA$5)</f>
        <v>-3.007185897</v>
      </c>
      <c r="AE389" s="16">
        <f t="shared" ref="AE389:AF389" si="387">IF(AC389&lt;0,0,AC389)</f>
        <v>0.5817144165</v>
      </c>
      <c r="AF389" s="16">
        <f t="shared" si="387"/>
        <v>0</v>
      </c>
      <c r="AG389" s="16">
        <f t="shared" si="3"/>
        <v>0.5817144165</v>
      </c>
      <c r="AH389" s="16">
        <f>(nnet!$A389-AG389)^2</f>
        <v>0.1749628294</v>
      </c>
    </row>
    <row r="390" ht="14.25" customHeight="1">
      <c r="A390" s="10">
        <v>1.0</v>
      </c>
      <c r="B390" s="10" t="s">
        <v>30</v>
      </c>
      <c r="C390" s="10">
        <v>1.0</v>
      </c>
      <c r="D390" s="10" t="s">
        <v>33</v>
      </c>
      <c r="E390" s="10">
        <v>35.0</v>
      </c>
      <c r="F390" s="11">
        <v>90.0</v>
      </c>
      <c r="G390" s="10">
        <v>1.0</v>
      </c>
      <c r="H390" s="10">
        <v>0.0</v>
      </c>
      <c r="I390" s="12">
        <f>nnet!$E390/$E$1</f>
        <v>0.4375</v>
      </c>
      <c r="J390" s="12">
        <f>LOG10(nnet!$F390+1)</f>
        <v>1.959041392</v>
      </c>
      <c r="K390" s="10">
        <f>IF(nnet!$C390=1,1,0)</f>
        <v>1</v>
      </c>
      <c r="L390" s="10">
        <f>IF(nnet!$C390=2,1,0)</f>
        <v>0</v>
      </c>
      <c r="M390" s="10">
        <f>IF(nnet!$B390="S",1,0)</f>
        <v>1</v>
      </c>
      <c r="N390" s="10">
        <f>IF(nnet!$B390="C",1,0)</f>
        <v>0</v>
      </c>
      <c r="O390" s="13">
        <f>IF(nnet!$D390="male",1,0)</f>
        <v>0</v>
      </c>
      <c r="P390" s="13">
        <v>1.0</v>
      </c>
      <c r="AC390" s="15">
        <f>SUMPRODUCT(linear!$G390:$P390,$R$4:$AA$4)</f>
        <v>-0.7366636448</v>
      </c>
      <c r="AD390" s="15">
        <f>SUMPRODUCT(nnet!$G390:$P390,$R$5:$AA$5)</f>
        <v>0.9054765868</v>
      </c>
      <c r="AE390" s="16">
        <f t="shared" ref="AE390:AF390" si="388">IF(AC390&lt;0,0,AC390)</f>
        <v>0</v>
      </c>
      <c r="AF390" s="16">
        <f t="shared" si="388"/>
        <v>0.9054765868</v>
      </c>
      <c r="AG390" s="16">
        <f t="shared" si="3"/>
        <v>0.9054765868</v>
      </c>
      <c r="AH390" s="16">
        <f>(nnet!$A390-AG390)^2</f>
        <v>0.008934675638</v>
      </c>
    </row>
    <row r="391" ht="14.25" customHeight="1">
      <c r="A391" s="10">
        <v>0.0</v>
      </c>
      <c r="B391" s="10" t="s">
        <v>32</v>
      </c>
      <c r="C391" s="10">
        <v>1.0</v>
      </c>
      <c r="D391" s="10" t="s">
        <v>31</v>
      </c>
      <c r="E391" s="10">
        <v>58.0</v>
      </c>
      <c r="F391" s="11">
        <v>29.7</v>
      </c>
      <c r="G391" s="10">
        <v>0.0</v>
      </c>
      <c r="H391" s="10">
        <v>0.0</v>
      </c>
      <c r="I391" s="12">
        <f>nnet!$E391/$E$1</f>
        <v>0.725</v>
      </c>
      <c r="J391" s="12">
        <f>LOG10(nnet!$F391+1)</f>
        <v>1.487138375</v>
      </c>
      <c r="K391" s="10">
        <f>IF(nnet!$C391=1,1,0)</f>
        <v>1</v>
      </c>
      <c r="L391" s="10">
        <f>IF(nnet!$C391=2,1,0)</f>
        <v>0</v>
      </c>
      <c r="M391" s="10">
        <f>IF(nnet!$B391="S",1,0)</f>
        <v>0</v>
      </c>
      <c r="N391" s="10">
        <f>IF(nnet!$B391="C",1,0)</f>
        <v>1</v>
      </c>
      <c r="O391" s="13">
        <f>IF(nnet!$D391="male",1,0)</f>
        <v>1</v>
      </c>
      <c r="P391" s="13">
        <v>1.0</v>
      </c>
      <c r="AC391" s="15">
        <f>SUMPRODUCT(linear!$G391:$P391,$R$4:$AA$4)</f>
        <v>0.2906676119</v>
      </c>
      <c r="AD391" s="15">
        <f>SUMPRODUCT(nnet!$G391:$P391,$R$5:$AA$5)</f>
        <v>-3.180018235</v>
      </c>
      <c r="AE391" s="16">
        <f t="shared" ref="AE391:AF391" si="389">IF(AC391&lt;0,0,AC391)</f>
        <v>0.2906676119</v>
      </c>
      <c r="AF391" s="16">
        <f t="shared" si="389"/>
        <v>0</v>
      </c>
      <c r="AG391" s="16">
        <f t="shared" si="3"/>
        <v>0.2906676119</v>
      </c>
      <c r="AH391" s="16">
        <f>(nnet!$A391-AG391)^2</f>
        <v>0.08448766058</v>
      </c>
    </row>
    <row r="392" ht="14.25" customHeight="1">
      <c r="A392" s="10">
        <v>0.0</v>
      </c>
      <c r="B392" s="10" t="s">
        <v>30</v>
      </c>
      <c r="C392" s="10">
        <v>3.0</v>
      </c>
      <c r="D392" s="10" t="s">
        <v>31</v>
      </c>
      <c r="E392" s="10">
        <v>30.0</v>
      </c>
      <c r="F392" s="11">
        <v>8.05</v>
      </c>
      <c r="G392" s="10">
        <v>0.0</v>
      </c>
      <c r="H392" s="10">
        <v>0.0</v>
      </c>
      <c r="I392" s="12">
        <f>nnet!$E392/$E$1</f>
        <v>0.375</v>
      </c>
      <c r="J392" s="12">
        <f>LOG10(nnet!$F392+1)</f>
        <v>0.9566485792</v>
      </c>
      <c r="K392" s="10">
        <f>IF(nnet!$C392=1,1,0)</f>
        <v>0</v>
      </c>
      <c r="L392" s="10">
        <f>IF(nnet!$C392=2,1,0)</f>
        <v>0</v>
      </c>
      <c r="M392" s="10">
        <f>IF(nnet!$B392="S",1,0)</f>
        <v>1</v>
      </c>
      <c r="N392" s="10">
        <f>IF(nnet!$B392="C",1,0)</f>
        <v>0</v>
      </c>
      <c r="O392" s="13">
        <f>IF(nnet!$D392="male",1,0)</f>
        <v>1</v>
      </c>
      <c r="P392" s="13">
        <v>1.0</v>
      </c>
      <c r="AC392" s="15">
        <f>SUMPRODUCT(linear!$G392:$P392,$R$4:$AA$4)</f>
        <v>-1.558238217</v>
      </c>
      <c r="AD392" s="15">
        <f>SUMPRODUCT(nnet!$G392:$P392,$R$5:$AA$5)</f>
        <v>0.07467863103</v>
      </c>
      <c r="AE392" s="16">
        <f t="shared" ref="AE392:AF392" si="390">IF(AC392&lt;0,0,AC392)</f>
        <v>0</v>
      </c>
      <c r="AF392" s="16">
        <f t="shared" si="390"/>
        <v>0.07467863103</v>
      </c>
      <c r="AG392" s="16">
        <f t="shared" si="3"/>
        <v>0.07467863103</v>
      </c>
      <c r="AH392" s="16">
        <f>(nnet!$A392-AG392)^2</f>
        <v>0.005576897933</v>
      </c>
    </row>
    <row r="393" ht="14.25" customHeight="1">
      <c r="A393" s="10">
        <v>1.0</v>
      </c>
      <c r="B393" s="10" t="s">
        <v>30</v>
      </c>
      <c r="C393" s="10">
        <v>3.0</v>
      </c>
      <c r="D393" s="10" t="s">
        <v>31</v>
      </c>
      <c r="E393" s="10">
        <v>9.0</v>
      </c>
      <c r="F393" s="11">
        <v>15.9</v>
      </c>
      <c r="G393" s="10">
        <v>1.0</v>
      </c>
      <c r="H393" s="10">
        <v>1.0</v>
      </c>
      <c r="I393" s="12">
        <f>nnet!$E393/$E$1</f>
        <v>0.1125</v>
      </c>
      <c r="J393" s="12">
        <f>LOG10(nnet!$F393+1)</f>
        <v>1.227886705</v>
      </c>
      <c r="K393" s="10">
        <f>IF(nnet!$C393=1,1,0)</f>
        <v>0</v>
      </c>
      <c r="L393" s="10">
        <f>IF(nnet!$C393=2,1,0)</f>
        <v>0</v>
      </c>
      <c r="M393" s="10">
        <f>IF(nnet!$B393="S",1,0)</f>
        <v>1</v>
      </c>
      <c r="N393" s="10">
        <f>IF(nnet!$B393="C",1,0)</f>
        <v>0</v>
      </c>
      <c r="O393" s="13">
        <f>IF(nnet!$D393="male",1,0)</f>
        <v>1</v>
      </c>
      <c r="P393" s="13">
        <v>1.0</v>
      </c>
      <c r="AC393" s="15">
        <f>SUMPRODUCT(linear!$G393:$P393,$R$4:$AA$4)</f>
        <v>-1.414537097</v>
      </c>
      <c r="AD393" s="15">
        <f>SUMPRODUCT(nnet!$G393:$P393,$R$5:$AA$5)</f>
        <v>0.1439049447</v>
      </c>
      <c r="AE393" s="16">
        <f t="shared" ref="AE393:AF393" si="391">IF(AC393&lt;0,0,AC393)</f>
        <v>0</v>
      </c>
      <c r="AF393" s="16">
        <f t="shared" si="391"/>
        <v>0.1439049447</v>
      </c>
      <c r="AG393" s="16">
        <f t="shared" si="3"/>
        <v>0.1439049447</v>
      </c>
      <c r="AH393" s="16">
        <f>(nnet!$A393-AG393)^2</f>
        <v>0.7328987437</v>
      </c>
    </row>
    <row r="394" ht="14.25" customHeight="1">
      <c r="A394" s="10">
        <v>0.0</v>
      </c>
      <c r="B394" s="10" t="s">
        <v>30</v>
      </c>
      <c r="C394" s="10">
        <v>3.0</v>
      </c>
      <c r="D394" s="10" t="s">
        <v>31</v>
      </c>
      <c r="E394" s="10">
        <v>21.0</v>
      </c>
      <c r="F394" s="11">
        <v>7.25</v>
      </c>
      <c r="G394" s="10">
        <v>0.0</v>
      </c>
      <c r="H394" s="10">
        <v>0.0</v>
      </c>
      <c r="I394" s="12">
        <f>nnet!$E394/$E$1</f>
        <v>0.2625</v>
      </c>
      <c r="J394" s="12">
        <f>LOG10(nnet!$F394+1)</f>
        <v>0.9164539485</v>
      </c>
      <c r="K394" s="10">
        <f>IF(nnet!$C394=1,1,0)</f>
        <v>0</v>
      </c>
      <c r="L394" s="10">
        <f>IF(nnet!$C394=2,1,0)</f>
        <v>0</v>
      </c>
      <c r="M394" s="10">
        <f>IF(nnet!$B394="S",1,0)</f>
        <v>1</v>
      </c>
      <c r="N394" s="10">
        <f>IF(nnet!$B394="C",1,0)</f>
        <v>0</v>
      </c>
      <c r="O394" s="13">
        <f>IF(nnet!$D394="male",1,0)</f>
        <v>1</v>
      </c>
      <c r="P394" s="13">
        <v>1.0</v>
      </c>
      <c r="AC394" s="15">
        <f>SUMPRODUCT(linear!$G394:$P394,$R$4:$AA$4)</f>
        <v>-1.475999925</v>
      </c>
      <c r="AD394" s="15">
        <f>SUMPRODUCT(nnet!$G394:$P394,$R$5:$AA$5)</f>
        <v>0.1308593349</v>
      </c>
      <c r="AE394" s="16">
        <f t="shared" ref="AE394:AF394" si="392">IF(AC394&lt;0,0,AC394)</f>
        <v>0</v>
      </c>
      <c r="AF394" s="16">
        <f t="shared" si="392"/>
        <v>0.1308593349</v>
      </c>
      <c r="AG394" s="16">
        <f t="shared" si="3"/>
        <v>0.1308593349</v>
      </c>
      <c r="AH394" s="16">
        <f>(nnet!$A394-AG394)^2</f>
        <v>0.01712416552</v>
      </c>
    </row>
    <row r="395" ht="14.25" customHeight="1">
      <c r="A395" s="10">
        <v>0.0</v>
      </c>
      <c r="B395" s="10" t="s">
        <v>30</v>
      </c>
      <c r="C395" s="10">
        <v>1.0</v>
      </c>
      <c r="D395" s="10" t="s">
        <v>31</v>
      </c>
      <c r="E395" s="10">
        <v>55.0</v>
      </c>
      <c r="F395" s="11">
        <v>30.5</v>
      </c>
      <c r="G395" s="10">
        <v>0.0</v>
      </c>
      <c r="H395" s="10">
        <v>0.0</v>
      </c>
      <c r="I395" s="12">
        <f>nnet!$E395/$E$1</f>
        <v>0.6875</v>
      </c>
      <c r="J395" s="12">
        <f>LOG10(nnet!$F395+1)</f>
        <v>1.498310554</v>
      </c>
      <c r="K395" s="10">
        <f>IF(nnet!$C395=1,1,0)</f>
        <v>1</v>
      </c>
      <c r="L395" s="10">
        <f>IF(nnet!$C395=2,1,0)</f>
        <v>0</v>
      </c>
      <c r="M395" s="10">
        <f>IF(nnet!$B395="S",1,0)</f>
        <v>1</v>
      </c>
      <c r="N395" s="10">
        <f>IF(nnet!$B395="C",1,0)</f>
        <v>0</v>
      </c>
      <c r="O395" s="13">
        <f>IF(nnet!$D395="male",1,0)</f>
        <v>1</v>
      </c>
      <c r="P395" s="13">
        <v>1.0</v>
      </c>
      <c r="AC395" s="15">
        <f>SUMPRODUCT(linear!$G395:$P395,$R$4:$AA$4)</f>
        <v>-1.408539395</v>
      </c>
      <c r="AD395" s="15">
        <f>SUMPRODUCT(nnet!$G395:$P395,$R$5:$AA$5)</f>
        <v>0.3243542707</v>
      </c>
      <c r="AE395" s="16">
        <f t="shared" ref="AE395:AF395" si="393">IF(AC395&lt;0,0,AC395)</f>
        <v>0</v>
      </c>
      <c r="AF395" s="16">
        <f t="shared" si="393"/>
        <v>0.3243542707</v>
      </c>
      <c r="AG395" s="16">
        <f t="shared" si="3"/>
        <v>0.3243542707</v>
      </c>
      <c r="AH395" s="16">
        <f>(nnet!$A395-AG395)^2</f>
        <v>0.1052056929</v>
      </c>
    </row>
    <row r="396" ht="14.25" customHeight="1">
      <c r="A396" s="10">
        <v>0.0</v>
      </c>
      <c r="B396" s="10" t="s">
        <v>32</v>
      </c>
      <c r="C396" s="10">
        <v>1.0</v>
      </c>
      <c r="D396" s="10" t="s">
        <v>31</v>
      </c>
      <c r="E396" s="10">
        <v>71.0</v>
      </c>
      <c r="F396" s="11">
        <v>49.5042</v>
      </c>
      <c r="G396" s="10">
        <v>0.0</v>
      </c>
      <c r="H396" s="10">
        <v>0.0</v>
      </c>
      <c r="I396" s="12">
        <f>nnet!$E396/$E$1</f>
        <v>0.8875</v>
      </c>
      <c r="J396" s="12">
        <f>LOG10(nnet!$F396+1)</f>
        <v>1.703327496</v>
      </c>
      <c r="K396" s="10">
        <f>IF(nnet!$C396=1,1,0)</f>
        <v>1</v>
      </c>
      <c r="L396" s="10">
        <f>IF(nnet!$C396=2,1,0)</f>
        <v>0</v>
      </c>
      <c r="M396" s="10">
        <f>IF(nnet!$B396="S",1,0)</f>
        <v>0</v>
      </c>
      <c r="N396" s="10">
        <f>IF(nnet!$B396="C",1,0)</f>
        <v>1</v>
      </c>
      <c r="O396" s="13">
        <f>IF(nnet!$D396="male",1,0)</f>
        <v>1</v>
      </c>
      <c r="P396" s="13">
        <v>1.0</v>
      </c>
      <c r="AC396" s="15">
        <f>SUMPRODUCT(linear!$G396:$P396,$R$4:$AA$4)</f>
        <v>0.1737181581</v>
      </c>
      <c r="AD396" s="15">
        <f>SUMPRODUCT(nnet!$G396:$P396,$R$5:$AA$5)</f>
        <v>-3.249868367</v>
      </c>
      <c r="AE396" s="16">
        <f t="shared" ref="AE396:AF396" si="394">IF(AC396&lt;0,0,AC396)</f>
        <v>0.1737181581</v>
      </c>
      <c r="AF396" s="16">
        <f t="shared" si="394"/>
        <v>0</v>
      </c>
      <c r="AG396" s="16">
        <f t="shared" si="3"/>
        <v>0.1737181581</v>
      </c>
      <c r="AH396" s="16">
        <f>(nnet!$A396-AG396)^2</f>
        <v>0.03017799845</v>
      </c>
    </row>
    <row r="397" ht="14.25" customHeight="1">
      <c r="A397" s="10">
        <v>0.0</v>
      </c>
      <c r="B397" s="10" t="s">
        <v>30</v>
      </c>
      <c r="C397" s="10">
        <v>3.0</v>
      </c>
      <c r="D397" s="10" t="s">
        <v>31</v>
      </c>
      <c r="E397" s="10">
        <v>21.0</v>
      </c>
      <c r="F397" s="11">
        <v>8.05</v>
      </c>
      <c r="G397" s="10">
        <v>0.0</v>
      </c>
      <c r="H397" s="10">
        <v>0.0</v>
      </c>
      <c r="I397" s="12">
        <f>nnet!$E397/$E$1</f>
        <v>0.2625</v>
      </c>
      <c r="J397" s="12">
        <f>LOG10(nnet!$F397+1)</f>
        <v>0.9566485792</v>
      </c>
      <c r="K397" s="10">
        <f>IF(nnet!$C397=1,1,0)</f>
        <v>0</v>
      </c>
      <c r="L397" s="10">
        <f>IF(nnet!$C397=2,1,0)</f>
        <v>0</v>
      </c>
      <c r="M397" s="10">
        <f>IF(nnet!$B397="S",1,0)</f>
        <v>1</v>
      </c>
      <c r="N397" s="10">
        <f>IF(nnet!$B397="C",1,0)</f>
        <v>0</v>
      </c>
      <c r="O397" s="13">
        <f>IF(nnet!$D397="male",1,0)</f>
        <v>1</v>
      </c>
      <c r="P397" s="13">
        <v>1.0</v>
      </c>
      <c r="AC397" s="15">
        <f>SUMPRODUCT(linear!$G397:$P397,$R$4:$AA$4)</f>
        <v>-1.475532427</v>
      </c>
      <c r="AD397" s="15">
        <f>SUMPRODUCT(nnet!$G397:$P397,$R$5:$AA$5)</f>
        <v>0.1337315895</v>
      </c>
      <c r="AE397" s="16">
        <f t="shared" ref="AE397:AF397" si="395">IF(AC397&lt;0,0,AC397)</f>
        <v>0</v>
      </c>
      <c r="AF397" s="16">
        <f t="shared" si="395"/>
        <v>0.1337315895</v>
      </c>
      <c r="AG397" s="16">
        <f t="shared" si="3"/>
        <v>0.1337315895</v>
      </c>
      <c r="AH397" s="16">
        <f>(nnet!$A397-AG397)^2</f>
        <v>0.01788413803</v>
      </c>
    </row>
    <row r="398" ht="14.25" customHeight="1">
      <c r="A398" s="10">
        <v>1.0</v>
      </c>
      <c r="B398" s="10" t="s">
        <v>32</v>
      </c>
      <c r="C398" s="10">
        <v>1.0</v>
      </c>
      <c r="D398" s="10" t="s">
        <v>33</v>
      </c>
      <c r="E398" s="10">
        <v>54.0</v>
      </c>
      <c r="F398" s="11">
        <v>78.2667</v>
      </c>
      <c r="G398" s="10">
        <v>1.0</v>
      </c>
      <c r="H398" s="10">
        <v>0.0</v>
      </c>
      <c r="I398" s="12">
        <f>nnet!$E398/$E$1</f>
        <v>0.675</v>
      </c>
      <c r="J398" s="12">
        <f>LOG10(nnet!$F398+1)</f>
        <v>1.899090778</v>
      </c>
      <c r="K398" s="10">
        <f>IF(nnet!$C398=1,1,0)</f>
        <v>1</v>
      </c>
      <c r="L398" s="10">
        <f>IF(nnet!$C398=2,1,0)</f>
        <v>0</v>
      </c>
      <c r="M398" s="10">
        <f>IF(nnet!$B398="S",1,0)</f>
        <v>0</v>
      </c>
      <c r="N398" s="10">
        <f>IF(nnet!$B398="C",1,0)</f>
        <v>1</v>
      </c>
      <c r="O398" s="13">
        <f>IF(nnet!$D398="male",1,0)</f>
        <v>0</v>
      </c>
      <c r="P398" s="13">
        <v>1.0</v>
      </c>
      <c r="AC398" s="15">
        <f>SUMPRODUCT(linear!$G398:$P398,$R$4:$AA$4)</f>
        <v>0.8149435129</v>
      </c>
      <c r="AD398" s="15">
        <f>SUMPRODUCT(nnet!$G398:$P398,$R$5:$AA$5)</f>
        <v>-2.707364598</v>
      </c>
      <c r="AE398" s="16">
        <f t="shared" ref="AE398:AF398" si="396">IF(AC398&lt;0,0,AC398)</f>
        <v>0.8149435129</v>
      </c>
      <c r="AF398" s="16">
        <f t="shared" si="396"/>
        <v>0</v>
      </c>
      <c r="AG398" s="16">
        <f t="shared" si="3"/>
        <v>0.8149435129</v>
      </c>
      <c r="AH398" s="16">
        <f>(nnet!$A398-AG398)^2</f>
        <v>0.03424590341</v>
      </c>
    </row>
    <row r="399" ht="14.25" customHeight="1">
      <c r="A399" s="10">
        <v>0.0</v>
      </c>
      <c r="B399" s="10" t="s">
        <v>30</v>
      </c>
      <c r="C399" s="10">
        <v>1.0</v>
      </c>
      <c r="D399" s="10" t="s">
        <v>33</v>
      </c>
      <c r="E399" s="10">
        <v>25.0</v>
      </c>
      <c r="F399" s="11">
        <v>151.55</v>
      </c>
      <c r="G399" s="10">
        <v>1.0</v>
      </c>
      <c r="H399" s="10">
        <v>2.0</v>
      </c>
      <c r="I399" s="12">
        <f>nnet!$E399/$E$1</f>
        <v>0.3125</v>
      </c>
      <c r="J399" s="12">
        <f>LOG10(nnet!$F399+1)</f>
        <v>2.183412212</v>
      </c>
      <c r="K399" s="10">
        <f>IF(nnet!$C399=1,1,0)</f>
        <v>1</v>
      </c>
      <c r="L399" s="10">
        <f>IF(nnet!$C399=2,1,0)</f>
        <v>0</v>
      </c>
      <c r="M399" s="10">
        <f>IF(nnet!$B399="S",1,0)</f>
        <v>1</v>
      </c>
      <c r="N399" s="10">
        <f>IF(nnet!$B399="C",1,0)</f>
        <v>0</v>
      </c>
      <c r="O399" s="13">
        <f>IF(nnet!$D399="male",1,0)</f>
        <v>0</v>
      </c>
      <c r="P399" s="13">
        <v>1.0</v>
      </c>
      <c r="AC399" s="15">
        <f>SUMPRODUCT(linear!$G399:$P399,$R$4:$AA$4)</f>
        <v>-0.7115143885</v>
      </c>
      <c r="AD399" s="15">
        <f>SUMPRODUCT(nnet!$G399:$P399,$R$5:$AA$5)</f>
        <v>0.9667969786</v>
      </c>
      <c r="AE399" s="16">
        <f t="shared" ref="AE399:AF399" si="397">IF(AC399&lt;0,0,AC399)</f>
        <v>0</v>
      </c>
      <c r="AF399" s="16">
        <f t="shared" si="397"/>
        <v>0.9667969786</v>
      </c>
      <c r="AG399" s="16">
        <f t="shared" si="3"/>
        <v>0.9667969786</v>
      </c>
      <c r="AH399" s="16">
        <f>(nnet!$A399-AG399)^2</f>
        <v>0.9346963979</v>
      </c>
    </row>
    <row r="400" ht="14.25" customHeight="1">
      <c r="A400" s="10">
        <v>0.0</v>
      </c>
      <c r="B400" s="10" t="s">
        <v>30</v>
      </c>
      <c r="C400" s="10">
        <v>3.0</v>
      </c>
      <c r="D400" s="10" t="s">
        <v>31</v>
      </c>
      <c r="E400" s="10">
        <v>24.0</v>
      </c>
      <c r="F400" s="11">
        <v>7.7958</v>
      </c>
      <c r="G400" s="10">
        <v>0.0</v>
      </c>
      <c r="H400" s="10">
        <v>0.0</v>
      </c>
      <c r="I400" s="12">
        <f>nnet!$E400/$E$1</f>
        <v>0.3</v>
      </c>
      <c r="J400" s="12">
        <f>LOG10(nnet!$F400+1)</f>
        <v>0.9442753458</v>
      </c>
      <c r="K400" s="10">
        <f>IF(nnet!$C400=1,1,0)</f>
        <v>0</v>
      </c>
      <c r="L400" s="10">
        <f>IF(nnet!$C400=2,1,0)</f>
        <v>0</v>
      </c>
      <c r="M400" s="10">
        <f>IF(nnet!$B400="S",1,0)</f>
        <v>1</v>
      </c>
      <c r="N400" s="10">
        <f>IF(nnet!$B400="C",1,0)</f>
        <v>0</v>
      </c>
      <c r="O400" s="13">
        <f>IF(nnet!$D400="male",1,0)</f>
        <v>1</v>
      </c>
      <c r="P400" s="13">
        <v>1.0</v>
      </c>
      <c r="AC400" s="15">
        <f>SUMPRODUCT(linear!$G400:$P400,$R$4:$AA$4)</f>
        <v>-1.503244935</v>
      </c>
      <c r="AD400" s="15">
        <f>SUMPRODUCT(nnet!$G400:$P400,$R$5:$AA$5)</f>
        <v>0.1131630953</v>
      </c>
      <c r="AE400" s="16">
        <f t="shared" ref="AE400:AF400" si="398">IF(AC400&lt;0,0,AC400)</f>
        <v>0</v>
      </c>
      <c r="AF400" s="16">
        <f t="shared" si="398"/>
        <v>0.1131630953</v>
      </c>
      <c r="AG400" s="16">
        <f t="shared" si="3"/>
        <v>0.1131630953</v>
      </c>
      <c r="AH400" s="16">
        <f>(nnet!$A400-AG400)^2</f>
        <v>0.01280588613</v>
      </c>
    </row>
    <row r="401" ht="14.25" customHeight="1">
      <c r="A401" s="10">
        <v>0.0</v>
      </c>
      <c r="B401" s="10" t="s">
        <v>30</v>
      </c>
      <c r="C401" s="10">
        <v>3.0</v>
      </c>
      <c r="D401" s="10" t="s">
        <v>31</v>
      </c>
      <c r="E401" s="10">
        <v>17.0</v>
      </c>
      <c r="F401" s="11">
        <v>8.6625</v>
      </c>
      <c r="G401" s="10">
        <v>0.0</v>
      </c>
      <c r="H401" s="10">
        <v>0.0</v>
      </c>
      <c r="I401" s="12">
        <f>nnet!$E401/$E$1</f>
        <v>0.2125</v>
      </c>
      <c r="J401" s="12">
        <f>LOG10(nnet!$F401+1)</f>
        <v>0.9850895069</v>
      </c>
      <c r="K401" s="10">
        <f>IF(nnet!$C401=1,1,0)</f>
        <v>0</v>
      </c>
      <c r="L401" s="10">
        <f>IF(nnet!$C401=2,1,0)</f>
        <v>0</v>
      </c>
      <c r="M401" s="10">
        <f>IF(nnet!$B401="S",1,0)</f>
        <v>1</v>
      </c>
      <c r="N401" s="10">
        <f>IF(nnet!$B401="C",1,0)</f>
        <v>0</v>
      </c>
      <c r="O401" s="13">
        <f>IF(nnet!$D401="male",1,0)</f>
        <v>1</v>
      </c>
      <c r="P401" s="13">
        <v>1.0</v>
      </c>
      <c r="AC401" s="15">
        <f>SUMPRODUCT(linear!$G401:$P401,$R$4:$AA$4)</f>
        <v>-1.438443507</v>
      </c>
      <c r="AD401" s="15">
        <f>SUMPRODUCT(nnet!$G401:$P401,$R$5:$AA$5)</f>
        <v>0.1620096995</v>
      </c>
      <c r="AE401" s="16">
        <f t="shared" ref="AE401:AF401" si="399">IF(AC401&lt;0,0,AC401)</f>
        <v>0</v>
      </c>
      <c r="AF401" s="16">
        <f t="shared" si="399"/>
        <v>0.1620096995</v>
      </c>
      <c r="AG401" s="16">
        <f t="shared" si="3"/>
        <v>0.1620096995</v>
      </c>
      <c r="AH401" s="16">
        <f>(nnet!$A401-AG401)^2</f>
        <v>0.02624714274</v>
      </c>
    </row>
    <row r="402" ht="14.25" customHeight="1">
      <c r="A402" s="10">
        <v>0.0</v>
      </c>
      <c r="B402" s="10" t="s">
        <v>34</v>
      </c>
      <c r="C402" s="10">
        <v>3.0</v>
      </c>
      <c r="D402" s="10" t="s">
        <v>33</v>
      </c>
      <c r="E402" s="10">
        <v>21.0</v>
      </c>
      <c r="F402" s="11">
        <v>7.75</v>
      </c>
      <c r="G402" s="10">
        <v>0.0</v>
      </c>
      <c r="H402" s="10">
        <v>0.0</v>
      </c>
      <c r="I402" s="12">
        <f>nnet!$E402/$E$1</f>
        <v>0.2625</v>
      </c>
      <c r="J402" s="12">
        <f>LOG10(nnet!$F402+1)</f>
        <v>0.942008053</v>
      </c>
      <c r="K402" s="10">
        <f>IF(nnet!$C402=1,1,0)</f>
        <v>0</v>
      </c>
      <c r="L402" s="10">
        <f>IF(nnet!$C402=2,1,0)</f>
        <v>0</v>
      </c>
      <c r="M402" s="10">
        <f>IF(nnet!$B402="S",1,0)</f>
        <v>0</v>
      </c>
      <c r="N402" s="10">
        <f>IF(nnet!$B402="C",1,0)</f>
        <v>0</v>
      </c>
      <c r="O402" s="13">
        <f>IF(nnet!$D402="male",1,0)</f>
        <v>0</v>
      </c>
      <c r="P402" s="13">
        <v>1.0</v>
      </c>
      <c r="AC402" s="15">
        <f>SUMPRODUCT(linear!$G402:$P402,$R$4:$AA$4)</f>
        <v>0.5397018092</v>
      </c>
      <c r="AD402" s="15">
        <f>SUMPRODUCT(nnet!$G402:$P402,$R$5:$AA$5)</f>
        <v>-2.185311222</v>
      </c>
      <c r="AE402" s="16">
        <f t="shared" ref="AE402:AF402" si="400">IF(AC402&lt;0,0,AC402)</f>
        <v>0.5397018092</v>
      </c>
      <c r="AF402" s="16">
        <f t="shared" si="400"/>
        <v>0</v>
      </c>
      <c r="AG402" s="16">
        <f t="shared" si="3"/>
        <v>0.5397018092</v>
      </c>
      <c r="AH402" s="16">
        <f>(nnet!$A402-AG402)^2</f>
        <v>0.2912780428</v>
      </c>
    </row>
    <row r="403" ht="14.25" customHeight="1">
      <c r="A403" s="10">
        <v>0.0</v>
      </c>
      <c r="B403" s="10" t="s">
        <v>30</v>
      </c>
      <c r="C403" s="10">
        <v>3.0</v>
      </c>
      <c r="D403" s="10" t="s">
        <v>33</v>
      </c>
      <c r="E403" s="10">
        <v>37.0</v>
      </c>
      <c r="F403" s="11">
        <v>9.5875</v>
      </c>
      <c r="G403" s="10">
        <v>0.0</v>
      </c>
      <c r="H403" s="10">
        <v>0.0</v>
      </c>
      <c r="I403" s="12">
        <f>nnet!$E403/$E$1</f>
        <v>0.4625</v>
      </c>
      <c r="J403" s="12">
        <f>LOG10(nnet!$F403+1)</f>
        <v>1.024793423</v>
      </c>
      <c r="K403" s="10">
        <f>IF(nnet!$C403=1,1,0)</f>
        <v>0</v>
      </c>
      <c r="L403" s="10">
        <f>IF(nnet!$C403=2,1,0)</f>
        <v>0</v>
      </c>
      <c r="M403" s="10">
        <f>IF(nnet!$B403="S",1,0)</f>
        <v>1</v>
      </c>
      <c r="N403" s="10">
        <f>IF(nnet!$B403="C",1,0)</f>
        <v>0</v>
      </c>
      <c r="O403" s="13">
        <f>IF(nnet!$D403="male",1,0)</f>
        <v>0</v>
      </c>
      <c r="P403" s="13">
        <v>1.0</v>
      </c>
      <c r="AC403" s="15">
        <f>SUMPRODUCT(linear!$G403:$P403,$R$4:$AA$4)</f>
        <v>-1.121290002</v>
      </c>
      <c r="AD403" s="15">
        <f>SUMPRODUCT(nnet!$G403:$P403,$R$5:$AA$5)</f>
        <v>0.5283710151</v>
      </c>
      <c r="AE403" s="16">
        <f t="shared" ref="AE403:AF403" si="401">IF(AC403&lt;0,0,AC403)</f>
        <v>0</v>
      </c>
      <c r="AF403" s="16">
        <f t="shared" si="401"/>
        <v>0.5283710151</v>
      </c>
      <c r="AG403" s="16">
        <f t="shared" si="3"/>
        <v>0.5283710151</v>
      </c>
      <c r="AH403" s="16">
        <f>(nnet!$A403-AG403)^2</f>
        <v>0.2791759296</v>
      </c>
    </row>
    <row r="404" ht="14.25" customHeight="1">
      <c r="A404" s="10">
        <v>1.0</v>
      </c>
      <c r="B404" s="10" t="s">
        <v>30</v>
      </c>
      <c r="C404" s="10">
        <v>1.0</v>
      </c>
      <c r="D404" s="10" t="s">
        <v>33</v>
      </c>
      <c r="E404" s="10">
        <v>16.0</v>
      </c>
      <c r="F404" s="11">
        <v>86.5</v>
      </c>
      <c r="G404" s="10">
        <v>0.0</v>
      </c>
      <c r="H404" s="10">
        <v>0.0</v>
      </c>
      <c r="I404" s="12">
        <f>nnet!$E404/$E$1</f>
        <v>0.2</v>
      </c>
      <c r="J404" s="12">
        <f>LOG10(nnet!$F404+1)</f>
        <v>1.942008053</v>
      </c>
      <c r="K404" s="10">
        <f>IF(nnet!$C404=1,1,0)</f>
        <v>1</v>
      </c>
      <c r="L404" s="10">
        <f>IF(nnet!$C404=2,1,0)</f>
        <v>0</v>
      </c>
      <c r="M404" s="10">
        <f>IF(nnet!$B404="S",1,0)</f>
        <v>1</v>
      </c>
      <c r="N404" s="10">
        <f>IF(nnet!$B404="C",1,0)</f>
        <v>0</v>
      </c>
      <c r="O404" s="13">
        <f>IF(nnet!$D404="male",1,0)</f>
        <v>0</v>
      </c>
      <c r="P404" s="13">
        <v>1.0</v>
      </c>
      <c r="AC404" s="15">
        <f>SUMPRODUCT(linear!$G404:$P404,$R$4:$AA$4)</f>
        <v>-0.5445047049</v>
      </c>
      <c r="AD404" s="15">
        <f>SUMPRODUCT(nnet!$G404:$P404,$R$5:$AA$5)</f>
        <v>1.106709378</v>
      </c>
      <c r="AE404" s="16">
        <f t="shared" ref="AE404:AF404" si="402">IF(AC404&lt;0,0,AC404)</f>
        <v>0</v>
      </c>
      <c r="AF404" s="16">
        <f t="shared" si="402"/>
        <v>1.106709378</v>
      </c>
      <c r="AG404" s="16">
        <f t="shared" si="3"/>
        <v>1.106709378</v>
      </c>
      <c r="AH404" s="16">
        <f>(nnet!$A404-AG404)^2</f>
        <v>0.01138689136</v>
      </c>
    </row>
    <row r="405" ht="14.25" customHeight="1">
      <c r="A405" s="10">
        <v>0.0</v>
      </c>
      <c r="B405" s="10" t="s">
        <v>32</v>
      </c>
      <c r="C405" s="10">
        <v>1.0</v>
      </c>
      <c r="D405" s="10" t="s">
        <v>31</v>
      </c>
      <c r="E405" s="10">
        <v>18.0</v>
      </c>
      <c r="F405" s="11">
        <v>108.9</v>
      </c>
      <c r="G405" s="10">
        <v>1.0</v>
      </c>
      <c r="H405" s="10">
        <v>0.0</v>
      </c>
      <c r="I405" s="12">
        <f>nnet!$E405/$E$1</f>
        <v>0.225</v>
      </c>
      <c r="J405" s="12">
        <f>LOG10(nnet!$F405+1)</f>
        <v>2.040997692</v>
      </c>
      <c r="K405" s="10">
        <f>IF(nnet!$C405=1,1,0)</f>
        <v>1</v>
      </c>
      <c r="L405" s="10">
        <f>IF(nnet!$C405=2,1,0)</f>
        <v>0</v>
      </c>
      <c r="M405" s="10">
        <f>IF(nnet!$B405="S",1,0)</f>
        <v>0</v>
      </c>
      <c r="N405" s="10">
        <f>IF(nnet!$B405="C",1,0)</f>
        <v>1</v>
      </c>
      <c r="O405" s="13">
        <f>IF(nnet!$D405="male",1,0)</f>
        <v>1</v>
      </c>
      <c r="P405" s="13">
        <v>1.0</v>
      </c>
      <c r="AC405" s="15">
        <f>SUMPRODUCT(linear!$G405:$P405,$R$4:$AA$4)</f>
        <v>0.6469348114</v>
      </c>
      <c r="AD405" s="15">
        <f>SUMPRODUCT(nnet!$G405:$P405,$R$5:$AA$5)</f>
        <v>-2.955765209</v>
      </c>
      <c r="AE405" s="16">
        <f t="shared" ref="AE405:AF405" si="403">IF(AC405&lt;0,0,AC405)</f>
        <v>0.6469348114</v>
      </c>
      <c r="AF405" s="16">
        <f t="shared" si="403"/>
        <v>0</v>
      </c>
      <c r="AG405" s="16">
        <f t="shared" si="3"/>
        <v>0.6469348114</v>
      </c>
      <c r="AH405" s="16">
        <f>(nnet!$A405-AG405)^2</f>
        <v>0.4185246502</v>
      </c>
    </row>
    <row r="406" ht="14.25" customHeight="1">
      <c r="A406" s="10">
        <v>1.0</v>
      </c>
      <c r="B406" s="10" t="s">
        <v>30</v>
      </c>
      <c r="C406" s="10">
        <v>2.0</v>
      </c>
      <c r="D406" s="10" t="s">
        <v>33</v>
      </c>
      <c r="E406" s="10">
        <v>33.0</v>
      </c>
      <c r="F406" s="11">
        <v>26.0</v>
      </c>
      <c r="G406" s="10">
        <v>0.0</v>
      </c>
      <c r="H406" s="10">
        <v>2.0</v>
      </c>
      <c r="I406" s="12">
        <f>nnet!$E406/$E$1</f>
        <v>0.4125</v>
      </c>
      <c r="J406" s="12">
        <f>LOG10(nnet!$F406+1)</f>
        <v>1.431363764</v>
      </c>
      <c r="K406" s="10">
        <f>IF(nnet!$C406=1,1,0)</f>
        <v>0</v>
      </c>
      <c r="L406" s="10">
        <f>IF(nnet!$C406=2,1,0)</f>
        <v>1</v>
      </c>
      <c r="M406" s="10">
        <f>IF(nnet!$B406="S",1,0)</f>
        <v>1</v>
      </c>
      <c r="N406" s="10">
        <f>IF(nnet!$B406="C",1,0)</f>
        <v>0</v>
      </c>
      <c r="O406" s="13">
        <f>IF(nnet!$D406="male",1,0)</f>
        <v>0</v>
      </c>
      <c r="P406" s="13">
        <v>1.0</v>
      </c>
      <c r="AC406" s="15">
        <f>SUMPRODUCT(linear!$G406:$P406,$R$4:$AA$4)</f>
        <v>-1.029052839</v>
      </c>
      <c r="AD406" s="15">
        <f>SUMPRODUCT(nnet!$G406:$P406,$R$5:$AA$5)</f>
        <v>0.7683423494</v>
      </c>
      <c r="AE406" s="16">
        <f t="shared" ref="AE406:AF406" si="404">IF(AC406&lt;0,0,AC406)</f>
        <v>0</v>
      </c>
      <c r="AF406" s="16">
        <f t="shared" si="404"/>
        <v>0.7683423494</v>
      </c>
      <c r="AG406" s="16">
        <f t="shared" si="3"/>
        <v>0.7683423494</v>
      </c>
      <c r="AH406" s="16">
        <f>(nnet!$A406-AG406)^2</f>
        <v>0.0536652671</v>
      </c>
    </row>
    <row r="407" ht="14.25" customHeight="1">
      <c r="A407" s="10">
        <v>0.0</v>
      </c>
      <c r="B407" s="10" t="s">
        <v>30</v>
      </c>
      <c r="C407" s="10">
        <v>3.0</v>
      </c>
      <c r="D407" s="10" t="s">
        <v>31</v>
      </c>
      <c r="E407" s="10">
        <v>28.0</v>
      </c>
      <c r="F407" s="11">
        <v>22.525</v>
      </c>
      <c r="G407" s="10">
        <v>0.0</v>
      </c>
      <c r="H407" s="10">
        <v>0.0</v>
      </c>
      <c r="I407" s="12">
        <f>nnet!$E407/$E$1</f>
        <v>0.35</v>
      </c>
      <c r="J407" s="12">
        <f>LOG10(nnet!$F407+1)</f>
        <v>1.371529632</v>
      </c>
      <c r="K407" s="10">
        <f>IF(nnet!$C407=1,1,0)</f>
        <v>0</v>
      </c>
      <c r="L407" s="10">
        <f>IF(nnet!$C407=2,1,0)</f>
        <v>0</v>
      </c>
      <c r="M407" s="10">
        <f>IF(nnet!$B407="S",1,0)</f>
        <v>1</v>
      </c>
      <c r="N407" s="10">
        <f>IF(nnet!$B407="C",1,0)</f>
        <v>0</v>
      </c>
      <c r="O407" s="13">
        <f>IF(nnet!$D407="male",1,0)</f>
        <v>1</v>
      </c>
      <c r="P407" s="13">
        <v>1.0</v>
      </c>
      <c r="AC407" s="15">
        <f>SUMPRODUCT(linear!$G407:$P407,$R$4:$AA$4)</f>
        <v>-1.535033732</v>
      </c>
      <c r="AD407" s="15">
        <f>SUMPRODUCT(nnet!$G407:$P407,$R$5:$AA$5)</f>
        <v>0.1174483566</v>
      </c>
      <c r="AE407" s="16">
        <f t="shared" ref="AE407:AF407" si="405">IF(AC407&lt;0,0,AC407)</f>
        <v>0</v>
      </c>
      <c r="AF407" s="16">
        <f t="shared" si="405"/>
        <v>0.1174483566</v>
      </c>
      <c r="AG407" s="16">
        <f t="shared" si="3"/>
        <v>0.1174483566</v>
      </c>
      <c r="AH407" s="16">
        <f>(nnet!$A407-AG407)^2</f>
        <v>0.01379411648</v>
      </c>
    </row>
    <row r="408" ht="14.25" customHeight="1">
      <c r="A408" s="10">
        <v>1.0</v>
      </c>
      <c r="B408" s="10" t="s">
        <v>30</v>
      </c>
      <c r="C408" s="10">
        <v>3.0</v>
      </c>
      <c r="D408" s="10" t="s">
        <v>31</v>
      </c>
      <c r="E408" s="10">
        <v>26.0</v>
      </c>
      <c r="F408" s="11">
        <v>56.4958</v>
      </c>
      <c r="G408" s="10">
        <v>0.0</v>
      </c>
      <c r="H408" s="10">
        <v>0.0</v>
      </c>
      <c r="I408" s="12">
        <f>nnet!$E408/$E$1</f>
        <v>0.325</v>
      </c>
      <c r="J408" s="12">
        <f>LOG10(nnet!$F408+1)</f>
        <v>1.759636121</v>
      </c>
      <c r="K408" s="10">
        <f>IF(nnet!$C408=1,1,0)</f>
        <v>0</v>
      </c>
      <c r="L408" s="10">
        <f>IF(nnet!$C408=2,1,0)</f>
        <v>0</v>
      </c>
      <c r="M408" s="10">
        <f>IF(nnet!$B408="S",1,0)</f>
        <v>1</v>
      </c>
      <c r="N408" s="10">
        <f>IF(nnet!$B408="C",1,0)</f>
        <v>0</v>
      </c>
      <c r="O408" s="13">
        <f>IF(nnet!$D408="male",1,0)</f>
        <v>1</v>
      </c>
      <c r="P408" s="13">
        <v>1.0</v>
      </c>
      <c r="AC408" s="15">
        <f>SUMPRODUCT(linear!$G408:$P408,$R$4:$AA$4)</f>
        <v>-1.512140658</v>
      </c>
      <c r="AD408" s="15">
        <f>SUMPRODUCT(nnet!$G408:$P408,$R$5:$AA$5)</f>
        <v>0.1583048077</v>
      </c>
      <c r="AE408" s="16">
        <f t="shared" ref="AE408:AF408" si="406">IF(AC408&lt;0,0,AC408)</f>
        <v>0</v>
      </c>
      <c r="AF408" s="16">
        <f t="shared" si="406"/>
        <v>0.1583048077</v>
      </c>
      <c r="AG408" s="16">
        <f t="shared" si="3"/>
        <v>0.1583048077</v>
      </c>
      <c r="AH408" s="16">
        <f>(nnet!$A408-AG408)^2</f>
        <v>0.7084507968</v>
      </c>
    </row>
    <row r="409" ht="14.25" customHeight="1">
      <c r="A409" s="10">
        <v>1.0</v>
      </c>
      <c r="B409" s="10" t="s">
        <v>34</v>
      </c>
      <c r="C409" s="10">
        <v>3.0</v>
      </c>
      <c r="D409" s="10" t="s">
        <v>31</v>
      </c>
      <c r="E409" s="10">
        <v>29.0</v>
      </c>
      <c r="F409" s="11">
        <v>7.75</v>
      </c>
      <c r="G409" s="10">
        <v>0.0</v>
      </c>
      <c r="H409" s="10">
        <v>0.0</v>
      </c>
      <c r="I409" s="12">
        <f>nnet!$E409/$E$1</f>
        <v>0.3625</v>
      </c>
      <c r="J409" s="12">
        <f>LOG10(nnet!$F409+1)</f>
        <v>0.942008053</v>
      </c>
      <c r="K409" s="10">
        <f>IF(nnet!$C409=1,1,0)</f>
        <v>0</v>
      </c>
      <c r="L409" s="10">
        <f>IF(nnet!$C409=2,1,0)</f>
        <v>0</v>
      </c>
      <c r="M409" s="10">
        <f>IF(nnet!$B409="S",1,0)</f>
        <v>0</v>
      </c>
      <c r="N409" s="10">
        <f>IF(nnet!$B409="C",1,0)</f>
        <v>0</v>
      </c>
      <c r="O409" s="13">
        <f>IF(nnet!$D409="male",1,0)</f>
        <v>1</v>
      </c>
      <c r="P409" s="13">
        <v>1.0</v>
      </c>
      <c r="AC409" s="15">
        <f>SUMPRODUCT(linear!$G409:$P409,$R$4:$AA$4)</f>
        <v>-0.03429680435</v>
      </c>
      <c r="AD409" s="15">
        <f>SUMPRODUCT(nnet!$G409:$P409,$R$5:$AA$5)</f>
        <v>-2.732555664</v>
      </c>
      <c r="AE409" s="16">
        <f t="shared" ref="AE409:AF409" si="407">IF(AC409&lt;0,0,AC409)</f>
        <v>0</v>
      </c>
      <c r="AF409" s="16">
        <f t="shared" si="407"/>
        <v>0</v>
      </c>
      <c r="AG409" s="16">
        <f t="shared" si="3"/>
        <v>0</v>
      </c>
      <c r="AH409" s="16">
        <f>(nnet!$A409-AG409)^2</f>
        <v>1</v>
      </c>
    </row>
    <row r="410" ht="14.25" customHeight="1">
      <c r="A410" s="10">
        <v>1.0</v>
      </c>
      <c r="B410" s="10" t="s">
        <v>30</v>
      </c>
      <c r="C410" s="10">
        <v>1.0</v>
      </c>
      <c r="D410" s="10" t="s">
        <v>31</v>
      </c>
      <c r="E410" s="10">
        <v>36.0</v>
      </c>
      <c r="F410" s="11">
        <v>26.2875</v>
      </c>
      <c r="G410" s="10">
        <v>0.0</v>
      </c>
      <c r="H410" s="10">
        <v>0.0</v>
      </c>
      <c r="I410" s="12">
        <f>nnet!$E410/$E$1</f>
        <v>0.45</v>
      </c>
      <c r="J410" s="12">
        <f>LOG10(nnet!$F410+1)</f>
        <v>1.435963749</v>
      </c>
      <c r="K410" s="10">
        <f>IF(nnet!$C410=1,1,0)</f>
        <v>1</v>
      </c>
      <c r="L410" s="10">
        <f>IF(nnet!$C410=2,1,0)</f>
        <v>0</v>
      </c>
      <c r="M410" s="10">
        <f>IF(nnet!$B410="S",1,0)</f>
        <v>1</v>
      </c>
      <c r="N410" s="10">
        <f>IF(nnet!$B410="C",1,0)</f>
        <v>0</v>
      </c>
      <c r="O410" s="13">
        <f>IF(nnet!$D410="male",1,0)</f>
        <v>1</v>
      </c>
      <c r="P410" s="13">
        <v>1.0</v>
      </c>
      <c r="AC410" s="15">
        <f>SUMPRODUCT(linear!$G410:$P410,$R$4:$AA$4)</f>
        <v>-1.234663431</v>
      </c>
      <c r="AD410" s="15">
        <f>SUMPRODUCT(nnet!$G410:$P410,$R$5:$AA$5)</f>
        <v>0.444566408</v>
      </c>
      <c r="AE410" s="16">
        <f t="shared" ref="AE410:AF410" si="408">IF(AC410&lt;0,0,AC410)</f>
        <v>0</v>
      </c>
      <c r="AF410" s="16">
        <f t="shared" si="408"/>
        <v>0.444566408</v>
      </c>
      <c r="AG410" s="16">
        <f t="shared" si="3"/>
        <v>0.444566408</v>
      </c>
      <c r="AH410" s="16">
        <f>(nnet!$A410-AG410)^2</f>
        <v>0.3085064751</v>
      </c>
    </row>
    <row r="411" ht="14.25" customHeight="1">
      <c r="A411" s="10">
        <v>1.0</v>
      </c>
      <c r="B411" s="10" t="s">
        <v>32</v>
      </c>
      <c r="C411" s="10">
        <v>1.0</v>
      </c>
      <c r="D411" s="10" t="s">
        <v>33</v>
      </c>
      <c r="E411" s="10">
        <v>54.0</v>
      </c>
      <c r="F411" s="11">
        <v>59.4</v>
      </c>
      <c r="G411" s="10">
        <v>1.0</v>
      </c>
      <c r="H411" s="10">
        <v>0.0</v>
      </c>
      <c r="I411" s="12">
        <f>nnet!$E411/$E$1</f>
        <v>0.675</v>
      </c>
      <c r="J411" s="12">
        <f>LOG10(nnet!$F411+1)</f>
        <v>1.781036939</v>
      </c>
      <c r="K411" s="10">
        <f>IF(nnet!$C411=1,1,0)</f>
        <v>1</v>
      </c>
      <c r="L411" s="10">
        <f>IF(nnet!$C411=2,1,0)</f>
        <v>0</v>
      </c>
      <c r="M411" s="10">
        <f>IF(nnet!$B411="S",1,0)</f>
        <v>0</v>
      </c>
      <c r="N411" s="10">
        <f>IF(nnet!$B411="C",1,0)</f>
        <v>1</v>
      </c>
      <c r="O411" s="13">
        <f>IF(nnet!$D411="male",1,0)</f>
        <v>0</v>
      </c>
      <c r="P411" s="13">
        <v>1.0</v>
      </c>
      <c r="AC411" s="15">
        <f>SUMPRODUCT(linear!$G411:$P411,$R$4:$AA$4)</f>
        <v>0.8135704461</v>
      </c>
      <c r="AD411" s="15">
        <f>SUMPRODUCT(nnet!$G411:$P411,$R$5:$AA$5)</f>
        <v>-2.715800568</v>
      </c>
      <c r="AE411" s="16">
        <f t="shared" ref="AE411:AF411" si="409">IF(AC411&lt;0,0,AC411)</f>
        <v>0.8135704461</v>
      </c>
      <c r="AF411" s="16">
        <f t="shared" si="409"/>
        <v>0</v>
      </c>
      <c r="AG411" s="16">
        <f t="shared" si="3"/>
        <v>0.8135704461</v>
      </c>
      <c r="AH411" s="16">
        <f>(nnet!$A411-AG411)^2</f>
        <v>0.03475597858</v>
      </c>
    </row>
    <row r="412" ht="14.25" customHeight="1">
      <c r="A412" s="10">
        <v>0.0</v>
      </c>
      <c r="B412" s="10" t="s">
        <v>30</v>
      </c>
      <c r="C412" s="10">
        <v>3.0</v>
      </c>
      <c r="D412" s="10" t="s">
        <v>31</v>
      </c>
      <c r="E412" s="10">
        <v>24.0</v>
      </c>
      <c r="F412" s="11">
        <v>7.4958</v>
      </c>
      <c r="G412" s="10">
        <v>0.0</v>
      </c>
      <c r="H412" s="10">
        <v>0.0</v>
      </c>
      <c r="I412" s="12">
        <f>nnet!$E412/$E$1</f>
        <v>0.3</v>
      </c>
      <c r="J412" s="12">
        <f>LOG10(nnet!$F412+1)</f>
        <v>0.9292042801</v>
      </c>
      <c r="K412" s="10">
        <f>IF(nnet!$C412=1,1,0)</f>
        <v>0</v>
      </c>
      <c r="L412" s="10">
        <f>IF(nnet!$C412=2,1,0)</f>
        <v>0</v>
      </c>
      <c r="M412" s="10">
        <f>IF(nnet!$B412="S",1,0)</f>
        <v>1</v>
      </c>
      <c r="N412" s="10">
        <f>IF(nnet!$B412="C",1,0)</f>
        <v>0</v>
      </c>
      <c r="O412" s="13">
        <f>IF(nnet!$D412="male",1,0)</f>
        <v>1</v>
      </c>
      <c r="P412" s="13">
        <v>1.0</v>
      </c>
      <c r="AC412" s="15">
        <f>SUMPRODUCT(linear!$G412:$P412,$R$4:$AA$4)</f>
        <v>-1.503420224</v>
      </c>
      <c r="AD412" s="15">
        <f>SUMPRODUCT(nnet!$G412:$P412,$R$5:$AA$5)</f>
        <v>0.112086137</v>
      </c>
      <c r="AE412" s="16">
        <f t="shared" ref="AE412:AF412" si="410">IF(AC412&lt;0,0,AC412)</f>
        <v>0</v>
      </c>
      <c r="AF412" s="16">
        <f t="shared" si="410"/>
        <v>0.112086137</v>
      </c>
      <c r="AG412" s="16">
        <f t="shared" si="3"/>
        <v>0.112086137</v>
      </c>
      <c r="AH412" s="16">
        <f>(nnet!$A412-AG412)^2</f>
        <v>0.01256330212</v>
      </c>
    </row>
    <row r="413" ht="14.25" customHeight="1">
      <c r="A413" s="10">
        <v>0.0</v>
      </c>
      <c r="B413" s="10" t="s">
        <v>30</v>
      </c>
      <c r="C413" s="10">
        <v>1.0</v>
      </c>
      <c r="D413" s="10" t="s">
        <v>31</v>
      </c>
      <c r="E413" s="10">
        <v>47.0</v>
      </c>
      <c r="F413" s="11">
        <v>34.0208</v>
      </c>
      <c r="G413" s="10">
        <v>0.0</v>
      </c>
      <c r="H413" s="10">
        <v>0.0</v>
      </c>
      <c r="I413" s="12">
        <f>nnet!$E413/$E$1</f>
        <v>0.5875</v>
      </c>
      <c r="J413" s="12">
        <f>LOG10(nnet!$F413+1)</f>
        <v>1.544326063</v>
      </c>
      <c r="K413" s="10">
        <f>IF(nnet!$C413=1,1,0)</f>
        <v>1</v>
      </c>
      <c r="L413" s="10">
        <f>IF(nnet!$C413=2,1,0)</f>
        <v>0</v>
      </c>
      <c r="M413" s="10">
        <f>IF(nnet!$B413="S",1,0)</f>
        <v>1</v>
      </c>
      <c r="N413" s="10">
        <f>IF(nnet!$B413="C",1,0)</f>
        <v>0</v>
      </c>
      <c r="O413" s="13">
        <f>IF(nnet!$D413="male",1,0)</f>
        <v>1</v>
      </c>
      <c r="P413" s="13">
        <v>1.0</v>
      </c>
      <c r="AC413" s="15">
        <f>SUMPRODUCT(linear!$G413:$P413,$R$4:$AA$4)</f>
        <v>-1.334487938</v>
      </c>
      <c r="AD413" s="15">
        <f>SUMPRODUCT(nnet!$G413:$P413,$R$5:$AA$5)</f>
        <v>0.3801339961</v>
      </c>
      <c r="AE413" s="16">
        <f t="shared" ref="AE413:AF413" si="411">IF(AC413&lt;0,0,AC413)</f>
        <v>0</v>
      </c>
      <c r="AF413" s="16">
        <f t="shared" si="411"/>
        <v>0.3801339961</v>
      </c>
      <c r="AG413" s="16">
        <f t="shared" si="3"/>
        <v>0.3801339961</v>
      </c>
      <c r="AH413" s="16">
        <f>(nnet!$A413-AG413)^2</f>
        <v>0.144501855</v>
      </c>
    </row>
    <row r="414" ht="14.25" customHeight="1">
      <c r="A414" s="10">
        <v>1.0</v>
      </c>
      <c r="B414" s="10" t="s">
        <v>30</v>
      </c>
      <c r="C414" s="10">
        <v>2.0</v>
      </c>
      <c r="D414" s="10" t="s">
        <v>33</v>
      </c>
      <c r="E414" s="10">
        <v>34.0</v>
      </c>
      <c r="F414" s="11">
        <v>10.5</v>
      </c>
      <c r="G414" s="10">
        <v>0.0</v>
      </c>
      <c r="H414" s="10">
        <v>0.0</v>
      </c>
      <c r="I414" s="12">
        <f>nnet!$E414/$E$1</f>
        <v>0.425</v>
      </c>
      <c r="J414" s="12">
        <f>LOG10(nnet!$F414+1)</f>
        <v>1.06069784</v>
      </c>
      <c r="K414" s="10">
        <f>IF(nnet!$C414=1,1,0)</f>
        <v>0</v>
      </c>
      <c r="L414" s="10">
        <f>IF(nnet!$C414=2,1,0)</f>
        <v>1</v>
      </c>
      <c r="M414" s="10">
        <f>IF(nnet!$B414="S",1,0)</f>
        <v>1</v>
      </c>
      <c r="N414" s="10">
        <f>IF(nnet!$B414="C",1,0)</f>
        <v>0</v>
      </c>
      <c r="O414" s="13">
        <f>IF(nnet!$D414="male",1,0)</f>
        <v>0</v>
      </c>
      <c r="P414" s="13">
        <v>1.0</v>
      </c>
      <c r="AC414" s="15">
        <f>SUMPRODUCT(linear!$G414:$P414,$R$4:$AA$4)</f>
        <v>-0.9731978433</v>
      </c>
      <c r="AD414" s="15">
        <f>SUMPRODUCT(nnet!$G414:$P414,$R$5:$AA$5)</f>
        <v>0.7556208633</v>
      </c>
      <c r="AE414" s="16">
        <f t="shared" ref="AE414:AF414" si="412">IF(AC414&lt;0,0,AC414)</f>
        <v>0</v>
      </c>
      <c r="AF414" s="16">
        <f t="shared" si="412"/>
        <v>0.7556208633</v>
      </c>
      <c r="AG414" s="16">
        <f t="shared" si="3"/>
        <v>0.7556208633</v>
      </c>
      <c r="AH414" s="16">
        <f>(nnet!$A414-AG414)^2</f>
        <v>0.05972116248</v>
      </c>
    </row>
    <row r="415" ht="14.25" customHeight="1">
      <c r="A415" s="10">
        <v>1.0</v>
      </c>
      <c r="B415" s="10" t="s">
        <v>30</v>
      </c>
      <c r="C415" s="10">
        <v>2.0</v>
      </c>
      <c r="D415" s="10" t="s">
        <v>33</v>
      </c>
      <c r="E415" s="10">
        <v>36.0</v>
      </c>
      <c r="F415" s="11">
        <v>26.0</v>
      </c>
      <c r="G415" s="10">
        <v>1.0</v>
      </c>
      <c r="H415" s="10">
        <v>0.0</v>
      </c>
      <c r="I415" s="12">
        <f>nnet!$E415/$E$1</f>
        <v>0.45</v>
      </c>
      <c r="J415" s="12">
        <f>LOG10(nnet!$F415+1)</f>
        <v>1.431363764</v>
      </c>
      <c r="K415" s="10">
        <f>IF(nnet!$C415=1,1,0)</f>
        <v>0</v>
      </c>
      <c r="L415" s="10">
        <f>IF(nnet!$C415=2,1,0)</f>
        <v>1</v>
      </c>
      <c r="M415" s="10">
        <f>IF(nnet!$B415="S",1,0)</f>
        <v>1</v>
      </c>
      <c r="N415" s="10">
        <f>IF(nnet!$B415="C",1,0)</f>
        <v>0</v>
      </c>
      <c r="O415" s="13">
        <f>IF(nnet!$D415="male",1,0)</f>
        <v>0</v>
      </c>
      <c r="P415" s="13">
        <v>1.0</v>
      </c>
      <c r="AC415" s="15">
        <f>SUMPRODUCT(linear!$G415:$P415,$R$4:$AA$4)</f>
        <v>-1.005021688</v>
      </c>
      <c r="AD415" s="15">
        <f>SUMPRODUCT(nnet!$G415:$P415,$R$5:$AA$5)</f>
        <v>0.6912026613</v>
      </c>
      <c r="AE415" s="16">
        <f t="shared" ref="AE415:AF415" si="413">IF(AC415&lt;0,0,AC415)</f>
        <v>0</v>
      </c>
      <c r="AF415" s="16">
        <f t="shared" si="413"/>
        <v>0.6912026613</v>
      </c>
      <c r="AG415" s="16">
        <f t="shared" si="3"/>
        <v>0.6912026613</v>
      </c>
      <c r="AH415" s="16">
        <f>(nnet!$A415-AG415)^2</f>
        <v>0.09535579637</v>
      </c>
    </row>
    <row r="416" ht="14.25" customHeight="1">
      <c r="A416" s="10">
        <v>0.0</v>
      </c>
      <c r="B416" s="10" t="s">
        <v>30</v>
      </c>
      <c r="C416" s="10">
        <v>3.0</v>
      </c>
      <c r="D416" s="10" t="s">
        <v>31</v>
      </c>
      <c r="E416" s="10">
        <v>32.0</v>
      </c>
      <c r="F416" s="11">
        <v>7.8958</v>
      </c>
      <c r="G416" s="10">
        <v>0.0</v>
      </c>
      <c r="H416" s="10">
        <v>0.0</v>
      </c>
      <c r="I416" s="12">
        <f>nnet!$E416/$E$1</f>
        <v>0.4</v>
      </c>
      <c r="J416" s="12">
        <f>LOG10(nnet!$F416+1)</f>
        <v>0.9491850103</v>
      </c>
      <c r="K416" s="10">
        <f>IF(nnet!$C416=1,1,0)</f>
        <v>0</v>
      </c>
      <c r="L416" s="10">
        <f>IF(nnet!$C416=2,1,0)</f>
        <v>0</v>
      </c>
      <c r="M416" s="10">
        <f>IF(nnet!$B416="S",1,0)</f>
        <v>1</v>
      </c>
      <c r="N416" s="10">
        <f>IF(nnet!$B416="C",1,0)</f>
        <v>0</v>
      </c>
      <c r="O416" s="13">
        <f>IF(nnet!$D416="male",1,0)</f>
        <v>1</v>
      </c>
      <c r="P416" s="13">
        <v>1.0</v>
      </c>
      <c r="AC416" s="15">
        <f>SUMPRODUCT(linear!$G416:$P416,$R$4:$AA$4)</f>
        <v>-1.576704088</v>
      </c>
      <c r="AD416" s="15">
        <f>SUMPRODUCT(nnet!$G416:$P416,$R$5:$AA$5)</f>
        <v>0.06102241471</v>
      </c>
      <c r="AE416" s="16">
        <f t="shared" ref="AE416:AF416" si="414">IF(AC416&lt;0,0,AC416)</f>
        <v>0</v>
      </c>
      <c r="AF416" s="16">
        <f t="shared" si="414"/>
        <v>0.06102241471</v>
      </c>
      <c r="AG416" s="16">
        <f t="shared" si="3"/>
        <v>0.06102241471</v>
      </c>
      <c r="AH416" s="16">
        <f>(nnet!$A416-AG416)^2</f>
        <v>0.003723735097</v>
      </c>
    </row>
    <row r="417" ht="14.25" customHeight="1">
      <c r="A417" s="10">
        <v>1.0</v>
      </c>
      <c r="B417" s="10" t="s">
        <v>30</v>
      </c>
      <c r="C417" s="10">
        <v>1.0</v>
      </c>
      <c r="D417" s="10" t="s">
        <v>33</v>
      </c>
      <c r="E417" s="10">
        <v>30.0</v>
      </c>
      <c r="F417" s="11">
        <v>93.5</v>
      </c>
      <c r="G417" s="10">
        <v>0.0</v>
      </c>
      <c r="H417" s="10">
        <v>0.0</v>
      </c>
      <c r="I417" s="12">
        <f>nnet!$E417/$E$1</f>
        <v>0.375</v>
      </c>
      <c r="J417" s="12">
        <f>LOG10(nnet!$F417+1)</f>
        <v>1.975431809</v>
      </c>
      <c r="K417" s="10">
        <f>IF(nnet!$C417=1,1,0)</f>
        <v>1</v>
      </c>
      <c r="L417" s="10">
        <f>IF(nnet!$C417=2,1,0)</f>
        <v>0</v>
      </c>
      <c r="M417" s="10">
        <f>IF(nnet!$B417="S",1,0)</f>
        <v>1</v>
      </c>
      <c r="N417" s="10">
        <f>IF(nnet!$B417="C",1,0)</f>
        <v>0</v>
      </c>
      <c r="O417" s="13">
        <f>IF(nnet!$D417="male",1,0)</f>
        <v>0</v>
      </c>
      <c r="P417" s="13">
        <v>1.0</v>
      </c>
      <c r="AC417" s="15">
        <f>SUMPRODUCT(linear!$G417:$P417,$R$4:$AA$4)</f>
        <v>-0.6727694079</v>
      </c>
      <c r="AD417" s="15">
        <f>SUMPRODUCT(nnet!$G417:$P417,$R$5:$AA$5)</f>
        <v>1.017237637</v>
      </c>
      <c r="AE417" s="16">
        <f t="shared" ref="AE417:AF417" si="415">IF(AC417&lt;0,0,AC417)</f>
        <v>0</v>
      </c>
      <c r="AF417" s="16">
        <f t="shared" si="415"/>
        <v>1.017237637</v>
      </c>
      <c r="AG417" s="16">
        <f t="shared" si="3"/>
        <v>1.017237637</v>
      </c>
      <c r="AH417" s="16">
        <f>(nnet!$A417-AG417)^2</f>
        <v>0.0002971361421</v>
      </c>
    </row>
    <row r="418" ht="14.25" customHeight="1">
      <c r="A418" s="10">
        <v>0.0</v>
      </c>
      <c r="B418" s="10" t="s">
        <v>30</v>
      </c>
      <c r="C418" s="10">
        <v>3.0</v>
      </c>
      <c r="D418" s="10" t="s">
        <v>31</v>
      </c>
      <c r="E418" s="10">
        <v>22.0</v>
      </c>
      <c r="F418" s="11">
        <v>7.8958</v>
      </c>
      <c r="G418" s="10">
        <v>0.0</v>
      </c>
      <c r="H418" s="10">
        <v>0.0</v>
      </c>
      <c r="I418" s="12">
        <f>nnet!$E418/$E$1</f>
        <v>0.275</v>
      </c>
      <c r="J418" s="12">
        <f>LOG10(nnet!$F418+1)</f>
        <v>0.9491850103</v>
      </c>
      <c r="K418" s="10">
        <f>IF(nnet!$C418=1,1,0)</f>
        <v>0</v>
      </c>
      <c r="L418" s="10">
        <f>IF(nnet!$C418=2,1,0)</f>
        <v>0</v>
      </c>
      <c r="M418" s="10">
        <f>IF(nnet!$B418="S",1,0)</f>
        <v>1</v>
      </c>
      <c r="N418" s="10">
        <f>IF(nnet!$B418="C",1,0)</f>
        <v>0</v>
      </c>
      <c r="O418" s="13">
        <f>IF(nnet!$D418="male",1,0)</f>
        <v>1</v>
      </c>
      <c r="P418" s="13">
        <v>1.0</v>
      </c>
      <c r="AC418" s="15">
        <f>SUMPRODUCT(linear!$G418:$P418,$R$4:$AA$4)</f>
        <v>-1.484808767</v>
      </c>
      <c r="AD418" s="15">
        <f>SUMPRODUCT(nnet!$G418:$P418,$R$5:$AA$5)</f>
        <v>0.126636813</v>
      </c>
      <c r="AE418" s="16">
        <f t="shared" ref="AE418:AF418" si="416">IF(AC418&lt;0,0,AC418)</f>
        <v>0</v>
      </c>
      <c r="AF418" s="16">
        <f t="shared" si="416"/>
        <v>0.126636813</v>
      </c>
      <c r="AG418" s="16">
        <f t="shared" si="3"/>
        <v>0.126636813</v>
      </c>
      <c r="AH418" s="16">
        <f>(nnet!$A418-AG418)^2</f>
        <v>0.01603688241</v>
      </c>
    </row>
    <row r="419" ht="14.25" customHeight="1">
      <c r="A419" s="10">
        <v>1.0</v>
      </c>
      <c r="B419" s="10" t="s">
        <v>32</v>
      </c>
      <c r="C419" s="10">
        <v>1.0</v>
      </c>
      <c r="D419" s="10" t="s">
        <v>33</v>
      </c>
      <c r="E419" s="10">
        <v>44.0</v>
      </c>
      <c r="F419" s="11">
        <v>57.9792</v>
      </c>
      <c r="G419" s="10">
        <v>0.0</v>
      </c>
      <c r="H419" s="10">
        <v>1.0</v>
      </c>
      <c r="I419" s="12">
        <f>nnet!$E419/$E$1</f>
        <v>0.55</v>
      </c>
      <c r="J419" s="12">
        <f>LOG10(nnet!$F419+1)</f>
        <v>1.770698877</v>
      </c>
      <c r="K419" s="10">
        <f>IF(nnet!$C419=1,1,0)</f>
        <v>1</v>
      </c>
      <c r="L419" s="10">
        <f>IF(nnet!$C419=2,1,0)</f>
        <v>0</v>
      </c>
      <c r="M419" s="10">
        <f>IF(nnet!$B419="S",1,0)</f>
        <v>0</v>
      </c>
      <c r="N419" s="10">
        <f>IF(nnet!$B419="C",1,0)</f>
        <v>1</v>
      </c>
      <c r="O419" s="13">
        <f>IF(nnet!$D419="male",1,0)</f>
        <v>0</v>
      </c>
      <c r="P419" s="13">
        <v>1.0</v>
      </c>
      <c r="AC419" s="15">
        <f>SUMPRODUCT(linear!$G419:$P419,$R$4:$AA$4)</f>
        <v>0.8884236242</v>
      </c>
      <c r="AD419" s="15">
        <f>SUMPRODUCT(nnet!$G419:$P419,$R$5:$AA$5)</f>
        <v>-2.583305922</v>
      </c>
      <c r="AE419" s="16">
        <f t="shared" ref="AE419:AF419" si="417">IF(AC419&lt;0,0,AC419)</f>
        <v>0.8884236242</v>
      </c>
      <c r="AF419" s="16">
        <f t="shared" si="417"/>
        <v>0</v>
      </c>
      <c r="AG419" s="16">
        <f t="shared" si="3"/>
        <v>0.8884236242</v>
      </c>
      <c r="AH419" s="16">
        <f>(nnet!$A419-AG419)^2</f>
        <v>0.01244928764</v>
      </c>
    </row>
    <row r="420" ht="14.25" customHeight="1">
      <c r="A420" s="10">
        <v>0.0</v>
      </c>
      <c r="B420" s="10" t="s">
        <v>34</v>
      </c>
      <c r="C420" s="10">
        <v>3.0</v>
      </c>
      <c r="D420" s="10" t="s">
        <v>31</v>
      </c>
      <c r="E420" s="10">
        <v>40.5</v>
      </c>
      <c r="F420" s="11">
        <v>7.75</v>
      </c>
      <c r="G420" s="10">
        <v>0.0</v>
      </c>
      <c r="H420" s="10">
        <v>0.0</v>
      </c>
      <c r="I420" s="12">
        <f>nnet!$E420/$E$1</f>
        <v>0.50625</v>
      </c>
      <c r="J420" s="12">
        <f>LOG10(nnet!$F420+1)</f>
        <v>0.942008053</v>
      </c>
      <c r="K420" s="10">
        <f>IF(nnet!$C420=1,1,0)</f>
        <v>0</v>
      </c>
      <c r="L420" s="10">
        <f>IF(nnet!$C420=2,1,0)</f>
        <v>0</v>
      </c>
      <c r="M420" s="10">
        <f>IF(nnet!$B420="S",1,0)</f>
        <v>0</v>
      </c>
      <c r="N420" s="10">
        <f>IF(nnet!$B420="C",1,0)</f>
        <v>0</v>
      </c>
      <c r="O420" s="13">
        <f>IF(nnet!$D420="male",1,0)</f>
        <v>1</v>
      </c>
      <c r="P420" s="13">
        <v>1.0</v>
      </c>
      <c r="AC420" s="15">
        <f>SUMPRODUCT(linear!$G420:$P420,$R$4:$AA$4)</f>
        <v>-0.1399764238</v>
      </c>
      <c r="AD420" s="15">
        <f>SUMPRODUCT(nnet!$G420:$P420,$R$5:$AA$5)</f>
        <v>-2.808012222</v>
      </c>
      <c r="AE420" s="16">
        <f t="shared" ref="AE420:AF420" si="418">IF(AC420&lt;0,0,AC420)</f>
        <v>0</v>
      </c>
      <c r="AF420" s="16">
        <f t="shared" si="418"/>
        <v>0</v>
      </c>
      <c r="AG420" s="16">
        <f t="shared" si="3"/>
        <v>0</v>
      </c>
      <c r="AH420" s="16">
        <f>(nnet!$A420-AG420)^2</f>
        <v>0</v>
      </c>
    </row>
    <row r="421" ht="14.25" customHeight="1">
      <c r="A421" s="10">
        <v>1.0</v>
      </c>
      <c r="B421" s="10" t="s">
        <v>30</v>
      </c>
      <c r="C421" s="10">
        <v>2.0</v>
      </c>
      <c r="D421" s="10" t="s">
        <v>33</v>
      </c>
      <c r="E421" s="10">
        <v>50.0</v>
      </c>
      <c r="F421" s="11">
        <v>10.5</v>
      </c>
      <c r="G421" s="10">
        <v>0.0</v>
      </c>
      <c r="H421" s="10">
        <v>0.0</v>
      </c>
      <c r="I421" s="12">
        <f>nnet!$E421/$E$1</f>
        <v>0.625</v>
      </c>
      <c r="J421" s="12">
        <f>LOG10(nnet!$F421+1)</f>
        <v>1.06069784</v>
      </c>
      <c r="K421" s="10">
        <f>IF(nnet!$C421=1,1,0)</f>
        <v>0</v>
      </c>
      <c r="L421" s="10">
        <f>IF(nnet!$C421=2,1,0)</f>
        <v>1</v>
      </c>
      <c r="M421" s="10">
        <f>IF(nnet!$B421="S",1,0)</f>
        <v>1</v>
      </c>
      <c r="N421" s="10">
        <f>IF(nnet!$B421="C",1,0)</f>
        <v>0</v>
      </c>
      <c r="O421" s="13">
        <f>IF(nnet!$D421="male",1,0)</f>
        <v>0</v>
      </c>
      <c r="P421" s="13">
        <v>1.0</v>
      </c>
      <c r="AC421" s="15">
        <f>SUMPRODUCT(linear!$G421:$P421,$R$4:$AA$4)</f>
        <v>-1.120230357</v>
      </c>
      <c r="AD421" s="15">
        <f>SUMPRODUCT(nnet!$G421:$P421,$R$5:$AA$5)</f>
        <v>0.650637826</v>
      </c>
      <c r="AE421" s="16">
        <f t="shared" ref="AE421:AF421" si="419">IF(AC421&lt;0,0,AC421)</f>
        <v>0</v>
      </c>
      <c r="AF421" s="16">
        <f t="shared" si="419"/>
        <v>0.650637826</v>
      </c>
      <c r="AG421" s="16">
        <f t="shared" si="3"/>
        <v>0.650637826</v>
      </c>
      <c r="AH421" s="16">
        <f>(nnet!$A421-AG421)^2</f>
        <v>0.1220539286</v>
      </c>
    </row>
    <row r="422" ht="14.25" customHeight="1">
      <c r="A422" s="10">
        <v>0.0</v>
      </c>
      <c r="B422" s="10" t="s">
        <v>30</v>
      </c>
      <c r="C422" s="10">
        <v>3.0</v>
      </c>
      <c r="D422" s="10" t="s">
        <v>31</v>
      </c>
      <c r="E422" s="10">
        <v>39.0</v>
      </c>
      <c r="F422" s="11">
        <v>7.925</v>
      </c>
      <c r="G422" s="10">
        <v>0.0</v>
      </c>
      <c r="H422" s="10">
        <v>0.0</v>
      </c>
      <c r="I422" s="12">
        <f>nnet!$E422/$E$1</f>
        <v>0.4875</v>
      </c>
      <c r="J422" s="12">
        <f>LOG10(nnet!$F422+1)</f>
        <v>0.9506082248</v>
      </c>
      <c r="K422" s="10">
        <f>IF(nnet!$C422=1,1,0)</f>
        <v>0</v>
      </c>
      <c r="L422" s="10">
        <f>IF(nnet!$C422=2,1,0)</f>
        <v>0</v>
      </c>
      <c r="M422" s="10">
        <f>IF(nnet!$B422="S",1,0)</f>
        <v>1</v>
      </c>
      <c r="N422" s="10">
        <f>IF(nnet!$B422="C",1,0)</f>
        <v>0</v>
      </c>
      <c r="O422" s="13">
        <f>IF(nnet!$D422="male",1,0)</f>
        <v>1</v>
      </c>
      <c r="P422" s="13">
        <v>1.0</v>
      </c>
      <c r="AC422" s="15">
        <f>SUMPRODUCT(linear!$G422:$P422,$R$4:$AA$4)</f>
        <v>-1.64101426</v>
      </c>
      <c r="AD422" s="15">
        <f>SUMPRODUCT(nnet!$G422:$P422,$R$5:$AA$5)</f>
        <v>0.01519403691</v>
      </c>
      <c r="AE422" s="16">
        <f t="shared" ref="AE422:AF422" si="420">IF(AC422&lt;0,0,AC422)</f>
        <v>0</v>
      </c>
      <c r="AF422" s="16">
        <f t="shared" si="420"/>
        <v>0.01519403691</v>
      </c>
      <c r="AG422" s="16">
        <f t="shared" si="3"/>
        <v>0.01519403691</v>
      </c>
      <c r="AH422" s="16">
        <f>(nnet!$A422-AG422)^2</f>
        <v>0.0002308587577</v>
      </c>
    </row>
    <row r="423" ht="14.25" customHeight="1">
      <c r="A423" s="10">
        <v>0.0</v>
      </c>
      <c r="B423" s="10" t="s">
        <v>30</v>
      </c>
      <c r="C423" s="10">
        <v>2.0</v>
      </c>
      <c r="D423" s="10" t="s">
        <v>31</v>
      </c>
      <c r="E423" s="10">
        <v>23.0</v>
      </c>
      <c r="F423" s="11">
        <v>11.5</v>
      </c>
      <c r="G423" s="10">
        <v>2.0</v>
      </c>
      <c r="H423" s="10">
        <v>1.0</v>
      </c>
      <c r="I423" s="12">
        <f>nnet!$E423/$E$1</f>
        <v>0.2875</v>
      </c>
      <c r="J423" s="12">
        <f>LOG10(nnet!$F423+1)</f>
        <v>1.096910013</v>
      </c>
      <c r="K423" s="10">
        <f>IF(nnet!$C423=1,1,0)</f>
        <v>0</v>
      </c>
      <c r="L423" s="10">
        <f>IF(nnet!$C423=2,1,0)</f>
        <v>1</v>
      </c>
      <c r="M423" s="10">
        <f>IF(nnet!$B423="S",1,0)</f>
        <v>1</v>
      </c>
      <c r="N423" s="10">
        <f>IF(nnet!$B423="C",1,0)</f>
        <v>0</v>
      </c>
      <c r="O423" s="13">
        <f>IF(nnet!$D423="male",1,0)</f>
        <v>1</v>
      </c>
      <c r="P423" s="13">
        <v>1.0</v>
      </c>
      <c r="AC423" s="15">
        <f>SUMPRODUCT(linear!$G423:$P423,$R$4:$AA$4)</f>
        <v>-1.442363896</v>
      </c>
      <c r="AD423" s="15">
        <f>SUMPRODUCT(nnet!$G423:$P423,$R$5:$AA$5)</f>
        <v>0.1699026004</v>
      </c>
      <c r="AE423" s="16">
        <f t="shared" ref="AE423:AF423" si="421">IF(AC423&lt;0,0,AC423)</f>
        <v>0</v>
      </c>
      <c r="AF423" s="16">
        <f t="shared" si="421"/>
        <v>0.1699026004</v>
      </c>
      <c r="AG423" s="16">
        <f t="shared" si="3"/>
        <v>0.1699026004</v>
      </c>
      <c r="AH423" s="16">
        <f>(nnet!$A423-AG423)^2</f>
        <v>0.02886689363</v>
      </c>
    </row>
    <row r="424" ht="14.25" customHeight="1">
      <c r="A424" s="10">
        <v>1.0</v>
      </c>
      <c r="B424" s="10" t="s">
        <v>30</v>
      </c>
      <c r="C424" s="10">
        <v>2.0</v>
      </c>
      <c r="D424" s="10" t="s">
        <v>33</v>
      </c>
      <c r="E424" s="10">
        <v>2.0</v>
      </c>
      <c r="F424" s="11">
        <v>26.0</v>
      </c>
      <c r="G424" s="10">
        <v>1.0</v>
      </c>
      <c r="H424" s="10">
        <v>1.0</v>
      </c>
      <c r="I424" s="12">
        <f>nnet!$E424/$E$1</f>
        <v>0.025</v>
      </c>
      <c r="J424" s="12">
        <f>LOG10(nnet!$F424+1)</f>
        <v>1.431363764</v>
      </c>
      <c r="K424" s="10">
        <f>IF(nnet!$C424=1,1,0)</f>
        <v>0</v>
      </c>
      <c r="L424" s="10">
        <f>IF(nnet!$C424=2,1,0)</f>
        <v>1</v>
      </c>
      <c r="M424" s="10">
        <f>IF(nnet!$B424="S",1,0)</f>
        <v>1</v>
      </c>
      <c r="N424" s="10">
        <f>IF(nnet!$B424="C",1,0)</f>
        <v>0</v>
      </c>
      <c r="O424" s="13">
        <f>IF(nnet!$D424="male",1,0)</f>
        <v>0</v>
      </c>
      <c r="P424" s="13">
        <v>1.0</v>
      </c>
      <c r="AC424" s="15">
        <f>SUMPRODUCT(linear!$G424:$P424,$R$4:$AA$4)</f>
        <v>-0.7272554406</v>
      </c>
      <c r="AD424" s="15">
        <f>SUMPRODUCT(nnet!$G424:$P424,$R$5:$AA$5)</f>
        <v>0.9041279927</v>
      </c>
      <c r="AE424" s="16">
        <f t="shared" ref="AE424:AF424" si="422">IF(AC424&lt;0,0,AC424)</f>
        <v>0</v>
      </c>
      <c r="AF424" s="16">
        <f t="shared" si="422"/>
        <v>0.9041279927</v>
      </c>
      <c r="AG424" s="16">
        <f t="shared" si="3"/>
        <v>0.9041279927</v>
      </c>
      <c r="AH424" s="16">
        <f>(nnet!$A424-AG424)^2</f>
        <v>0.009191441783</v>
      </c>
    </row>
    <row r="425" ht="14.25" customHeight="1">
      <c r="A425" s="10">
        <v>0.0</v>
      </c>
      <c r="B425" s="10" t="s">
        <v>32</v>
      </c>
      <c r="C425" s="10">
        <v>3.0</v>
      </c>
      <c r="D425" s="10" t="s">
        <v>31</v>
      </c>
      <c r="E425" s="10">
        <v>17.0</v>
      </c>
      <c r="F425" s="11">
        <v>7.2292</v>
      </c>
      <c r="G425" s="10">
        <v>1.0</v>
      </c>
      <c r="H425" s="10">
        <v>1.0</v>
      </c>
      <c r="I425" s="12">
        <f>nnet!$E425/$E$1</f>
        <v>0.2125</v>
      </c>
      <c r="J425" s="12">
        <f>LOG10(nnet!$F425+1)</f>
        <v>0.9153576174</v>
      </c>
      <c r="K425" s="10">
        <f>IF(nnet!$C425=1,1,0)</f>
        <v>0</v>
      </c>
      <c r="L425" s="10">
        <f>IF(nnet!$C425=2,1,0)</f>
        <v>0</v>
      </c>
      <c r="M425" s="10">
        <f>IF(nnet!$B425="S",1,0)</f>
        <v>0</v>
      </c>
      <c r="N425" s="10">
        <f>IF(nnet!$B425="C",1,0)</f>
        <v>1</v>
      </c>
      <c r="O425" s="13">
        <f>IF(nnet!$D425="male",1,0)</f>
        <v>1</v>
      </c>
      <c r="P425" s="13">
        <v>1.0</v>
      </c>
      <c r="AC425" s="15">
        <f>SUMPRODUCT(linear!$G425:$P425,$R$4:$AA$4)</f>
        <v>0.2352172107</v>
      </c>
      <c r="AD425" s="15">
        <f>SUMPRODUCT(nnet!$G425:$P425,$R$5:$AA$5)</f>
        <v>-3.414809323</v>
      </c>
      <c r="AE425" s="16">
        <f t="shared" ref="AE425:AF425" si="423">IF(AC425&lt;0,0,AC425)</f>
        <v>0.2352172107</v>
      </c>
      <c r="AF425" s="16">
        <f t="shared" si="423"/>
        <v>0</v>
      </c>
      <c r="AG425" s="16">
        <f t="shared" si="3"/>
        <v>0.2352172107</v>
      </c>
      <c r="AH425" s="16">
        <f>(nnet!$A425-AG425)^2</f>
        <v>0.05532713622</v>
      </c>
    </row>
    <row r="426" ht="14.25" customHeight="1">
      <c r="A426" s="10">
        <v>0.0</v>
      </c>
      <c r="B426" s="10" t="s">
        <v>30</v>
      </c>
      <c r="C426" s="10">
        <v>3.0</v>
      </c>
      <c r="D426" s="10" t="s">
        <v>33</v>
      </c>
      <c r="E426" s="10">
        <v>30.0</v>
      </c>
      <c r="F426" s="11">
        <v>8.6625</v>
      </c>
      <c r="G426" s="10">
        <v>0.0</v>
      </c>
      <c r="H426" s="10">
        <v>0.0</v>
      </c>
      <c r="I426" s="12">
        <f>nnet!$E426/$E$1</f>
        <v>0.375</v>
      </c>
      <c r="J426" s="12">
        <f>LOG10(nnet!$F426+1)</f>
        <v>0.9850895069</v>
      </c>
      <c r="K426" s="10">
        <f>IF(nnet!$C426=1,1,0)</f>
        <v>0</v>
      </c>
      <c r="L426" s="10">
        <f>IF(nnet!$C426=2,1,0)</f>
        <v>0</v>
      </c>
      <c r="M426" s="10">
        <f>IF(nnet!$B426="S",1,0)</f>
        <v>1</v>
      </c>
      <c r="N426" s="10">
        <f>IF(nnet!$B426="C",1,0)</f>
        <v>0</v>
      </c>
      <c r="O426" s="13">
        <f>IF(nnet!$D426="male",1,0)</f>
        <v>0</v>
      </c>
      <c r="P426" s="13">
        <v>1.0</v>
      </c>
      <c r="AC426" s="15">
        <f>SUMPRODUCT(linear!$G426:$P426,$R$4:$AA$4)</f>
        <v>-1.057425068</v>
      </c>
      <c r="AD426" s="15">
        <f>SUMPRODUCT(nnet!$G426:$P426,$R$5:$AA$5)</f>
        <v>0.5714639051</v>
      </c>
      <c r="AE426" s="16">
        <f t="shared" ref="AE426:AF426" si="424">IF(AC426&lt;0,0,AC426)</f>
        <v>0</v>
      </c>
      <c r="AF426" s="16">
        <f t="shared" si="424"/>
        <v>0.5714639051</v>
      </c>
      <c r="AG426" s="16">
        <f t="shared" si="3"/>
        <v>0.5714639051</v>
      </c>
      <c r="AH426" s="16">
        <f>(nnet!$A426-AG426)^2</f>
        <v>0.3265709948</v>
      </c>
    </row>
    <row r="427" ht="14.25" customHeight="1">
      <c r="A427" s="10">
        <v>1.0</v>
      </c>
      <c r="B427" s="10" t="s">
        <v>30</v>
      </c>
      <c r="C427" s="10">
        <v>2.0</v>
      </c>
      <c r="D427" s="10" t="s">
        <v>33</v>
      </c>
      <c r="E427" s="10">
        <v>7.0</v>
      </c>
      <c r="F427" s="11">
        <v>26.25</v>
      </c>
      <c r="G427" s="10">
        <v>0.0</v>
      </c>
      <c r="H427" s="10">
        <v>2.0</v>
      </c>
      <c r="I427" s="12">
        <f>nnet!$E427/$E$1</f>
        <v>0.0875</v>
      </c>
      <c r="J427" s="12">
        <f>LOG10(nnet!$F427+1)</f>
        <v>1.435366507</v>
      </c>
      <c r="K427" s="10">
        <f>IF(nnet!$C427=1,1,0)</f>
        <v>0</v>
      </c>
      <c r="L427" s="10">
        <f>IF(nnet!$C427=2,1,0)</f>
        <v>1</v>
      </c>
      <c r="M427" s="10">
        <f>IF(nnet!$B427="S",1,0)</f>
        <v>1</v>
      </c>
      <c r="N427" s="10">
        <f>IF(nnet!$B427="C",1,0)</f>
        <v>0</v>
      </c>
      <c r="O427" s="13">
        <f>IF(nnet!$D427="male",1,0)</f>
        <v>0</v>
      </c>
      <c r="P427" s="13">
        <v>1.0</v>
      </c>
      <c r="AC427" s="15">
        <f>SUMPRODUCT(linear!$G427:$P427,$R$4:$AA$4)</f>
        <v>-0.7900784486</v>
      </c>
      <c r="AD427" s="15">
        <f>SUMPRODUCT(nnet!$G427:$P427,$R$5:$AA$5)</f>
        <v>0.9392258155</v>
      </c>
      <c r="AE427" s="16">
        <f t="shared" ref="AE427:AF427" si="425">IF(AC427&lt;0,0,AC427)</f>
        <v>0</v>
      </c>
      <c r="AF427" s="16">
        <f t="shared" si="425"/>
        <v>0.9392258155</v>
      </c>
      <c r="AG427" s="16">
        <f t="shared" si="3"/>
        <v>0.9392258155</v>
      </c>
      <c r="AH427" s="16">
        <f>(nnet!$A427-AG427)^2</f>
        <v>0.003693501498</v>
      </c>
    </row>
    <row r="428" ht="14.25" customHeight="1">
      <c r="A428" s="10">
        <v>0.0</v>
      </c>
      <c r="B428" s="10" t="s">
        <v>30</v>
      </c>
      <c r="C428" s="10">
        <v>1.0</v>
      </c>
      <c r="D428" s="10" t="s">
        <v>31</v>
      </c>
      <c r="E428" s="10">
        <v>45.0</v>
      </c>
      <c r="F428" s="11">
        <v>26.55</v>
      </c>
      <c r="G428" s="10">
        <v>0.0</v>
      </c>
      <c r="H428" s="10">
        <v>0.0</v>
      </c>
      <c r="I428" s="12">
        <f>nnet!$E428/$E$1</f>
        <v>0.5625</v>
      </c>
      <c r="J428" s="12">
        <f>LOG10(nnet!$F428+1)</f>
        <v>1.440121603</v>
      </c>
      <c r="K428" s="10">
        <f>IF(nnet!$C428=1,1,0)</f>
        <v>1</v>
      </c>
      <c r="L428" s="10">
        <f>IF(nnet!$C428=2,1,0)</f>
        <v>0</v>
      </c>
      <c r="M428" s="10">
        <f>IF(nnet!$B428="S",1,0)</f>
        <v>1</v>
      </c>
      <c r="N428" s="10">
        <f>IF(nnet!$B428="C",1,0)</f>
        <v>0</v>
      </c>
      <c r="O428" s="13">
        <f>IF(nnet!$D428="male",1,0)</f>
        <v>1</v>
      </c>
      <c r="P428" s="13">
        <v>1.0</v>
      </c>
      <c r="AC428" s="15">
        <f>SUMPRODUCT(linear!$G428:$P428,$R$4:$AA$4)</f>
        <v>-1.317320861</v>
      </c>
      <c r="AD428" s="15">
        <f>SUMPRODUCT(nnet!$G428:$P428,$R$5:$AA$5)</f>
        <v>0.3858105642</v>
      </c>
      <c r="AE428" s="16">
        <f t="shared" ref="AE428:AF428" si="426">IF(AC428&lt;0,0,AC428)</f>
        <v>0</v>
      </c>
      <c r="AF428" s="16">
        <f t="shared" si="426"/>
        <v>0.3858105642</v>
      </c>
      <c r="AG428" s="16">
        <f t="shared" si="3"/>
        <v>0.3858105642</v>
      </c>
      <c r="AH428" s="16">
        <f>(nnet!$A428-AG428)^2</f>
        <v>0.1488497915</v>
      </c>
    </row>
    <row r="429" ht="14.25" customHeight="1">
      <c r="A429" s="10">
        <v>1.0</v>
      </c>
      <c r="B429" s="10" t="s">
        <v>32</v>
      </c>
      <c r="C429" s="10">
        <v>1.0</v>
      </c>
      <c r="D429" s="10" t="s">
        <v>33</v>
      </c>
      <c r="E429" s="10">
        <v>30.0</v>
      </c>
      <c r="F429" s="11">
        <v>106.425</v>
      </c>
      <c r="G429" s="10">
        <v>0.0</v>
      </c>
      <c r="H429" s="10">
        <v>0.0</v>
      </c>
      <c r="I429" s="12">
        <f>nnet!$E429/$E$1</f>
        <v>0.375</v>
      </c>
      <c r="J429" s="12">
        <f>LOG10(nnet!$F429+1)</f>
        <v>2.031105362</v>
      </c>
      <c r="K429" s="10">
        <f>IF(nnet!$C429=1,1,0)</f>
        <v>1</v>
      </c>
      <c r="L429" s="10">
        <f>IF(nnet!$C429=2,1,0)</f>
        <v>0</v>
      </c>
      <c r="M429" s="10">
        <f>IF(nnet!$B429="S",1,0)</f>
        <v>0</v>
      </c>
      <c r="N429" s="10">
        <f>IF(nnet!$B429="C",1,0)</f>
        <v>1</v>
      </c>
      <c r="O429" s="13">
        <f>IF(nnet!$D429="male",1,0)</f>
        <v>0</v>
      </c>
      <c r="P429" s="13">
        <v>1.0</v>
      </c>
      <c r="AC429" s="15">
        <f>SUMPRODUCT(linear!$G429:$P429,$R$4:$AA$4)</f>
        <v>1.054783668</v>
      </c>
      <c r="AD429" s="15">
        <f>SUMPRODUCT(nnet!$G429:$P429,$R$5:$AA$5)</f>
        <v>-2.462673842</v>
      </c>
      <c r="AE429" s="16">
        <f t="shared" ref="AE429:AF429" si="427">IF(AC429&lt;0,0,AC429)</f>
        <v>1.054783668</v>
      </c>
      <c r="AF429" s="16">
        <f t="shared" si="427"/>
        <v>0</v>
      </c>
      <c r="AG429" s="16">
        <f t="shared" si="3"/>
        <v>1.054783668</v>
      </c>
      <c r="AH429" s="16">
        <f>(nnet!$A429-AG429)^2</f>
        <v>0.003001250272</v>
      </c>
    </row>
    <row r="430" ht="14.25" customHeight="1">
      <c r="A430" s="10">
        <v>1.0</v>
      </c>
      <c r="B430" s="10" t="s">
        <v>32</v>
      </c>
      <c r="C430" s="10">
        <v>1.0</v>
      </c>
      <c r="D430" s="10" t="s">
        <v>33</v>
      </c>
      <c r="E430" s="10">
        <v>22.0</v>
      </c>
      <c r="F430" s="11">
        <v>49.5</v>
      </c>
      <c r="G430" s="10">
        <v>0.0</v>
      </c>
      <c r="H430" s="10">
        <v>2.0</v>
      </c>
      <c r="I430" s="12">
        <f>nnet!$E430/$E$1</f>
        <v>0.275</v>
      </c>
      <c r="J430" s="12">
        <f>LOG10(nnet!$F430+1)</f>
        <v>1.703291378</v>
      </c>
      <c r="K430" s="10">
        <f>IF(nnet!$C430=1,1,0)</f>
        <v>1</v>
      </c>
      <c r="L430" s="10">
        <f>IF(nnet!$C430=2,1,0)</f>
        <v>0</v>
      </c>
      <c r="M430" s="10">
        <f>IF(nnet!$B430="S",1,0)</f>
        <v>0</v>
      </c>
      <c r="N430" s="10">
        <f>IF(nnet!$B430="C",1,0)</f>
        <v>1</v>
      </c>
      <c r="O430" s="13">
        <f>IF(nnet!$D430="male",1,0)</f>
        <v>0</v>
      </c>
      <c r="P430" s="13">
        <v>1.0</v>
      </c>
      <c r="AC430" s="15">
        <f>SUMPRODUCT(linear!$G430:$P430,$R$4:$AA$4)</f>
        <v>1.05513148</v>
      </c>
      <c r="AD430" s="15">
        <f>SUMPRODUCT(nnet!$G430:$P430,$R$5:$AA$5)</f>
        <v>-2.453934719</v>
      </c>
      <c r="AE430" s="16">
        <f t="shared" ref="AE430:AF430" si="428">IF(AC430&lt;0,0,AC430)</f>
        <v>1.05513148</v>
      </c>
      <c r="AF430" s="16">
        <f t="shared" si="428"/>
        <v>0</v>
      </c>
      <c r="AG430" s="16">
        <f t="shared" si="3"/>
        <v>1.05513148</v>
      </c>
      <c r="AH430" s="16">
        <f>(nnet!$A430-AG430)^2</f>
        <v>0.003039480065</v>
      </c>
    </row>
    <row r="431" ht="14.25" customHeight="1">
      <c r="A431" s="10">
        <v>1.0</v>
      </c>
      <c r="B431" s="10" t="s">
        <v>30</v>
      </c>
      <c r="C431" s="10">
        <v>1.0</v>
      </c>
      <c r="D431" s="10" t="s">
        <v>33</v>
      </c>
      <c r="E431" s="10">
        <v>36.0</v>
      </c>
      <c r="F431" s="11">
        <v>71.0</v>
      </c>
      <c r="G431" s="10">
        <v>0.0</v>
      </c>
      <c r="H431" s="10">
        <v>2.0</v>
      </c>
      <c r="I431" s="12">
        <f>nnet!$E431/$E$1</f>
        <v>0.45</v>
      </c>
      <c r="J431" s="12">
        <f>LOG10(nnet!$F431+1)</f>
        <v>1.857332496</v>
      </c>
      <c r="K431" s="10">
        <f>IF(nnet!$C431=1,1,0)</f>
        <v>1</v>
      </c>
      <c r="L431" s="10">
        <f>IF(nnet!$C431=2,1,0)</f>
        <v>0</v>
      </c>
      <c r="M431" s="10">
        <f>IF(nnet!$B431="S",1,0)</f>
        <v>1</v>
      </c>
      <c r="N431" s="10">
        <f>IF(nnet!$B431="C",1,0)</f>
        <v>0</v>
      </c>
      <c r="O431" s="13">
        <f>IF(nnet!$D431="male",1,0)</f>
        <v>0</v>
      </c>
      <c r="P431" s="13">
        <v>1.0</v>
      </c>
      <c r="AC431" s="15">
        <f>SUMPRODUCT(linear!$G431:$P431,$R$4:$AA$4)</f>
        <v>-0.7986358853</v>
      </c>
      <c r="AD431" s="15">
        <f>SUMPRODUCT(nnet!$G431:$P431,$R$5:$AA$5)</f>
        <v>0.9491025337</v>
      </c>
      <c r="AE431" s="16">
        <f t="shared" ref="AE431:AF431" si="429">IF(AC431&lt;0,0,AC431)</f>
        <v>0</v>
      </c>
      <c r="AF431" s="16">
        <f t="shared" si="429"/>
        <v>0.9491025337</v>
      </c>
      <c r="AG431" s="16">
        <f t="shared" si="3"/>
        <v>0.9491025337</v>
      </c>
      <c r="AH431" s="16">
        <f>(nnet!$A431-AG431)^2</f>
        <v>0.002590552079</v>
      </c>
    </row>
    <row r="432" ht="14.25" customHeight="1">
      <c r="A432" s="10">
        <v>0.0</v>
      </c>
      <c r="B432" s="10" t="s">
        <v>30</v>
      </c>
      <c r="C432" s="10">
        <v>3.0</v>
      </c>
      <c r="D432" s="10" t="s">
        <v>33</v>
      </c>
      <c r="E432" s="10">
        <v>9.0</v>
      </c>
      <c r="F432" s="11">
        <v>31.275</v>
      </c>
      <c r="G432" s="10">
        <v>4.0</v>
      </c>
      <c r="H432" s="10">
        <v>2.0</v>
      </c>
      <c r="I432" s="12">
        <f>nnet!$E432/$E$1</f>
        <v>0.1125</v>
      </c>
      <c r="J432" s="12">
        <f>LOG10(nnet!$F432+1)</f>
        <v>1.508866251</v>
      </c>
      <c r="K432" s="10">
        <f>IF(nnet!$C432=1,1,0)</f>
        <v>0</v>
      </c>
      <c r="L432" s="10">
        <f>IF(nnet!$C432=2,1,0)</f>
        <v>0</v>
      </c>
      <c r="M432" s="10">
        <f>IF(nnet!$B432="S",1,0)</f>
        <v>1</v>
      </c>
      <c r="N432" s="10">
        <f>IF(nnet!$B432="C",1,0)</f>
        <v>0</v>
      </c>
      <c r="O432" s="13">
        <f>IF(nnet!$D432="male",1,0)</f>
        <v>0</v>
      </c>
      <c r="P432" s="13">
        <v>1.0</v>
      </c>
      <c r="AC432" s="15">
        <f>SUMPRODUCT(linear!$G432:$P432,$R$4:$AA$4)</f>
        <v>-0.9987323788</v>
      </c>
      <c r="AD432" s="15">
        <f>SUMPRODUCT(nnet!$G432:$P432,$R$5:$AA$5)</f>
        <v>0.4152248259</v>
      </c>
      <c r="AE432" s="16">
        <f t="shared" ref="AE432:AF432" si="430">IF(AC432&lt;0,0,AC432)</f>
        <v>0</v>
      </c>
      <c r="AF432" s="16">
        <f t="shared" si="430"/>
        <v>0.4152248259</v>
      </c>
      <c r="AG432" s="16">
        <f t="shared" si="3"/>
        <v>0.4152248259</v>
      </c>
      <c r="AH432" s="16">
        <f>(nnet!$A432-AG432)^2</f>
        <v>0.172411656</v>
      </c>
    </row>
    <row r="433" ht="14.25" customHeight="1">
      <c r="A433" s="10">
        <v>0.0</v>
      </c>
      <c r="B433" s="10" t="s">
        <v>30</v>
      </c>
      <c r="C433" s="10">
        <v>3.0</v>
      </c>
      <c r="D433" s="10" t="s">
        <v>33</v>
      </c>
      <c r="E433" s="10">
        <v>11.0</v>
      </c>
      <c r="F433" s="11">
        <v>31.275</v>
      </c>
      <c r="G433" s="10">
        <v>4.0</v>
      </c>
      <c r="H433" s="10">
        <v>2.0</v>
      </c>
      <c r="I433" s="12">
        <f>nnet!$E433/$E$1</f>
        <v>0.1375</v>
      </c>
      <c r="J433" s="12">
        <f>LOG10(nnet!$F433+1)</f>
        <v>1.508866251</v>
      </c>
      <c r="K433" s="10">
        <f>IF(nnet!$C433=1,1,0)</f>
        <v>0</v>
      </c>
      <c r="L433" s="10">
        <f>IF(nnet!$C433=2,1,0)</f>
        <v>0</v>
      </c>
      <c r="M433" s="10">
        <f>IF(nnet!$B433="S",1,0)</f>
        <v>1</v>
      </c>
      <c r="N433" s="10">
        <f>IF(nnet!$B433="C",1,0)</f>
        <v>0</v>
      </c>
      <c r="O433" s="13">
        <f>IF(nnet!$D433="male",1,0)</f>
        <v>0</v>
      </c>
      <c r="P433" s="13">
        <v>1.0</v>
      </c>
      <c r="AC433" s="15">
        <f>SUMPRODUCT(linear!$G433:$P433,$R$4:$AA$4)</f>
        <v>-1.017111443</v>
      </c>
      <c r="AD433" s="15">
        <f>SUMPRODUCT(nnet!$G433:$P433,$R$5:$AA$5)</f>
        <v>0.4021019462</v>
      </c>
      <c r="AE433" s="16">
        <f t="shared" ref="AE433:AF433" si="431">IF(AC433&lt;0,0,AC433)</f>
        <v>0</v>
      </c>
      <c r="AF433" s="16">
        <f t="shared" si="431"/>
        <v>0.4021019462</v>
      </c>
      <c r="AG433" s="16">
        <f t="shared" si="3"/>
        <v>0.4021019462</v>
      </c>
      <c r="AH433" s="16">
        <f>(nnet!$A433-AG433)^2</f>
        <v>0.1616859752</v>
      </c>
    </row>
    <row r="434" ht="14.25" customHeight="1">
      <c r="A434" s="10">
        <v>1.0</v>
      </c>
      <c r="B434" s="10" t="s">
        <v>30</v>
      </c>
      <c r="C434" s="10">
        <v>2.0</v>
      </c>
      <c r="D434" s="10" t="s">
        <v>31</v>
      </c>
      <c r="E434" s="10">
        <v>32.0</v>
      </c>
      <c r="F434" s="11">
        <v>26.0</v>
      </c>
      <c r="G434" s="10">
        <v>1.0</v>
      </c>
      <c r="H434" s="10">
        <v>0.0</v>
      </c>
      <c r="I434" s="12">
        <f>nnet!$E434/$E$1</f>
        <v>0.4</v>
      </c>
      <c r="J434" s="12">
        <f>LOG10(nnet!$F434+1)</f>
        <v>1.431363764</v>
      </c>
      <c r="K434" s="10">
        <f>IF(nnet!$C434=1,1,0)</f>
        <v>0</v>
      </c>
      <c r="L434" s="10">
        <f>IF(nnet!$C434=2,1,0)</f>
        <v>1</v>
      </c>
      <c r="M434" s="10">
        <f>IF(nnet!$B434="S",1,0)</f>
        <v>1</v>
      </c>
      <c r="N434" s="10">
        <f>IF(nnet!$B434="C",1,0)</f>
        <v>0</v>
      </c>
      <c r="O434" s="13">
        <f>IF(nnet!$D434="male",1,0)</f>
        <v>1</v>
      </c>
      <c r="P434" s="13">
        <v>1.0</v>
      </c>
      <c r="AC434" s="15">
        <f>SUMPRODUCT(linear!$G434:$P434,$R$4:$AA$4)</f>
        <v>-1.468745916</v>
      </c>
      <c r="AD434" s="15">
        <f>SUMPRODUCT(nnet!$G434:$P434,$R$5:$AA$5)</f>
        <v>0.2226954973</v>
      </c>
      <c r="AE434" s="16">
        <f t="shared" ref="AE434:AF434" si="432">IF(AC434&lt;0,0,AC434)</f>
        <v>0</v>
      </c>
      <c r="AF434" s="16">
        <f t="shared" si="432"/>
        <v>0.2226954973</v>
      </c>
      <c r="AG434" s="16">
        <f t="shared" si="3"/>
        <v>0.2226954973</v>
      </c>
      <c r="AH434" s="16">
        <f>(nnet!$A434-AG434)^2</f>
        <v>0.6042022899</v>
      </c>
    </row>
    <row r="435" ht="14.25" customHeight="1">
      <c r="A435" s="10">
        <v>0.0</v>
      </c>
      <c r="B435" s="10" t="s">
        <v>32</v>
      </c>
      <c r="C435" s="10">
        <v>1.0</v>
      </c>
      <c r="D435" s="10" t="s">
        <v>31</v>
      </c>
      <c r="E435" s="10">
        <v>50.0</v>
      </c>
      <c r="F435" s="11">
        <v>106.425</v>
      </c>
      <c r="G435" s="10">
        <v>1.0</v>
      </c>
      <c r="H435" s="10">
        <v>0.0</v>
      </c>
      <c r="I435" s="12">
        <f>nnet!$E435/$E$1</f>
        <v>0.625</v>
      </c>
      <c r="J435" s="12">
        <f>LOG10(nnet!$F435+1)</f>
        <v>2.031105362</v>
      </c>
      <c r="K435" s="10">
        <f>IF(nnet!$C435=1,1,0)</f>
        <v>1</v>
      </c>
      <c r="L435" s="10">
        <f>IF(nnet!$C435=2,1,0)</f>
        <v>0</v>
      </c>
      <c r="M435" s="10">
        <f>IF(nnet!$B435="S",1,0)</f>
        <v>0</v>
      </c>
      <c r="N435" s="10">
        <f>IF(nnet!$B435="C",1,0)</f>
        <v>1</v>
      </c>
      <c r="O435" s="13">
        <f>IF(nnet!$D435="male",1,0)</f>
        <v>1</v>
      </c>
      <c r="P435" s="13">
        <v>1.0</v>
      </c>
      <c r="AC435" s="15">
        <f>SUMPRODUCT(linear!$G435:$P435,$R$4:$AA$4)</f>
        <v>0.3527547271</v>
      </c>
      <c r="AD435" s="15">
        <f>SUMPRODUCT(nnet!$G435:$P435,$R$5:$AA$5)</f>
        <v>-3.166438176</v>
      </c>
      <c r="AE435" s="16">
        <f t="shared" ref="AE435:AF435" si="433">IF(AC435&lt;0,0,AC435)</f>
        <v>0.3527547271</v>
      </c>
      <c r="AF435" s="16">
        <f t="shared" si="433"/>
        <v>0</v>
      </c>
      <c r="AG435" s="16">
        <f t="shared" si="3"/>
        <v>0.3527547271</v>
      </c>
      <c r="AH435" s="16">
        <f>(nnet!$A435-AG435)^2</f>
        <v>0.1244358975</v>
      </c>
    </row>
    <row r="436" ht="14.25" customHeight="1">
      <c r="A436" s="10">
        <v>0.0</v>
      </c>
      <c r="B436" s="10" t="s">
        <v>30</v>
      </c>
      <c r="C436" s="10">
        <v>1.0</v>
      </c>
      <c r="D436" s="10" t="s">
        <v>31</v>
      </c>
      <c r="E436" s="10">
        <v>64.0</v>
      </c>
      <c r="F436" s="11">
        <v>26.0</v>
      </c>
      <c r="G436" s="10">
        <v>0.0</v>
      </c>
      <c r="H436" s="10">
        <v>0.0</v>
      </c>
      <c r="I436" s="12">
        <f>nnet!$E436/$E$1</f>
        <v>0.8</v>
      </c>
      <c r="J436" s="12">
        <f>LOG10(nnet!$F436+1)</f>
        <v>1.431363764</v>
      </c>
      <c r="K436" s="10">
        <f>IF(nnet!$C436=1,1,0)</f>
        <v>1</v>
      </c>
      <c r="L436" s="10">
        <f>IF(nnet!$C436=2,1,0)</f>
        <v>0</v>
      </c>
      <c r="M436" s="10">
        <f>IF(nnet!$B436="S",1,0)</f>
        <v>1</v>
      </c>
      <c r="N436" s="10">
        <f>IF(nnet!$B436="C",1,0)</f>
        <v>0</v>
      </c>
      <c r="O436" s="13">
        <f>IF(nnet!$D436="male",1,0)</f>
        <v>1</v>
      </c>
      <c r="P436" s="13">
        <v>1.0</v>
      </c>
      <c r="AC436" s="15">
        <f>SUMPRODUCT(linear!$G436:$P436,$R$4:$AA$4)</f>
        <v>-1.492023832</v>
      </c>
      <c r="AD436" s="15">
        <f>SUMPRODUCT(nnet!$G436:$P436,$R$5:$AA$5)</f>
        <v>0.260517384</v>
      </c>
      <c r="AE436" s="16">
        <f t="shared" ref="AE436:AF436" si="434">IF(AC436&lt;0,0,AC436)</f>
        <v>0</v>
      </c>
      <c r="AF436" s="16">
        <f t="shared" si="434"/>
        <v>0.260517384</v>
      </c>
      <c r="AG436" s="16">
        <f t="shared" si="3"/>
        <v>0.260517384</v>
      </c>
      <c r="AH436" s="16">
        <f>(nnet!$A436-AG436)^2</f>
        <v>0.06786930737</v>
      </c>
    </row>
    <row r="437" ht="14.25" customHeight="1">
      <c r="A437" s="10">
        <v>1.0</v>
      </c>
      <c r="B437" s="10" t="s">
        <v>30</v>
      </c>
      <c r="C437" s="10">
        <v>2.0</v>
      </c>
      <c r="D437" s="10" t="s">
        <v>33</v>
      </c>
      <c r="E437" s="10">
        <v>19.0</v>
      </c>
      <c r="F437" s="11">
        <v>26.0</v>
      </c>
      <c r="G437" s="10">
        <v>1.0</v>
      </c>
      <c r="H437" s="10">
        <v>0.0</v>
      </c>
      <c r="I437" s="12">
        <f>nnet!$E437/$E$1</f>
        <v>0.2375</v>
      </c>
      <c r="J437" s="12">
        <f>LOG10(nnet!$F437+1)</f>
        <v>1.431363764</v>
      </c>
      <c r="K437" s="10">
        <f>IF(nnet!$C437=1,1,0)</f>
        <v>0</v>
      </c>
      <c r="L437" s="10">
        <f>IF(nnet!$C437=2,1,0)</f>
        <v>1</v>
      </c>
      <c r="M437" s="10">
        <f>IF(nnet!$B437="S",1,0)</f>
        <v>1</v>
      </c>
      <c r="N437" s="10">
        <f>IF(nnet!$B437="C",1,0)</f>
        <v>0</v>
      </c>
      <c r="O437" s="13">
        <f>IF(nnet!$D437="male",1,0)</f>
        <v>0</v>
      </c>
      <c r="P437" s="13">
        <v>1.0</v>
      </c>
      <c r="AC437" s="15">
        <f>SUMPRODUCT(linear!$G437:$P437,$R$4:$AA$4)</f>
        <v>-0.8487996423</v>
      </c>
      <c r="AD437" s="15">
        <f>SUMPRODUCT(nnet!$G437:$P437,$R$5:$AA$5)</f>
        <v>0.8027471384</v>
      </c>
      <c r="AE437" s="16">
        <f t="shared" ref="AE437:AF437" si="435">IF(AC437&lt;0,0,AC437)</f>
        <v>0</v>
      </c>
      <c r="AF437" s="16">
        <f t="shared" si="435"/>
        <v>0.8027471384</v>
      </c>
      <c r="AG437" s="16">
        <f t="shared" si="3"/>
        <v>0.8027471384</v>
      </c>
      <c r="AH437" s="16">
        <f>(nnet!$A437-AG437)^2</f>
        <v>0.0389086914</v>
      </c>
    </row>
    <row r="438" ht="14.25" customHeight="1">
      <c r="A438" s="10">
        <v>0.0</v>
      </c>
      <c r="B438" s="10" t="s">
        <v>30</v>
      </c>
      <c r="C438" s="10">
        <v>3.0</v>
      </c>
      <c r="D438" s="10" t="s">
        <v>31</v>
      </c>
      <c r="E438" s="10">
        <v>33.0</v>
      </c>
      <c r="F438" s="11">
        <v>20.525</v>
      </c>
      <c r="G438" s="10">
        <v>1.0</v>
      </c>
      <c r="H438" s="10">
        <v>1.0</v>
      </c>
      <c r="I438" s="12">
        <f>nnet!$E438/$E$1</f>
        <v>0.4125</v>
      </c>
      <c r="J438" s="12">
        <f>LOG10(nnet!$F438+1)</f>
        <v>1.33294316</v>
      </c>
      <c r="K438" s="10">
        <f>IF(nnet!$C438=1,1,0)</f>
        <v>0</v>
      </c>
      <c r="L438" s="10">
        <f>IF(nnet!$C438=2,1,0)</f>
        <v>0</v>
      </c>
      <c r="M438" s="10">
        <f>IF(nnet!$B438="S",1,0)</f>
        <v>1</v>
      </c>
      <c r="N438" s="10">
        <f>IF(nnet!$B438="C",1,0)</f>
        <v>0</v>
      </c>
      <c r="O438" s="13">
        <f>IF(nnet!$D438="male",1,0)</f>
        <v>1</v>
      </c>
      <c r="P438" s="13">
        <v>1.0</v>
      </c>
      <c r="AC438" s="15">
        <f>SUMPRODUCT(linear!$G438:$P438,$R$4:$AA$4)</f>
        <v>-1.633863972</v>
      </c>
      <c r="AD438" s="15">
        <f>SUMPRODUCT(nnet!$G438:$P438,$R$5:$AA$5)</f>
        <v>-0.006062417204</v>
      </c>
      <c r="AE438" s="16">
        <f t="shared" ref="AE438:AF438" si="436">IF(AC438&lt;0,0,AC438)</f>
        <v>0</v>
      </c>
      <c r="AF438" s="16">
        <f t="shared" si="436"/>
        <v>0</v>
      </c>
      <c r="AG438" s="16">
        <f t="shared" si="3"/>
        <v>0</v>
      </c>
      <c r="AH438" s="16">
        <f>(nnet!$A438-AG438)^2</f>
        <v>0</v>
      </c>
    </row>
    <row r="439" ht="14.25" customHeight="1">
      <c r="A439" s="10">
        <v>1.0</v>
      </c>
      <c r="B439" s="10" t="s">
        <v>30</v>
      </c>
      <c r="C439" s="10">
        <v>2.0</v>
      </c>
      <c r="D439" s="10" t="s">
        <v>31</v>
      </c>
      <c r="E439" s="10">
        <v>8.0</v>
      </c>
      <c r="F439" s="11">
        <v>36.75</v>
      </c>
      <c r="G439" s="10">
        <v>1.0</v>
      </c>
      <c r="H439" s="10">
        <v>1.0</v>
      </c>
      <c r="I439" s="12">
        <f>nnet!$E439/$E$1</f>
        <v>0.1</v>
      </c>
      <c r="J439" s="12">
        <f>LOG10(nnet!$F439+1)</f>
        <v>1.576916956</v>
      </c>
      <c r="K439" s="10">
        <f>IF(nnet!$C439=1,1,0)</f>
        <v>0</v>
      </c>
      <c r="L439" s="10">
        <f>IF(nnet!$C439=2,1,0)</f>
        <v>1</v>
      </c>
      <c r="M439" s="10">
        <f>IF(nnet!$B439="S",1,0)</f>
        <v>1</v>
      </c>
      <c r="N439" s="10">
        <f>IF(nnet!$B439="C",1,0)</f>
        <v>0</v>
      </c>
      <c r="O439" s="13">
        <f>IF(nnet!$D439="male",1,0)</f>
        <v>1</v>
      </c>
      <c r="P439" s="13">
        <v>1.0</v>
      </c>
      <c r="AC439" s="15">
        <f>SUMPRODUCT(linear!$G439:$P439,$R$4:$AA$4)</f>
        <v>-1.281182082</v>
      </c>
      <c r="AD439" s="15">
        <f>SUMPRODUCT(nnet!$G439:$P439,$R$5:$AA$5)</f>
        <v>0.3804074671</v>
      </c>
      <c r="AE439" s="16">
        <f t="shared" ref="AE439:AF439" si="437">IF(AC439&lt;0,0,AC439)</f>
        <v>0</v>
      </c>
      <c r="AF439" s="16">
        <f t="shared" si="437"/>
        <v>0.3804074671</v>
      </c>
      <c r="AG439" s="16">
        <f t="shared" si="3"/>
        <v>0.3804074671</v>
      </c>
      <c r="AH439" s="16">
        <f>(nnet!$A439-AG439)^2</f>
        <v>0.3838949068</v>
      </c>
    </row>
    <row r="440" ht="14.25" customHeight="1">
      <c r="A440" s="10">
        <v>1.0</v>
      </c>
      <c r="B440" s="10" t="s">
        <v>32</v>
      </c>
      <c r="C440" s="10">
        <v>1.0</v>
      </c>
      <c r="D440" s="10" t="s">
        <v>31</v>
      </c>
      <c r="E440" s="10">
        <v>17.0</v>
      </c>
      <c r="F440" s="11">
        <v>110.8833</v>
      </c>
      <c r="G440" s="10">
        <v>0.0</v>
      </c>
      <c r="H440" s="10">
        <v>2.0</v>
      </c>
      <c r="I440" s="12">
        <f>nnet!$E440/$E$1</f>
        <v>0.2125</v>
      </c>
      <c r="J440" s="12">
        <f>LOG10(nnet!$F440+1)</f>
        <v>2.048765267</v>
      </c>
      <c r="K440" s="10">
        <f>IF(nnet!$C440=1,1,0)</f>
        <v>1</v>
      </c>
      <c r="L440" s="10">
        <f>IF(nnet!$C440=2,1,0)</f>
        <v>0</v>
      </c>
      <c r="M440" s="10">
        <f>IF(nnet!$B440="S",1,0)</f>
        <v>0</v>
      </c>
      <c r="N440" s="10">
        <f>IF(nnet!$B440="C",1,0)</f>
        <v>1</v>
      </c>
      <c r="O440" s="13">
        <f>IF(nnet!$D440="male",1,0)</f>
        <v>1</v>
      </c>
      <c r="P440" s="13">
        <v>1.0</v>
      </c>
      <c r="AC440" s="15">
        <f>SUMPRODUCT(linear!$G440:$P440,$R$4:$AA$4)</f>
        <v>0.6046149399</v>
      </c>
      <c r="AD440" s="15">
        <f>SUMPRODUCT(nnet!$G440:$P440,$R$5:$AA$5)</f>
        <v>-2.89119334</v>
      </c>
      <c r="AE440" s="16">
        <f t="shared" ref="AE440:AF440" si="438">IF(AC440&lt;0,0,AC440)</f>
        <v>0.6046149399</v>
      </c>
      <c r="AF440" s="16">
        <f t="shared" si="438"/>
        <v>0</v>
      </c>
      <c r="AG440" s="16">
        <f t="shared" si="3"/>
        <v>0.6046149399</v>
      </c>
      <c r="AH440" s="16">
        <f>(nnet!$A440-AG440)^2</f>
        <v>0.1563293457</v>
      </c>
    </row>
    <row r="441" ht="14.25" customHeight="1">
      <c r="A441" s="10">
        <v>0.0</v>
      </c>
      <c r="B441" s="10" t="s">
        <v>30</v>
      </c>
      <c r="C441" s="10">
        <v>2.0</v>
      </c>
      <c r="D441" s="10" t="s">
        <v>31</v>
      </c>
      <c r="E441" s="10">
        <v>27.0</v>
      </c>
      <c r="F441" s="11">
        <v>26.0</v>
      </c>
      <c r="G441" s="10">
        <v>0.0</v>
      </c>
      <c r="H441" s="10">
        <v>0.0</v>
      </c>
      <c r="I441" s="12">
        <f>nnet!$E441/$E$1</f>
        <v>0.3375</v>
      </c>
      <c r="J441" s="12">
        <f>LOG10(nnet!$F441+1)</f>
        <v>1.431363764</v>
      </c>
      <c r="K441" s="10">
        <f>IF(nnet!$C441=1,1,0)</f>
        <v>0</v>
      </c>
      <c r="L441" s="10">
        <f>IF(nnet!$C441=2,1,0)</f>
        <v>1</v>
      </c>
      <c r="M441" s="10">
        <f>IF(nnet!$B441="S",1,0)</f>
        <v>1</v>
      </c>
      <c r="N441" s="10">
        <f>IF(nnet!$B441="C",1,0)</f>
        <v>0</v>
      </c>
      <c r="O441" s="13">
        <f>IF(nnet!$D441="male",1,0)</f>
        <v>1</v>
      </c>
      <c r="P441" s="13">
        <v>1.0</v>
      </c>
      <c r="AC441" s="15">
        <f>SUMPRODUCT(linear!$G441:$P441,$R$4:$AA$4)</f>
        <v>-1.405042314</v>
      </c>
      <c r="AD441" s="15">
        <f>SUMPRODUCT(nnet!$G441:$P441,$R$5:$AA$5)</f>
        <v>0.3332853106</v>
      </c>
      <c r="AE441" s="16">
        <f t="shared" ref="AE441:AF441" si="439">IF(AC441&lt;0,0,AC441)</f>
        <v>0</v>
      </c>
      <c r="AF441" s="16">
        <f t="shared" si="439"/>
        <v>0.3332853106</v>
      </c>
      <c r="AG441" s="16">
        <f t="shared" si="3"/>
        <v>0.3332853106</v>
      </c>
      <c r="AH441" s="16">
        <f>(nnet!$A441-AG441)^2</f>
        <v>0.1110790983</v>
      </c>
    </row>
    <row r="442" ht="14.25" customHeight="1">
      <c r="A442" s="10">
        <v>1.0</v>
      </c>
      <c r="B442" s="10" t="s">
        <v>32</v>
      </c>
      <c r="C442" s="10">
        <v>3.0</v>
      </c>
      <c r="D442" s="10" t="s">
        <v>31</v>
      </c>
      <c r="E442" s="10">
        <v>22.0</v>
      </c>
      <c r="F442" s="11">
        <v>7.225</v>
      </c>
      <c r="G442" s="10">
        <v>0.0</v>
      </c>
      <c r="H442" s="10">
        <v>0.0</v>
      </c>
      <c r="I442" s="12">
        <f>nnet!$E442/$E$1</f>
        <v>0.275</v>
      </c>
      <c r="J442" s="12">
        <f>LOG10(nnet!$F442+1)</f>
        <v>0.9151359066</v>
      </c>
      <c r="K442" s="10">
        <f>IF(nnet!$C442=1,1,0)</f>
        <v>0</v>
      </c>
      <c r="L442" s="10">
        <f>IF(nnet!$C442=2,1,0)</f>
        <v>0</v>
      </c>
      <c r="M442" s="10">
        <f>IF(nnet!$B442="S",1,0)</f>
        <v>0</v>
      </c>
      <c r="N442" s="10">
        <f>IF(nnet!$B442="C",1,0)</f>
        <v>1</v>
      </c>
      <c r="O442" s="13">
        <f>IF(nnet!$D442="male",1,0)</f>
        <v>1</v>
      </c>
      <c r="P442" s="13">
        <v>1.0</v>
      </c>
      <c r="AC442" s="15">
        <f>SUMPRODUCT(linear!$G442:$P442,$R$4:$AA$4)</f>
        <v>0.2417007576</v>
      </c>
      <c r="AD442" s="15">
        <f>SUMPRODUCT(nnet!$G442:$P442,$R$5:$AA$5)</f>
        <v>-3.359686128</v>
      </c>
      <c r="AE442" s="16">
        <f t="shared" ref="AE442:AF442" si="440">IF(AC442&lt;0,0,AC442)</f>
        <v>0.2417007576</v>
      </c>
      <c r="AF442" s="16">
        <f t="shared" si="440"/>
        <v>0</v>
      </c>
      <c r="AG442" s="16">
        <f t="shared" si="3"/>
        <v>0.2417007576</v>
      </c>
      <c r="AH442" s="16">
        <f>(nnet!$A442-AG442)^2</f>
        <v>0.575017741</v>
      </c>
    </row>
    <row r="443" ht="14.25" customHeight="1">
      <c r="A443" s="10">
        <v>1.0</v>
      </c>
      <c r="B443" s="10" t="s">
        <v>30</v>
      </c>
      <c r="C443" s="10">
        <v>3.0</v>
      </c>
      <c r="D443" s="10" t="s">
        <v>33</v>
      </c>
      <c r="E443" s="10">
        <v>22.0</v>
      </c>
      <c r="F443" s="11">
        <v>7.775</v>
      </c>
      <c r="G443" s="10">
        <v>0.0</v>
      </c>
      <c r="H443" s="10">
        <v>0.0</v>
      </c>
      <c r="I443" s="12">
        <f>nnet!$E443/$E$1</f>
        <v>0.275</v>
      </c>
      <c r="J443" s="12">
        <f>LOG10(nnet!$F443+1)</f>
        <v>0.9432471251</v>
      </c>
      <c r="K443" s="10">
        <f>IF(nnet!$C443=1,1,0)</f>
        <v>0</v>
      </c>
      <c r="L443" s="10">
        <f>IF(nnet!$C443=2,1,0)</f>
        <v>0</v>
      </c>
      <c r="M443" s="10">
        <f>IF(nnet!$B443="S",1,0)</f>
        <v>1</v>
      </c>
      <c r="N443" s="10">
        <f>IF(nnet!$B443="C",1,0)</f>
        <v>0</v>
      </c>
      <c r="O443" s="13">
        <f>IF(nnet!$D443="male",1,0)</f>
        <v>0</v>
      </c>
      <c r="P443" s="13">
        <v>1.0</v>
      </c>
      <c r="AC443" s="15">
        <f>SUMPRODUCT(linear!$G443:$P443,$R$4:$AA$4)</f>
        <v>-0.9843954733</v>
      </c>
      <c r="AD443" s="15">
        <f>SUMPRODUCT(nnet!$G443:$P443,$R$5:$AA$5)</f>
        <v>0.620965423</v>
      </c>
      <c r="AE443" s="16">
        <f t="shared" ref="AE443:AF443" si="441">IF(AC443&lt;0,0,AC443)</f>
        <v>0</v>
      </c>
      <c r="AF443" s="16">
        <f t="shared" si="441"/>
        <v>0.620965423</v>
      </c>
      <c r="AG443" s="16">
        <f t="shared" si="3"/>
        <v>0.620965423</v>
      </c>
      <c r="AH443" s="16">
        <f>(nnet!$A443-AG443)^2</f>
        <v>0.1436672106</v>
      </c>
    </row>
    <row r="444" ht="14.25" customHeight="1">
      <c r="A444" s="10">
        <v>0.0</v>
      </c>
      <c r="B444" s="10" t="s">
        <v>30</v>
      </c>
      <c r="C444" s="10">
        <v>1.0</v>
      </c>
      <c r="D444" s="10" t="s">
        <v>31</v>
      </c>
      <c r="E444" s="10">
        <v>62.0</v>
      </c>
      <c r="F444" s="11">
        <v>26.55</v>
      </c>
      <c r="G444" s="10">
        <v>0.0</v>
      </c>
      <c r="H444" s="10">
        <v>0.0</v>
      </c>
      <c r="I444" s="12">
        <f>nnet!$E444/$E$1</f>
        <v>0.775</v>
      </c>
      <c r="J444" s="12">
        <f>LOG10(nnet!$F444+1)</f>
        <v>1.440121603</v>
      </c>
      <c r="K444" s="10">
        <f>IF(nnet!$C444=1,1,0)</f>
        <v>1</v>
      </c>
      <c r="L444" s="10">
        <f>IF(nnet!$C444=2,1,0)</f>
        <v>0</v>
      </c>
      <c r="M444" s="10">
        <f>IF(nnet!$B444="S",1,0)</f>
        <v>1</v>
      </c>
      <c r="N444" s="10">
        <f>IF(nnet!$B444="C",1,0)</f>
        <v>0</v>
      </c>
      <c r="O444" s="13">
        <f>IF(nnet!$D444="male",1,0)</f>
        <v>1</v>
      </c>
      <c r="P444" s="13">
        <v>1.0</v>
      </c>
      <c r="AC444" s="15">
        <f>SUMPRODUCT(linear!$G444:$P444,$R$4:$AA$4)</f>
        <v>-1.473542907</v>
      </c>
      <c r="AD444" s="15">
        <f>SUMPRODUCT(nnet!$G444:$P444,$R$5:$AA$5)</f>
        <v>0.2742660872</v>
      </c>
      <c r="AE444" s="16">
        <f t="shared" ref="AE444:AF444" si="442">IF(AC444&lt;0,0,AC444)</f>
        <v>0</v>
      </c>
      <c r="AF444" s="16">
        <f t="shared" si="442"/>
        <v>0.2742660872</v>
      </c>
      <c r="AG444" s="16">
        <f t="shared" si="3"/>
        <v>0.2742660872</v>
      </c>
      <c r="AH444" s="16">
        <f>(nnet!$A444-AG444)^2</f>
        <v>0.07522188656</v>
      </c>
    </row>
    <row r="445" ht="14.25" customHeight="1">
      <c r="A445" s="10">
        <v>1.0</v>
      </c>
      <c r="B445" s="10" t="s">
        <v>32</v>
      </c>
      <c r="C445" s="10">
        <v>1.0</v>
      </c>
      <c r="D445" s="10" t="s">
        <v>33</v>
      </c>
      <c r="E445" s="10">
        <v>48.0</v>
      </c>
      <c r="F445" s="11">
        <v>39.6</v>
      </c>
      <c r="G445" s="10">
        <v>1.0</v>
      </c>
      <c r="H445" s="10">
        <v>0.0</v>
      </c>
      <c r="I445" s="12">
        <f>nnet!$E445/$E$1</f>
        <v>0.6</v>
      </c>
      <c r="J445" s="12">
        <f>LOG10(nnet!$F445+1)</f>
        <v>1.608526034</v>
      </c>
      <c r="K445" s="10">
        <f>IF(nnet!$C445=1,1,0)</f>
        <v>1</v>
      </c>
      <c r="L445" s="10">
        <f>IF(nnet!$C445=2,1,0)</f>
        <v>0</v>
      </c>
      <c r="M445" s="10">
        <f>IF(nnet!$B445="S",1,0)</f>
        <v>0</v>
      </c>
      <c r="N445" s="10">
        <f>IF(nnet!$B445="C",1,0)</f>
        <v>1</v>
      </c>
      <c r="O445" s="13">
        <f>IF(nnet!$D445="male",1,0)</f>
        <v>0</v>
      </c>
      <c r="P445" s="13">
        <v>1.0</v>
      </c>
      <c r="AC445" s="15">
        <f>SUMPRODUCT(linear!$G445:$P445,$R$4:$AA$4)</f>
        <v>0.8667011899</v>
      </c>
      <c r="AD445" s="15">
        <f>SUMPRODUCT(nnet!$G445:$P445,$R$5:$AA$5)</f>
        <v>-2.688759328</v>
      </c>
      <c r="AE445" s="16">
        <f t="shared" ref="AE445:AF445" si="443">IF(AC445&lt;0,0,AC445)</f>
        <v>0.8667011899</v>
      </c>
      <c r="AF445" s="16">
        <f t="shared" si="443"/>
        <v>0</v>
      </c>
      <c r="AG445" s="16">
        <f t="shared" si="3"/>
        <v>0.8667011899</v>
      </c>
      <c r="AH445" s="16">
        <f>(nnet!$A445-AG445)^2</f>
        <v>0.01776857279</v>
      </c>
    </row>
    <row r="446" ht="14.25" customHeight="1">
      <c r="A446" s="10">
        <v>1.0</v>
      </c>
      <c r="B446" s="10" t="s">
        <v>30</v>
      </c>
      <c r="C446" s="10">
        <v>1.0</v>
      </c>
      <c r="D446" s="10" t="s">
        <v>33</v>
      </c>
      <c r="E446" s="10">
        <v>39.0</v>
      </c>
      <c r="F446" s="11">
        <v>79.65</v>
      </c>
      <c r="G446" s="10">
        <v>1.0</v>
      </c>
      <c r="H446" s="10">
        <v>1.0</v>
      </c>
      <c r="I446" s="12">
        <f>nnet!$E446/$E$1</f>
        <v>0.4875</v>
      </c>
      <c r="J446" s="12">
        <f>LOG10(nnet!$F446+1)</f>
        <v>1.906604372</v>
      </c>
      <c r="K446" s="10">
        <f>IF(nnet!$C446=1,1,0)</f>
        <v>1</v>
      </c>
      <c r="L446" s="10">
        <f>IF(nnet!$C446=2,1,0)</f>
        <v>0</v>
      </c>
      <c r="M446" s="10">
        <f>IF(nnet!$B446="S",1,0)</f>
        <v>1</v>
      </c>
      <c r="N446" s="10">
        <f>IF(nnet!$B446="C",1,0)</f>
        <v>0</v>
      </c>
      <c r="O446" s="13">
        <f>IF(nnet!$D446="male",1,0)</f>
        <v>0</v>
      </c>
      <c r="P446" s="13">
        <v>1.0</v>
      </c>
      <c r="AC446" s="15">
        <f>SUMPRODUCT(linear!$G446:$P446,$R$4:$AA$4)</f>
        <v>-0.8087095051</v>
      </c>
      <c r="AD446" s="15">
        <f>SUMPRODUCT(nnet!$G446:$P446,$R$5:$AA$5)</f>
        <v>0.8653201252</v>
      </c>
      <c r="AE446" s="16">
        <f t="shared" ref="AE446:AF446" si="444">IF(AC446&lt;0,0,AC446)</f>
        <v>0</v>
      </c>
      <c r="AF446" s="16">
        <f t="shared" si="444"/>
        <v>0.8653201252</v>
      </c>
      <c r="AG446" s="16">
        <f t="shared" si="3"/>
        <v>0.8653201252</v>
      </c>
      <c r="AH446" s="16">
        <f>(nnet!$A446-AG446)^2</f>
        <v>0.01813866866</v>
      </c>
    </row>
    <row r="447" ht="14.25" customHeight="1">
      <c r="A447" s="10">
        <v>1.0</v>
      </c>
      <c r="B447" s="10" t="s">
        <v>30</v>
      </c>
      <c r="C447" s="10">
        <v>3.0</v>
      </c>
      <c r="D447" s="10" t="s">
        <v>33</v>
      </c>
      <c r="E447" s="10">
        <v>36.0</v>
      </c>
      <c r="F447" s="11">
        <v>17.4</v>
      </c>
      <c r="G447" s="10">
        <v>1.0</v>
      </c>
      <c r="H447" s="10">
        <v>0.0</v>
      </c>
      <c r="I447" s="12">
        <f>nnet!$E447/$E$1</f>
        <v>0.45</v>
      </c>
      <c r="J447" s="12">
        <f>LOG10(nnet!$F447+1)</f>
        <v>1.264817823</v>
      </c>
      <c r="K447" s="10">
        <f>IF(nnet!$C447=1,1,0)</f>
        <v>0</v>
      </c>
      <c r="L447" s="10">
        <f>IF(nnet!$C447=2,1,0)</f>
        <v>0</v>
      </c>
      <c r="M447" s="10">
        <f>IF(nnet!$B447="S",1,0)</f>
        <v>1</v>
      </c>
      <c r="N447" s="10">
        <f>IF(nnet!$B447="C",1,0)</f>
        <v>0</v>
      </c>
      <c r="O447" s="13">
        <f>IF(nnet!$D447="male",1,0)</f>
        <v>0</v>
      </c>
      <c r="P447" s="13">
        <v>1.0</v>
      </c>
      <c r="AC447" s="15">
        <f>SUMPRODUCT(linear!$G447:$P447,$R$4:$AA$4)</f>
        <v>-1.127064723</v>
      </c>
      <c r="AD447" s="15">
        <f>SUMPRODUCT(nnet!$G447:$P447,$R$5:$AA$5)</f>
        <v>0.4743016638</v>
      </c>
      <c r="AE447" s="16">
        <f t="shared" ref="AE447:AF447" si="445">IF(AC447&lt;0,0,AC447)</f>
        <v>0</v>
      </c>
      <c r="AF447" s="16">
        <f t="shared" si="445"/>
        <v>0.4743016638</v>
      </c>
      <c r="AG447" s="16">
        <f t="shared" si="3"/>
        <v>0.4743016638</v>
      </c>
      <c r="AH447" s="16">
        <f>(nnet!$A447-AG447)^2</f>
        <v>0.2763587406</v>
      </c>
    </row>
    <row r="448" ht="14.25" customHeight="1">
      <c r="A448" s="10">
        <v>0.0</v>
      </c>
      <c r="B448" s="10" t="s">
        <v>30</v>
      </c>
      <c r="C448" s="10">
        <v>3.0</v>
      </c>
      <c r="D448" s="10" t="s">
        <v>31</v>
      </c>
      <c r="E448" s="10">
        <v>40.0</v>
      </c>
      <c r="F448" s="11">
        <v>7.8958</v>
      </c>
      <c r="G448" s="10">
        <v>0.0</v>
      </c>
      <c r="H448" s="10">
        <v>0.0</v>
      </c>
      <c r="I448" s="12">
        <f>nnet!$E448/$E$1</f>
        <v>0.5</v>
      </c>
      <c r="J448" s="12">
        <f>LOG10(nnet!$F448+1)</f>
        <v>0.9491850103</v>
      </c>
      <c r="K448" s="10">
        <f>IF(nnet!$C448=1,1,0)</f>
        <v>0</v>
      </c>
      <c r="L448" s="10">
        <f>IF(nnet!$C448=2,1,0)</f>
        <v>0</v>
      </c>
      <c r="M448" s="10">
        <f>IF(nnet!$B448="S",1,0)</f>
        <v>1</v>
      </c>
      <c r="N448" s="10">
        <f>IF(nnet!$B448="C",1,0)</f>
        <v>0</v>
      </c>
      <c r="O448" s="13">
        <f>IF(nnet!$D448="male",1,0)</f>
        <v>1</v>
      </c>
      <c r="P448" s="13">
        <v>1.0</v>
      </c>
      <c r="AC448" s="15">
        <f>SUMPRODUCT(linear!$G448:$P448,$R$4:$AA$4)</f>
        <v>-1.650220345</v>
      </c>
      <c r="AD448" s="15">
        <f>SUMPRODUCT(nnet!$G448:$P448,$R$5:$AA$5)</f>
        <v>0.00853089608</v>
      </c>
      <c r="AE448" s="16">
        <f t="shared" ref="AE448:AF448" si="446">IF(AC448&lt;0,0,AC448)</f>
        <v>0</v>
      </c>
      <c r="AF448" s="16">
        <f t="shared" si="446"/>
        <v>0.00853089608</v>
      </c>
      <c r="AG448" s="16">
        <f t="shared" si="3"/>
        <v>0.00853089608</v>
      </c>
      <c r="AH448" s="16">
        <f>(nnet!$A448-AG448)^2</f>
        <v>0.00007277618793</v>
      </c>
    </row>
    <row r="449" ht="14.25" customHeight="1">
      <c r="A449" s="10">
        <v>0.0</v>
      </c>
      <c r="B449" s="10" t="s">
        <v>30</v>
      </c>
      <c r="C449" s="10">
        <v>2.0</v>
      </c>
      <c r="D449" s="10" t="s">
        <v>31</v>
      </c>
      <c r="E449" s="10">
        <v>28.0</v>
      </c>
      <c r="F449" s="11">
        <v>13.5</v>
      </c>
      <c r="G449" s="10">
        <v>0.0</v>
      </c>
      <c r="H449" s="10">
        <v>0.0</v>
      </c>
      <c r="I449" s="12">
        <f>nnet!$E449/$E$1</f>
        <v>0.35</v>
      </c>
      <c r="J449" s="12">
        <f>LOG10(nnet!$F449+1)</f>
        <v>1.161368002</v>
      </c>
      <c r="K449" s="10">
        <f>IF(nnet!$C449=1,1,0)</f>
        <v>0</v>
      </c>
      <c r="L449" s="10">
        <f>IF(nnet!$C449=2,1,0)</f>
        <v>1</v>
      </c>
      <c r="M449" s="10">
        <f>IF(nnet!$B449="S",1,0)</f>
        <v>1</v>
      </c>
      <c r="N449" s="10">
        <f>IF(nnet!$B449="C",1,0)</f>
        <v>0</v>
      </c>
      <c r="O449" s="13">
        <f>IF(nnet!$D449="male",1,0)</f>
        <v>1</v>
      </c>
      <c r="P449" s="13">
        <v>1.0</v>
      </c>
      <c r="AC449" s="15">
        <f>SUMPRODUCT(linear!$G449:$P449,$R$4:$AA$4)</f>
        <v>-1.417372127</v>
      </c>
      <c r="AD449" s="15">
        <f>SUMPRODUCT(nnet!$G449:$P449,$R$5:$AA$5)</f>
        <v>0.3074303342</v>
      </c>
      <c r="AE449" s="16">
        <f t="shared" ref="AE449:AF449" si="447">IF(AC449&lt;0,0,AC449)</f>
        <v>0</v>
      </c>
      <c r="AF449" s="16">
        <f t="shared" si="447"/>
        <v>0.3074303342</v>
      </c>
      <c r="AG449" s="16">
        <f t="shared" si="3"/>
        <v>0.3074303342</v>
      </c>
      <c r="AH449" s="16">
        <f>(nnet!$A449-AG449)^2</f>
        <v>0.09451341039</v>
      </c>
    </row>
    <row r="450" ht="14.25" customHeight="1">
      <c r="A450" s="10">
        <v>0.0</v>
      </c>
      <c r="B450" s="10" t="s">
        <v>30</v>
      </c>
      <c r="C450" s="10">
        <v>3.0</v>
      </c>
      <c r="D450" s="10" t="s">
        <v>31</v>
      </c>
      <c r="E450" s="10">
        <v>24.0</v>
      </c>
      <c r="F450" s="11">
        <v>24.15</v>
      </c>
      <c r="G450" s="10">
        <v>2.0</v>
      </c>
      <c r="H450" s="10">
        <v>0.0</v>
      </c>
      <c r="I450" s="12">
        <f>nnet!$E450/$E$1</f>
        <v>0.3</v>
      </c>
      <c r="J450" s="12">
        <f>LOG10(nnet!$F450+1)</f>
        <v>1.400537989</v>
      </c>
      <c r="K450" s="10">
        <f>IF(nnet!$C450=1,1,0)</f>
        <v>0</v>
      </c>
      <c r="L450" s="10">
        <f>IF(nnet!$C450=2,1,0)</f>
        <v>0</v>
      </c>
      <c r="M450" s="10">
        <f>IF(nnet!$B450="S",1,0)</f>
        <v>1</v>
      </c>
      <c r="N450" s="10">
        <f>IF(nnet!$B450="C",1,0)</f>
        <v>0</v>
      </c>
      <c r="O450" s="13">
        <f>IF(nnet!$D450="male",1,0)</f>
        <v>1</v>
      </c>
      <c r="P450" s="13">
        <v>1.0</v>
      </c>
      <c r="AC450" s="15">
        <f>SUMPRODUCT(linear!$G450:$P450,$R$4:$AA$4)</f>
        <v>-1.533450095</v>
      </c>
      <c r="AD450" s="15">
        <f>SUMPRODUCT(nnet!$G450:$P450,$R$5:$AA$5)</f>
        <v>-0.009798213863</v>
      </c>
      <c r="AE450" s="16">
        <f t="shared" ref="AE450:AF450" si="448">IF(AC450&lt;0,0,AC450)</f>
        <v>0</v>
      </c>
      <c r="AF450" s="16">
        <f t="shared" si="448"/>
        <v>0</v>
      </c>
      <c r="AG450" s="16">
        <f t="shared" si="3"/>
        <v>0</v>
      </c>
      <c r="AH450" s="16">
        <f>(nnet!$A450-AG450)^2</f>
        <v>0</v>
      </c>
    </row>
    <row r="451" ht="14.25" customHeight="1">
      <c r="A451" s="10">
        <v>0.0</v>
      </c>
      <c r="B451" s="10" t="s">
        <v>30</v>
      </c>
      <c r="C451" s="10">
        <v>3.0</v>
      </c>
      <c r="D451" s="10" t="s">
        <v>31</v>
      </c>
      <c r="E451" s="10">
        <v>19.0</v>
      </c>
      <c r="F451" s="11">
        <v>7.8958</v>
      </c>
      <c r="G451" s="10">
        <v>0.0</v>
      </c>
      <c r="H451" s="10">
        <v>0.0</v>
      </c>
      <c r="I451" s="12">
        <f>nnet!$E451/$E$1</f>
        <v>0.2375</v>
      </c>
      <c r="J451" s="12">
        <f>LOG10(nnet!$F451+1)</f>
        <v>0.9491850103</v>
      </c>
      <c r="K451" s="10">
        <f>IF(nnet!$C451=1,1,0)</f>
        <v>0</v>
      </c>
      <c r="L451" s="10">
        <f>IF(nnet!$C451=2,1,0)</f>
        <v>0</v>
      </c>
      <c r="M451" s="10">
        <f>IF(nnet!$B451="S",1,0)</f>
        <v>1</v>
      </c>
      <c r="N451" s="10">
        <f>IF(nnet!$B451="C",1,0)</f>
        <v>0</v>
      </c>
      <c r="O451" s="13">
        <f>IF(nnet!$D451="male",1,0)</f>
        <v>1</v>
      </c>
      <c r="P451" s="13">
        <v>1.0</v>
      </c>
      <c r="AC451" s="15">
        <f>SUMPRODUCT(linear!$G451:$P451,$R$4:$AA$4)</f>
        <v>-1.457240171</v>
      </c>
      <c r="AD451" s="15">
        <f>SUMPRODUCT(nnet!$G451:$P451,$R$5:$AA$5)</f>
        <v>0.1463211325</v>
      </c>
      <c r="AE451" s="16">
        <f t="shared" ref="AE451:AF451" si="449">IF(AC451&lt;0,0,AC451)</f>
        <v>0</v>
      </c>
      <c r="AF451" s="16">
        <f t="shared" si="449"/>
        <v>0.1463211325</v>
      </c>
      <c r="AG451" s="16">
        <f t="shared" si="3"/>
        <v>0.1463211325</v>
      </c>
      <c r="AH451" s="16">
        <f>(nnet!$A451-AG451)^2</f>
        <v>0.02140987381</v>
      </c>
    </row>
    <row r="452" ht="14.25" customHeight="1">
      <c r="A452" s="10">
        <v>0.0</v>
      </c>
      <c r="B452" s="10" t="s">
        <v>30</v>
      </c>
      <c r="C452" s="10">
        <v>3.0</v>
      </c>
      <c r="D452" s="10" t="s">
        <v>33</v>
      </c>
      <c r="E452" s="10">
        <v>29.0</v>
      </c>
      <c r="F452" s="11">
        <v>21.075</v>
      </c>
      <c r="G452" s="10">
        <v>0.0</v>
      </c>
      <c r="H452" s="10">
        <v>4.0</v>
      </c>
      <c r="I452" s="12">
        <f>nnet!$E452/$E$1</f>
        <v>0.3625</v>
      </c>
      <c r="J452" s="12">
        <f>LOG10(nnet!$F452+1)</f>
        <v>1.343900712</v>
      </c>
      <c r="K452" s="10">
        <f>IF(nnet!$C452=1,1,0)</f>
        <v>0</v>
      </c>
      <c r="L452" s="10">
        <f>IF(nnet!$C452=2,1,0)</f>
        <v>0</v>
      </c>
      <c r="M452" s="10">
        <f>IF(nnet!$B452="S",1,0)</f>
        <v>1</v>
      </c>
      <c r="N452" s="10">
        <f>IF(nnet!$B452="C",1,0)</f>
        <v>0</v>
      </c>
      <c r="O452" s="13">
        <f>IF(nnet!$D452="male",1,0)</f>
        <v>0</v>
      </c>
      <c r="P452" s="13">
        <v>1.0</v>
      </c>
      <c r="AC452" s="15">
        <f>SUMPRODUCT(linear!$G452:$P452,$R$4:$AA$4)</f>
        <v>-1.182773633</v>
      </c>
      <c r="AD452" s="15">
        <f>SUMPRODUCT(nnet!$G452:$P452,$R$5:$AA$5)</f>
        <v>0.5630110232</v>
      </c>
      <c r="AE452" s="16">
        <f t="shared" ref="AE452:AF452" si="450">IF(AC452&lt;0,0,AC452)</f>
        <v>0</v>
      </c>
      <c r="AF452" s="16">
        <f t="shared" si="450"/>
        <v>0.5630110232</v>
      </c>
      <c r="AG452" s="16">
        <f t="shared" si="3"/>
        <v>0.5630110232</v>
      </c>
      <c r="AH452" s="16">
        <f>(nnet!$A452-AG452)^2</f>
        <v>0.3169814123</v>
      </c>
    </row>
    <row r="453" ht="14.25" customHeight="1">
      <c r="A453" s="10">
        <v>1.0</v>
      </c>
      <c r="B453" s="10" t="s">
        <v>30</v>
      </c>
      <c r="C453" s="10">
        <v>3.0</v>
      </c>
      <c r="D453" s="10" t="s">
        <v>31</v>
      </c>
      <c r="E453" s="10">
        <v>32.0</v>
      </c>
      <c r="F453" s="11">
        <v>7.8542</v>
      </c>
      <c r="G453" s="10">
        <v>0.0</v>
      </c>
      <c r="H453" s="10">
        <v>0.0</v>
      </c>
      <c r="I453" s="12">
        <f>nnet!$E453/$E$1</f>
        <v>0.4</v>
      </c>
      <c r="J453" s="12">
        <f>LOG10(nnet!$F453+1)</f>
        <v>0.9471493277</v>
      </c>
      <c r="K453" s="10">
        <f>IF(nnet!$C453=1,1,0)</f>
        <v>0</v>
      </c>
      <c r="L453" s="10">
        <f>IF(nnet!$C453=2,1,0)</f>
        <v>0</v>
      </c>
      <c r="M453" s="10">
        <f>IF(nnet!$B453="S",1,0)</f>
        <v>1</v>
      </c>
      <c r="N453" s="10">
        <f>IF(nnet!$B453="C",1,0)</f>
        <v>0</v>
      </c>
      <c r="O453" s="13">
        <f>IF(nnet!$D453="male",1,0)</f>
        <v>1</v>
      </c>
      <c r="P453" s="13">
        <v>1.0</v>
      </c>
      <c r="AC453" s="15">
        <f>SUMPRODUCT(linear!$G453:$P453,$R$4:$AA$4)</f>
        <v>-1.576727765</v>
      </c>
      <c r="AD453" s="15">
        <f>SUMPRODUCT(nnet!$G453:$P453,$R$5:$AA$5)</f>
        <v>0.06087694755</v>
      </c>
      <c r="AE453" s="16">
        <f t="shared" ref="AE453:AF453" si="451">IF(AC453&lt;0,0,AC453)</f>
        <v>0</v>
      </c>
      <c r="AF453" s="16">
        <f t="shared" si="451"/>
        <v>0.06087694755</v>
      </c>
      <c r="AG453" s="16">
        <f t="shared" si="3"/>
        <v>0.06087694755</v>
      </c>
      <c r="AH453" s="16">
        <f>(nnet!$A453-AG453)^2</f>
        <v>0.8819521076</v>
      </c>
    </row>
    <row r="454" ht="14.25" customHeight="1">
      <c r="A454" s="10">
        <v>1.0</v>
      </c>
      <c r="B454" s="10" t="s">
        <v>30</v>
      </c>
      <c r="C454" s="10">
        <v>2.0</v>
      </c>
      <c r="D454" s="10" t="s">
        <v>31</v>
      </c>
      <c r="E454" s="10">
        <v>62.0</v>
      </c>
      <c r="F454" s="11">
        <v>10.5</v>
      </c>
      <c r="G454" s="10">
        <v>0.0</v>
      </c>
      <c r="H454" s="10">
        <v>0.0</v>
      </c>
      <c r="I454" s="12">
        <f>nnet!$E454/$E$1</f>
        <v>0.775</v>
      </c>
      <c r="J454" s="12">
        <f>LOG10(nnet!$F454+1)</f>
        <v>1.06069784</v>
      </c>
      <c r="K454" s="10">
        <f>IF(nnet!$C454=1,1,0)</f>
        <v>0</v>
      </c>
      <c r="L454" s="10">
        <f>IF(nnet!$C454=2,1,0)</f>
        <v>1</v>
      </c>
      <c r="M454" s="10">
        <f>IF(nnet!$B454="S",1,0)</f>
        <v>1</v>
      </c>
      <c r="N454" s="10">
        <f>IF(nnet!$B454="C",1,0)</f>
        <v>0</v>
      </c>
      <c r="O454" s="13">
        <f>IF(nnet!$D454="male",1,0)</f>
        <v>1</v>
      </c>
      <c r="P454" s="13">
        <v>1.0</v>
      </c>
      <c r="AC454" s="15">
        <f>SUMPRODUCT(linear!$G454:$P454,$R$4:$AA$4)</f>
        <v>-1.730987099</v>
      </c>
      <c r="AD454" s="15">
        <f>SUMPRODUCT(nnet!$G454:$P454,$R$5:$AA$5)</f>
        <v>0.0771476247</v>
      </c>
      <c r="AE454" s="16">
        <f t="shared" ref="AE454:AF454" si="452">IF(AC454&lt;0,0,AC454)</f>
        <v>0</v>
      </c>
      <c r="AF454" s="16">
        <f t="shared" si="452"/>
        <v>0.0771476247</v>
      </c>
      <c r="AG454" s="16">
        <f t="shared" si="3"/>
        <v>0.0771476247</v>
      </c>
      <c r="AH454" s="16">
        <f>(nnet!$A454-AG454)^2</f>
        <v>0.8516565066</v>
      </c>
    </row>
    <row r="455" ht="14.25" customHeight="1">
      <c r="A455" s="10">
        <v>1.0</v>
      </c>
      <c r="B455" s="10" t="s">
        <v>30</v>
      </c>
      <c r="C455" s="10">
        <v>1.0</v>
      </c>
      <c r="D455" s="10" t="s">
        <v>33</v>
      </c>
      <c r="E455" s="10">
        <v>53.0</v>
      </c>
      <c r="F455" s="11">
        <v>51.4792</v>
      </c>
      <c r="G455" s="10">
        <v>2.0</v>
      </c>
      <c r="H455" s="10">
        <v>0.0</v>
      </c>
      <c r="I455" s="12">
        <f>nnet!$E455/$E$1</f>
        <v>0.6625</v>
      </c>
      <c r="J455" s="12">
        <f>LOG10(nnet!$F455+1)</f>
        <v>1.719987206</v>
      </c>
      <c r="K455" s="10">
        <f>IF(nnet!$C455=1,1,0)</f>
        <v>1</v>
      </c>
      <c r="L455" s="10">
        <f>IF(nnet!$C455=2,1,0)</f>
        <v>0</v>
      </c>
      <c r="M455" s="10">
        <f>IF(nnet!$B455="S",1,0)</f>
        <v>1</v>
      </c>
      <c r="N455" s="10">
        <f>IF(nnet!$B455="C",1,0)</f>
        <v>0</v>
      </c>
      <c r="O455" s="13">
        <f>IF(nnet!$D455="male",1,0)</f>
        <v>0</v>
      </c>
      <c r="P455" s="13">
        <v>1.0</v>
      </c>
      <c r="AC455" s="15">
        <f>SUMPRODUCT(linear!$G455:$P455,$R$4:$AA$4)</f>
        <v>-0.922611569</v>
      </c>
      <c r="AD455" s="15">
        <f>SUMPRODUCT(nnet!$G455:$P455,$R$5:$AA$5)</f>
        <v>0.6925055629</v>
      </c>
      <c r="AE455" s="16">
        <f t="shared" ref="AE455:AF455" si="453">IF(AC455&lt;0,0,AC455)</f>
        <v>0</v>
      </c>
      <c r="AF455" s="16">
        <f t="shared" si="453"/>
        <v>0.6925055629</v>
      </c>
      <c r="AG455" s="16">
        <f t="shared" si="3"/>
        <v>0.6925055629</v>
      </c>
      <c r="AH455" s="16">
        <f>(nnet!$A455-AG455)^2</f>
        <v>0.09455282887</v>
      </c>
    </row>
    <row r="456" ht="14.25" customHeight="1">
      <c r="A456" s="10">
        <v>1.0</v>
      </c>
      <c r="B456" s="10" t="s">
        <v>30</v>
      </c>
      <c r="C456" s="10">
        <v>1.0</v>
      </c>
      <c r="D456" s="10" t="s">
        <v>31</v>
      </c>
      <c r="E456" s="10">
        <v>36.0</v>
      </c>
      <c r="F456" s="11">
        <v>26.3875</v>
      </c>
      <c r="G456" s="10">
        <v>0.0</v>
      </c>
      <c r="H456" s="10">
        <v>0.0</v>
      </c>
      <c r="I456" s="12">
        <f>nnet!$E456/$E$1</f>
        <v>0.45</v>
      </c>
      <c r="J456" s="12">
        <f>LOG10(nnet!$F456+1)</f>
        <v>1.437552391</v>
      </c>
      <c r="K456" s="10">
        <f>IF(nnet!$C456=1,1,0)</f>
        <v>1</v>
      </c>
      <c r="L456" s="10">
        <f>IF(nnet!$C456=2,1,0)</f>
        <v>0</v>
      </c>
      <c r="M456" s="10">
        <f>IF(nnet!$B456="S",1,0)</f>
        <v>1</v>
      </c>
      <c r="N456" s="10">
        <f>IF(nnet!$B456="C",1,0)</f>
        <v>0</v>
      </c>
      <c r="O456" s="13">
        <f>IF(nnet!$D456="male",1,0)</f>
        <v>1</v>
      </c>
      <c r="P456" s="13">
        <v>1.0</v>
      </c>
      <c r="AC456" s="15">
        <f>SUMPRODUCT(linear!$G456:$P456,$R$4:$AA$4)</f>
        <v>-1.234644954</v>
      </c>
      <c r="AD456" s="15">
        <f>SUMPRODUCT(nnet!$G456:$P456,$R$5:$AA$5)</f>
        <v>0.4446799302</v>
      </c>
      <c r="AE456" s="16">
        <f t="shared" ref="AE456:AF456" si="454">IF(AC456&lt;0,0,AC456)</f>
        <v>0</v>
      </c>
      <c r="AF456" s="16">
        <f t="shared" si="454"/>
        <v>0.4446799302</v>
      </c>
      <c r="AG456" s="16">
        <f t="shared" si="3"/>
        <v>0.4446799302</v>
      </c>
      <c r="AH456" s="16">
        <f>(nnet!$A456-AG456)^2</f>
        <v>0.3083803799</v>
      </c>
    </row>
    <row r="457" ht="14.25" customHeight="1">
      <c r="A457" s="10">
        <v>0.0</v>
      </c>
      <c r="B457" s="10" t="s">
        <v>30</v>
      </c>
      <c r="C457" s="10">
        <v>3.0</v>
      </c>
      <c r="D457" s="10" t="s">
        <v>31</v>
      </c>
      <c r="E457" s="10">
        <v>16.0</v>
      </c>
      <c r="F457" s="11">
        <v>8.05</v>
      </c>
      <c r="G457" s="10">
        <v>0.0</v>
      </c>
      <c r="H457" s="10">
        <v>0.0</v>
      </c>
      <c r="I457" s="12">
        <f>nnet!$E457/$E$1</f>
        <v>0.2</v>
      </c>
      <c r="J457" s="12">
        <f>LOG10(nnet!$F457+1)</f>
        <v>0.9566485792</v>
      </c>
      <c r="K457" s="10">
        <f>IF(nnet!$C457=1,1,0)</f>
        <v>0</v>
      </c>
      <c r="L457" s="10">
        <f>IF(nnet!$C457=2,1,0)</f>
        <v>0</v>
      </c>
      <c r="M457" s="10">
        <f>IF(nnet!$B457="S",1,0)</f>
        <v>1</v>
      </c>
      <c r="N457" s="10">
        <f>IF(nnet!$B457="C",1,0)</f>
        <v>0</v>
      </c>
      <c r="O457" s="13">
        <f>IF(nnet!$D457="male",1,0)</f>
        <v>1</v>
      </c>
      <c r="P457" s="13">
        <v>1.0</v>
      </c>
      <c r="AC457" s="15">
        <f>SUMPRODUCT(linear!$G457:$P457,$R$4:$AA$4)</f>
        <v>-1.429584767</v>
      </c>
      <c r="AD457" s="15">
        <f>SUMPRODUCT(nnet!$G457:$P457,$R$5:$AA$5)</f>
        <v>0.1665387886</v>
      </c>
      <c r="AE457" s="16">
        <f t="shared" ref="AE457:AF457" si="455">IF(AC457&lt;0,0,AC457)</f>
        <v>0</v>
      </c>
      <c r="AF457" s="16">
        <f t="shared" si="455"/>
        <v>0.1665387886</v>
      </c>
      <c r="AG457" s="16">
        <f t="shared" si="3"/>
        <v>0.1665387886</v>
      </c>
      <c r="AH457" s="16">
        <f>(nnet!$A457-AG457)^2</f>
        <v>0.02773516812</v>
      </c>
    </row>
    <row r="458" ht="14.25" customHeight="1">
      <c r="A458" s="10">
        <v>0.0</v>
      </c>
      <c r="B458" s="10" t="s">
        <v>30</v>
      </c>
      <c r="C458" s="10">
        <v>3.0</v>
      </c>
      <c r="D458" s="10" t="s">
        <v>31</v>
      </c>
      <c r="E458" s="10">
        <v>19.0</v>
      </c>
      <c r="F458" s="11">
        <v>14.5</v>
      </c>
      <c r="G458" s="10">
        <v>0.0</v>
      </c>
      <c r="H458" s="10">
        <v>0.0</v>
      </c>
      <c r="I458" s="12">
        <f>nnet!$E458/$E$1</f>
        <v>0.2375</v>
      </c>
      <c r="J458" s="12">
        <f>LOG10(nnet!$F458+1)</f>
        <v>1.190331698</v>
      </c>
      <c r="K458" s="10">
        <f>IF(nnet!$C458=1,1,0)</f>
        <v>0</v>
      </c>
      <c r="L458" s="10">
        <f>IF(nnet!$C458=2,1,0)</f>
        <v>0</v>
      </c>
      <c r="M458" s="10">
        <f>IF(nnet!$B458="S",1,0)</f>
        <v>1</v>
      </c>
      <c r="N458" s="10">
        <f>IF(nnet!$B458="C",1,0)</f>
        <v>0</v>
      </c>
      <c r="O458" s="13">
        <f>IF(nnet!$D458="male",1,0)</f>
        <v>1</v>
      </c>
      <c r="P458" s="13">
        <v>1.0</v>
      </c>
      <c r="AC458" s="15">
        <f>SUMPRODUCT(linear!$G458:$P458,$R$4:$AA$4)</f>
        <v>-1.454435429</v>
      </c>
      <c r="AD458" s="15">
        <f>SUMPRODUCT(nnet!$G458:$P458,$R$5:$AA$5)</f>
        <v>0.1635531527</v>
      </c>
      <c r="AE458" s="16">
        <f t="shared" ref="AE458:AF458" si="456">IF(AC458&lt;0,0,AC458)</f>
        <v>0</v>
      </c>
      <c r="AF458" s="16">
        <f t="shared" si="456"/>
        <v>0.1635531527</v>
      </c>
      <c r="AG458" s="16">
        <f t="shared" si="3"/>
        <v>0.1635531527</v>
      </c>
      <c r="AH458" s="16">
        <f>(nnet!$A458-AG458)^2</f>
        <v>0.02674963377</v>
      </c>
    </row>
    <row r="459" ht="14.25" customHeight="1">
      <c r="A459" s="10">
        <v>1.0</v>
      </c>
      <c r="B459" s="10" t="s">
        <v>30</v>
      </c>
      <c r="C459" s="10">
        <v>2.0</v>
      </c>
      <c r="D459" s="10" t="s">
        <v>33</v>
      </c>
      <c r="E459" s="10">
        <v>34.0</v>
      </c>
      <c r="F459" s="11">
        <v>13.0</v>
      </c>
      <c r="G459" s="10">
        <v>0.0</v>
      </c>
      <c r="H459" s="10">
        <v>0.0</v>
      </c>
      <c r="I459" s="12">
        <f>nnet!$E459/$E$1</f>
        <v>0.425</v>
      </c>
      <c r="J459" s="12">
        <f>LOG10(nnet!$F459+1)</f>
        <v>1.146128036</v>
      </c>
      <c r="K459" s="10">
        <f>IF(nnet!$C459=1,1,0)</f>
        <v>0</v>
      </c>
      <c r="L459" s="10">
        <f>IF(nnet!$C459=2,1,0)</f>
        <v>1</v>
      </c>
      <c r="M459" s="10">
        <f>IF(nnet!$B459="S",1,0)</f>
        <v>1</v>
      </c>
      <c r="N459" s="10">
        <f>IF(nnet!$B459="C",1,0)</f>
        <v>0</v>
      </c>
      <c r="O459" s="13">
        <f>IF(nnet!$D459="male",1,0)</f>
        <v>0</v>
      </c>
      <c r="P459" s="13">
        <v>1.0</v>
      </c>
      <c r="AC459" s="15">
        <f>SUMPRODUCT(linear!$G459:$P459,$R$4:$AA$4)</f>
        <v>-0.9722042173</v>
      </c>
      <c r="AD459" s="15">
        <f>SUMPRODUCT(nnet!$G459:$P459,$R$5:$AA$5)</f>
        <v>0.7617255909</v>
      </c>
      <c r="AE459" s="16">
        <f t="shared" ref="AE459:AF459" si="457">IF(AC459&lt;0,0,AC459)</f>
        <v>0</v>
      </c>
      <c r="AF459" s="16">
        <f t="shared" si="457"/>
        <v>0.7617255909</v>
      </c>
      <c r="AG459" s="16">
        <f t="shared" si="3"/>
        <v>0.7617255909</v>
      </c>
      <c r="AH459" s="16">
        <f>(nnet!$A459-AG459)^2</f>
        <v>0.05677469402</v>
      </c>
    </row>
    <row r="460" ht="14.25" customHeight="1">
      <c r="A460" s="10">
        <v>1.0</v>
      </c>
      <c r="B460" s="10" t="s">
        <v>30</v>
      </c>
      <c r="C460" s="10">
        <v>1.0</v>
      </c>
      <c r="D460" s="10" t="s">
        <v>33</v>
      </c>
      <c r="E460" s="10">
        <v>39.0</v>
      </c>
      <c r="F460" s="11">
        <v>55.9</v>
      </c>
      <c r="G460" s="10">
        <v>1.0</v>
      </c>
      <c r="H460" s="10">
        <v>0.0</v>
      </c>
      <c r="I460" s="12">
        <f>nnet!$E460/$E$1</f>
        <v>0.4875</v>
      </c>
      <c r="J460" s="12">
        <f>LOG10(nnet!$F460+1)</f>
        <v>1.755112266</v>
      </c>
      <c r="K460" s="10">
        <f>IF(nnet!$C460=1,1,0)</f>
        <v>1</v>
      </c>
      <c r="L460" s="10">
        <f>IF(nnet!$C460=2,1,0)</f>
        <v>0</v>
      </c>
      <c r="M460" s="10">
        <f>IF(nnet!$B460="S",1,0)</f>
        <v>1</v>
      </c>
      <c r="N460" s="10">
        <f>IF(nnet!$B460="C",1,0)</f>
        <v>0</v>
      </c>
      <c r="O460" s="13">
        <f>IF(nnet!$D460="male",1,0)</f>
        <v>0</v>
      </c>
      <c r="P460" s="13">
        <v>1.0</v>
      </c>
      <c r="AC460" s="15">
        <f>SUMPRODUCT(linear!$G460:$P460,$R$4:$AA$4)</f>
        <v>-0.775793643</v>
      </c>
      <c r="AD460" s="15">
        <f>SUMPRODUCT(nnet!$G460:$P460,$R$5:$AA$5)</f>
        <v>0.8646583245</v>
      </c>
      <c r="AE460" s="16">
        <f t="shared" ref="AE460:AF460" si="458">IF(AC460&lt;0,0,AC460)</f>
        <v>0</v>
      </c>
      <c r="AF460" s="16">
        <f t="shared" si="458"/>
        <v>0.8646583245</v>
      </c>
      <c r="AG460" s="16">
        <f t="shared" si="3"/>
        <v>0.8646583245</v>
      </c>
      <c r="AH460" s="16">
        <f>(nnet!$A460-AG460)^2</f>
        <v>0.01831736912</v>
      </c>
    </row>
    <row r="461" ht="14.25" customHeight="1">
      <c r="A461" s="10">
        <v>1.0</v>
      </c>
      <c r="B461" s="10" t="s">
        <v>30</v>
      </c>
      <c r="C461" s="10">
        <v>3.0</v>
      </c>
      <c r="D461" s="10" t="s">
        <v>31</v>
      </c>
      <c r="E461" s="10">
        <v>32.0</v>
      </c>
      <c r="F461" s="11">
        <v>7.925</v>
      </c>
      <c r="G461" s="10">
        <v>0.0</v>
      </c>
      <c r="H461" s="10">
        <v>0.0</v>
      </c>
      <c r="I461" s="12">
        <f>nnet!$E461/$E$1</f>
        <v>0.4</v>
      </c>
      <c r="J461" s="12">
        <f>LOG10(nnet!$F461+1)</f>
        <v>0.9506082248</v>
      </c>
      <c r="K461" s="10">
        <f>IF(nnet!$C461=1,1,0)</f>
        <v>0</v>
      </c>
      <c r="L461" s="10">
        <f>IF(nnet!$C461=2,1,0)</f>
        <v>0</v>
      </c>
      <c r="M461" s="10">
        <f>IF(nnet!$B461="S",1,0)</f>
        <v>1</v>
      </c>
      <c r="N461" s="10">
        <f>IF(nnet!$B461="C",1,0)</f>
        <v>0</v>
      </c>
      <c r="O461" s="13">
        <f>IF(nnet!$D461="male",1,0)</f>
        <v>1</v>
      </c>
      <c r="P461" s="13">
        <v>1.0</v>
      </c>
      <c r="AC461" s="15">
        <f>SUMPRODUCT(linear!$G461:$P461,$R$4:$AA$4)</f>
        <v>-1.576687535</v>
      </c>
      <c r="AD461" s="15">
        <f>SUMPRODUCT(nnet!$G461:$P461,$R$5:$AA$5)</f>
        <v>0.06112411572</v>
      </c>
      <c r="AE461" s="16">
        <f t="shared" ref="AE461:AF461" si="459">IF(AC461&lt;0,0,AC461)</f>
        <v>0</v>
      </c>
      <c r="AF461" s="16">
        <f t="shared" si="459"/>
        <v>0.06112411572</v>
      </c>
      <c r="AG461" s="16">
        <f t="shared" si="3"/>
        <v>0.06112411572</v>
      </c>
      <c r="AH461" s="16">
        <f>(nnet!$A461-AG461)^2</f>
        <v>0.8814879261</v>
      </c>
    </row>
    <row r="462" ht="14.25" customHeight="1">
      <c r="A462" s="10">
        <v>1.0</v>
      </c>
      <c r="B462" s="10" t="s">
        <v>30</v>
      </c>
      <c r="C462" s="10">
        <v>2.0</v>
      </c>
      <c r="D462" s="10" t="s">
        <v>33</v>
      </c>
      <c r="E462" s="10">
        <v>25.0</v>
      </c>
      <c r="F462" s="11">
        <v>30.0</v>
      </c>
      <c r="G462" s="10">
        <v>1.0</v>
      </c>
      <c r="H462" s="10">
        <v>1.0</v>
      </c>
      <c r="I462" s="12">
        <f>nnet!$E462/$E$1</f>
        <v>0.3125</v>
      </c>
      <c r="J462" s="12">
        <f>LOG10(nnet!$F462+1)</f>
        <v>1.491361694</v>
      </c>
      <c r="K462" s="10">
        <f>IF(nnet!$C462=1,1,0)</f>
        <v>0</v>
      </c>
      <c r="L462" s="10">
        <f>IF(nnet!$C462=2,1,0)</f>
        <v>1</v>
      </c>
      <c r="M462" s="10">
        <f>IF(nnet!$B462="S",1,0)</f>
        <v>1</v>
      </c>
      <c r="N462" s="10">
        <f>IF(nnet!$B462="C",1,0)</f>
        <v>0</v>
      </c>
      <c r="O462" s="13">
        <f>IF(nnet!$D462="male",1,0)</f>
        <v>0</v>
      </c>
      <c r="P462" s="13">
        <v>1.0</v>
      </c>
      <c r="AC462" s="15">
        <f>SUMPRODUCT(linear!$G462:$P462,$R$4:$AA$4)</f>
        <v>-0.9379168524</v>
      </c>
      <c r="AD462" s="15">
        <f>SUMPRODUCT(nnet!$G462:$P462,$R$5:$AA$5)</f>
        <v>0.7575022486</v>
      </c>
      <c r="AE462" s="16">
        <f t="shared" ref="AE462:AF462" si="460">IF(AC462&lt;0,0,AC462)</f>
        <v>0</v>
      </c>
      <c r="AF462" s="16">
        <f t="shared" si="460"/>
        <v>0.7575022486</v>
      </c>
      <c r="AG462" s="16">
        <f t="shared" si="3"/>
        <v>0.7575022486</v>
      </c>
      <c r="AH462" s="16">
        <f>(nnet!$A462-AG462)^2</f>
        <v>0.05880515945</v>
      </c>
    </row>
    <row r="463" ht="14.25" customHeight="1">
      <c r="A463" s="10">
        <v>1.0</v>
      </c>
      <c r="B463" s="10" t="s">
        <v>32</v>
      </c>
      <c r="C463" s="10">
        <v>1.0</v>
      </c>
      <c r="D463" s="10" t="s">
        <v>33</v>
      </c>
      <c r="E463" s="10">
        <v>39.0</v>
      </c>
      <c r="F463" s="11">
        <v>110.8833</v>
      </c>
      <c r="G463" s="10">
        <v>1.0</v>
      </c>
      <c r="H463" s="10">
        <v>1.0</v>
      </c>
      <c r="I463" s="12">
        <f>nnet!$E463/$E$1</f>
        <v>0.4875</v>
      </c>
      <c r="J463" s="12">
        <f>LOG10(nnet!$F463+1)</f>
        <v>2.048765267</v>
      </c>
      <c r="K463" s="10">
        <f>IF(nnet!$C463=1,1,0)</f>
        <v>1</v>
      </c>
      <c r="L463" s="10">
        <f>IF(nnet!$C463=2,1,0)</f>
        <v>0</v>
      </c>
      <c r="M463" s="10">
        <f>IF(nnet!$B463="S",1,0)</f>
        <v>0</v>
      </c>
      <c r="N463" s="10">
        <f>IF(nnet!$B463="C",1,0)</f>
        <v>1</v>
      </c>
      <c r="O463" s="13">
        <f>IF(nnet!$D463="male",1,0)</f>
        <v>0</v>
      </c>
      <c r="P463" s="13">
        <v>1.0</v>
      </c>
      <c r="AC463" s="15">
        <f>SUMPRODUCT(linear!$G463:$P463,$R$4:$AA$4)</f>
        <v>0.9198494923</v>
      </c>
      <c r="AD463" s="15">
        <f>SUMPRODUCT(nnet!$G463:$P463,$R$5:$AA$5)</f>
        <v>-2.608411085</v>
      </c>
      <c r="AE463" s="16">
        <f t="shared" ref="AE463:AF463" si="461">IF(AC463&lt;0,0,AC463)</f>
        <v>0.9198494923</v>
      </c>
      <c r="AF463" s="16">
        <f t="shared" si="461"/>
        <v>0</v>
      </c>
      <c r="AG463" s="16">
        <f t="shared" si="3"/>
        <v>0.9198494923</v>
      </c>
      <c r="AH463" s="16">
        <f>(nnet!$A463-AG463)^2</f>
        <v>0.00642410388</v>
      </c>
    </row>
    <row r="464" ht="14.25" customHeight="1">
      <c r="A464" s="10">
        <v>0.0</v>
      </c>
      <c r="B464" s="10" t="s">
        <v>30</v>
      </c>
      <c r="C464" s="10">
        <v>2.0</v>
      </c>
      <c r="D464" s="10" t="s">
        <v>31</v>
      </c>
      <c r="E464" s="10">
        <v>54.0</v>
      </c>
      <c r="F464" s="11">
        <v>26.0</v>
      </c>
      <c r="G464" s="10">
        <v>0.0</v>
      </c>
      <c r="H464" s="10">
        <v>0.0</v>
      </c>
      <c r="I464" s="12">
        <f>nnet!$E464/$E$1</f>
        <v>0.675</v>
      </c>
      <c r="J464" s="12">
        <f>LOG10(nnet!$F464+1)</f>
        <v>1.431363764</v>
      </c>
      <c r="K464" s="10">
        <f>IF(nnet!$C464=1,1,0)</f>
        <v>0</v>
      </c>
      <c r="L464" s="10">
        <f>IF(nnet!$C464=2,1,0)</f>
        <v>1</v>
      </c>
      <c r="M464" s="10">
        <f>IF(nnet!$B464="S",1,0)</f>
        <v>1</v>
      </c>
      <c r="N464" s="10">
        <f>IF(nnet!$B464="C",1,0)</f>
        <v>0</v>
      </c>
      <c r="O464" s="13">
        <f>IF(nnet!$D464="male",1,0)</f>
        <v>1</v>
      </c>
      <c r="P464" s="13">
        <v>1.0</v>
      </c>
      <c r="AC464" s="15">
        <f>SUMPRODUCT(linear!$G464:$P464,$R$4:$AA$4)</f>
        <v>-1.653159681</v>
      </c>
      <c r="AD464" s="15">
        <f>SUMPRODUCT(nnet!$G464:$P464,$R$5:$AA$5)</f>
        <v>0.1561264352</v>
      </c>
      <c r="AE464" s="16">
        <f t="shared" ref="AE464:AF464" si="462">IF(AC464&lt;0,0,AC464)</f>
        <v>0</v>
      </c>
      <c r="AF464" s="16">
        <f t="shared" si="462"/>
        <v>0.1561264352</v>
      </c>
      <c r="AG464" s="16">
        <f t="shared" si="3"/>
        <v>0.1561264352</v>
      </c>
      <c r="AH464" s="16">
        <f>(nnet!$A464-AG464)^2</f>
        <v>0.02437546377</v>
      </c>
    </row>
    <row r="465" ht="14.25" customHeight="1">
      <c r="A465" s="10">
        <v>0.0</v>
      </c>
      <c r="B465" s="10" t="s">
        <v>32</v>
      </c>
      <c r="C465" s="10">
        <v>1.0</v>
      </c>
      <c r="D465" s="10" t="s">
        <v>31</v>
      </c>
      <c r="E465" s="10">
        <v>36.0</v>
      </c>
      <c r="F465" s="11">
        <v>40.125</v>
      </c>
      <c r="G465" s="10">
        <v>0.0</v>
      </c>
      <c r="H465" s="10">
        <v>0.0</v>
      </c>
      <c r="I465" s="12">
        <f>nnet!$E465/$E$1</f>
        <v>0.45</v>
      </c>
      <c r="J465" s="12">
        <f>LOG10(nnet!$F465+1)</f>
        <v>1.614105911</v>
      </c>
      <c r="K465" s="10">
        <f>IF(nnet!$C465=1,1,0)</f>
        <v>1</v>
      </c>
      <c r="L465" s="10">
        <f>IF(nnet!$C465=2,1,0)</f>
        <v>0</v>
      </c>
      <c r="M465" s="10">
        <f>IF(nnet!$B465="S",1,0)</f>
        <v>0</v>
      </c>
      <c r="N465" s="10">
        <f>IF(nnet!$B465="C",1,0)</f>
        <v>1</v>
      </c>
      <c r="O465" s="13">
        <f>IF(nnet!$D465="male",1,0)</f>
        <v>1</v>
      </c>
      <c r="P465" s="13">
        <v>1.0</v>
      </c>
      <c r="AC465" s="15">
        <f>SUMPRODUCT(linear!$G465:$P465,$R$4:$AA$4)</f>
        <v>0.4943140594</v>
      </c>
      <c r="AD465" s="15">
        <f>SUMPRODUCT(nnet!$G465:$P465,$R$5:$AA$5)</f>
        <v>-3.026593629</v>
      </c>
      <c r="AE465" s="16">
        <f t="shared" ref="AE465:AF465" si="463">IF(AC465&lt;0,0,AC465)</f>
        <v>0.4943140594</v>
      </c>
      <c r="AF465" s="16">
        <f t="shared" si="463"/>
        <v>0</v>
      </c>
      <c r="AG465" s="16">
        <f t="shared" si="3"/>
        <v>0.4943140594</v>
      </c>
      <c r="AH465" s="16">
        <f>(nnet!$A465-AG465)^2</f>
        <v>0.2443463893</v>
      </c>
    </row>
    <row r="466" ht="14.25" customHeight="1">
      <c r="A466" s="10">
        <v>1.0</v>
      </c>
      <c r="B466" s="10" t="s">
        <v>30</v>
      </c>
      <c r="C466" s="10">
        <v>1.0</v>
      </c>
      <c r="D466" s="10" t="s">
        <v>33</v>
      </c>
      <c r="E466" s="10">
        <v>18.0</v>
      </c>
      <c r="F466" s="11">
        <v>79.65</v>
      </c>
      <c r="G466" s="10">
        <v>0.0</v>
      </c>
      <c r="H466" s="10">
        <v>2.0</v>
      </c>
      <c r="I466" s="12">
        <f>nnet!$E466/$E$1</f>
        <v>0.225</v>
      </c>
      <c r="J466" s="12">
        <f>LOG10(nnet!$F466+1)</f>
        <v>1.906604372</v>
      </c>
      <c r="K466" s="10">
        <f>IF(nnet!$C466=1,1,0)</f>
        <v>1</v>
      </c>
      <c r="L466" s="10">
        <f>IF(nnet!$C466=2,1,0)</f>
        <v>0</v>
      </c>
      <c r="M466" s="10">
        <f>IF(nnet!$B466="S",1,0)</f>
        <v>1</v>
      </c>
      <c r="N466" s="10">
        <f>IF(nnet!$B466="C",1,0)</f>
        <v>0</v>
      </c>
      <c r="O466" s="13">
        <f>IF(nnet!$D466="male",1,0)</f>
        <v>0</v>
      </c>
      <c r="P466" s="13">
        <v>1.0</v>
      </c>
      <c r="AC466" s="15">
        <f>SUMPRODUCT(linear!$G466:$P466,$R$4:$AA$4)</f>
        <v>-0.6326512331</v>
      </c>
      <c r="AD466" s="15">
        <f>SUMPRODUCT(nnet!$G466:$P466,$R$5:$AA$5)</f>
        <v>1.070729353</v>
      </c>
      <c r="AE466" s="16">
        <f t="shared" ref="AE466:AF466" si="464">IF(AC466&lt;0,0,AC466)</f>
        <v>0</v>
      </c>
      <c r="AF466" s="16">
        <f t="shared" si="464"/>
        <v>1.070729353</v>
      </c>
      <c r="AG466" s="16">
        <f t="shared" si="3"/>
        <v>1.070729353</v>
      </c>
      <c r="AH466" s="16">
        <f>(nnet!$A466-AG466)^2</f>
        <v>0.005002641375</v>
      </c>
    </row>
    <row r="467" ht="14.25" customHeight="1">
      <c r="A467" s="10">
        <v>0.0</v>
      </c>
      <c r="B467" s="10" t="s">
        <v>30</v>
      </c>
      <c r="C467" s="10">
        <v>2.0</v>
      </c>
      <c r="D467" s="10" t="s">
        <v>31</v>
      </c>
      <c r="E467" s="10">
        <v>47.0</v>
      </c>
      <c r="F467" s="11">
        <v>15.0</v>
      </c>
      <c r="G467" s="10">
        <v>0.0</v>
      </c>
      <c r="H467" s="10">
        <v>0.0</v>
      </c>
      <c r="I467" s="12">
        <f>nnet!$E467/$E$1</f>
        <v>0.5875</v>
      </c>
      <c r="J467" s="12">
        <f>LOG10(nnet!$F467+1)</f>
        <v>1.204119983</v>
      </c>
      <c r="K467" s="10">
        <f>IF(nnet!$C467=1,1,0)</f>
        <v>0</v>
      </c>
      <c r="L467" s="10">
        <f>IF(nnet!$C467=2,1,0)</f>
        <v>1</v>
      </c>
      <c r="M467" s="10">
        <f>IF(nnet!$B467="S",1,0)</f>
        <v>1</v>
      </c>
      <c r="N467" s="10">
        <f>IF(nnet!$B467="C",1,0)</f>
        <v>0</v>
      </c>
      <c r="O467" s="13">
        <f>IF(nnet!$D467="male",1,0)</f>
        <v>1</v>
      </c>
      <c r="P467" s="13">
        <v>1.0</v>
      </c>
      <c r="AC467" s="15">
        <f>SUMPRODUCT(linear!$G467:$P467,$R$4:$AA$4)</f>
        <v>-1.591475996</v>
      </c>
      <c r="AD467" s="15">
        <f>SUMPRODUCT(nnet!$G467:$P467,$R$5:$AA$5)</f>
        <v>0.1858179769</v>
      </c>
      <c r="AE467" s="16">
        <f t="shared" ref="AE467:AF467" si="465">IF(AC467&lt;0,0,AC467)</f>
        <v>0</v>
      </c>
      <c r="AF467" s="16">
        <f t="shared" si="465"/>
        <v>0.1858179769</v>
      </c>
      <c r="AG467" s="16">
        <f t="shared" si="3"/>
        <v>0.1858179769</v>
      </c>
      <c r="AH467" s="16">
        <f>(nnet!$A467-AG467)^2</f>
        <v>0.03452832053</v>
      </c>
    </row>
    <row r="468" ht="14.25" customHeight="1">
      <c r="A468" s="10">
        <v>1.0</v>
      </c>
      <c r="B468" s="10" t="s">
        <v>32</v>
      </c>
      <c r="C468" s="10">
        <v>1.0</v>
      </c>
      <c r="D468" s="10" t="s">
        <v>31</v>
      </c>
      <c r="E468" s="10">
        <v>60.0</v>
      </c>
      <c r="F468" s="11">
        <v>79.2</v>
      </c>
      <c r="G468" s="10">
        <v>1.0</v>
      </c>
      <c r="H468" s="10">
        <v>1.0</v>
      </c>
      <c r="I468" s="12">
        <f>nnet!$E468/$E$1</f>
        <v>0.75</v>
      </c>
      <c r="J468" s="12">
        <f>LOG10(nnet!$F468+1)</f>
        <v>1.904174368</v>
      </c>
      <c r="K468" s="10">
        <f>IF(nnet!$C468=1,1,0)</f>
        <v>1</v>
      </c>
      <c r="L468" s="10">
        <f>IF(nnet!$C468=2,1,0)</f>
        <v>0</v>
      </c>
      <c r="M468" s="10">
        <f>IF(nnet!$B468="S",1,0)</f>
        <v>0</v>
      </c>
      <c r="N468" s="10">
        <f>IF(nnet!$B468="C",1,0)</f>
        <v>1</v>
      </c>
      <c r="O468" s="13">
        <f>IF(nnet!$D468="male",1,0)</f>
        <v>1</v>
      </c>
      <c r="P468" s="13">
        <v>1.0</v>
      </c>
      <c r="AC468" s="15">
        <f>SUMPRODUCT(linear!$G468:$P468,$R$4:$AA$4)</f>
        <v>0.2247052457</v>
      </c>
      <c r="AD468" s="15">
        <f>SUMPRODUCT(nnet!$G468:$P468,$R$5:$AA$5)</f>
        <v>-3.251286517</v>
      </c>
      <c r="AE468" s="16">
        <f t="shared" ref="AE468:AF468" si="466">IF(AC468&lt;0,0,AC468)</f>
        <v>0.2247052457</v>
      </c>
      <c r="AF468" s="16">
        <f t="shared" si="466"/>
        <v>0</v>
      </c>
      <c r="AG468" s="16">
        <f t="shared" si="3"/>
        <v>0.2247052457</v>
      </c>
      <c r="AH468" s="16">
        <f>(nnet!$A468-AG468)^2</f>
        <v>0.6010819561</v>
      </c>
    </row>
    <row r="469" ht="14.25" customHeight="1">
      <c r="A469" s="10">
        <v>0.0</v>
      </c>
      <c r="B469" s="10" t="s">
        <v>30</v>
      </c>
      <c r="C469" s="10">
        <v>3.0</v>
      </c>
      <c r="D469" s="10" t="s">
        <v>31</v>
      </c>
      <c r="E469" s="10">
        <v>22.0</v>
      </c>
      <c r="F469" s="11">
        <v>8.05</v>
      </c>
      <c r="G469" s="10">
        <v>0.0</v>
      </c>
      <c r="H469" s="10">
        <v>0.0</v>
      </c>
      <c r="I469" s="12">
        <f>nnet!$E469/$E$1</f>
        <v>0.275</v>
      </c>
      <c r="J469" s="12">
        <f>LOG10(nnet!$F469+1)</f>
        <v>0.9566485792</v>
      </c>
      <c r="K469" s="10">
        <f>IF(nnet!$C469=1,1,0)</f>
        <v>0</v>
      </c>
      <c r="L469" s="10">
        <f>IF(nnet!$C469=2,1,0)</f>
        <v>0</v>
      </c>
      <c r="M469" s="10">
        <f>IF(nnet!$B469="S",1,0)</f>
        <v>1</v>
      </c>
      <c r="N469" s="10">
        <f>IF(nnet!$B469="C",1,0)</f>
        <v>0</v>
      </c>
      <c r="O469" s="13">
        <f>IF(nnet!$D469="male",1,0)</f>
        <v>1</v>
      </c>
      <c r="P469" s="13">
        <v>1.0</v>
      </c>
      <c r="AC469" s="15">
        <f>SUMPRODUCT(linear!$G469:$P469,$R$4:$AA$4)</f>
        <v>-1.48472196</v>
      </c>
      <c r="AD469" s="15">
        <f>SUMPRODUCT(nnet!$G469:$P469,$R$5:$AA$5)</f>
        <v>0.1271701497</v>
      </c>
      <c r="AE469" s="16">
        <f t="shared" ref="AE469:AF469" si="467">IF(AC469&lt;0,0,AC469)</f>
        <v>0</v>
      </c>
      <c r="AF469" s="16">
        <f t="shared" si="467"/>
        <v>0.1271701497</v>
      </c>
      <c r="AG469" s="16">
        <f t="shared" si="3"/>
        <v>0.1271701497</v>
      </c>
      <c r="AH469" s="16">
        <f>(nnet!$A469-AG469)^2</f>
        <v>0.01617224697</v>
      </c>
    </row>
    <row r="470" ht="14.25" customHeight="1">
      <c r="A470" s="10">
        <v>0.0</v>
      </c>
      <c r="B470" s="10" t="s">
        <v>30</v>
      </c>
      <c r="C470" s="10">
        <v>3.0</v>
      </c>
      <c r="D470" s="10" t="s">
        <v>31</v>
      </c>
      <c r="E470" s="10">
        <v>35.0</v>
      </c>
      <c r="F470" s="11">
        <v>7.125</v>
      </c>
      <c r="G470" s="10">
        <v>0.0</v>
      </c>
      <c r="H470" s="10">
        <v>0.0</v>
      </c>
      <c r="I470" s="12">
        <f>nnet!$E470/$E$1</f>
        <v>0.4375</v>
      </c>
      <c r="J470" s="12">
        <f>LOG10(nnet!$F470+1)</f>
        <v>0.9098233697</v>
      </c>
      <c r="K470" s="10">
        <f>IF(nnet!$C470=1,1,0)</f>
        <v>0</v>
      </c>
      <c r="L470" s="10">
        <f>IF(nnet!$C470=2,1,0)</f>
        <v>0</v>
      </c>
      <c r="M470" s="10">
        <f>IF(nnet!$B470="S",1,0)</f>
        <v>1</v>
      </c>
      <c r="N470" s="10">
        <f>IF(nnet!$B470="C",1,0)</f>
        <v>0</v>
      </c>
      <c r="O470" s="13">
        <f>IF(nnet!$D470="male",1,0)</f>
        <v>1</v>
      </c>
      <c r="P470" s="13">
        <v>1.0</v>
      </c>
      <c r="AC470" s="15">
        <f>SUMPRODUCT(linear!$G470:$P470,$R$4:$AA$4)</f>
        <v>-1.604730494</v>
      </c>
      <c r="AD470" s="15">
        <f>SUMPRODUCT(nnet!$G470:$P470,$R$5:$AA$5)</f>
        <v>0.03852536495</v>
      </c>
      <c r="AE470" s="16">
        <f t="shared" ref="AE470:AF470" si="468">IF(AC470&lt;0,0,AC470)</f>
        <v>0</v>
      </c>
      <c r="AF470" s="16">
        <f t="shared" si="468"/>
        <v>0.03852536495</v>
      </c>
      <c r="AG470" s="16">
        <f t="shared" si="3"/>
        <v>0.03852536495</v>
      </c>
      <c r="AH470" s="16">
        <f>(nnet!$A470-AG470)^2</f>
        <v>0.001484203745</v>
      </c>
    </row>
    <row r="471" ht="14.25" customHeight="1">
      <c r="A471" s="10">
        <v>1.0</v>
      </c>
      <c r="B471" s="10" t="s">
        <v>32</v>
      </c>
      <c r="C471" s="10">
        <v>1.0</v>
      </c>
      <c r="D471" s="10" t="s">
        <v>33</v>
      </c>
      <c r="E471" s="10">
        <v>52.0</v>
      </c>
      <c r="F471" s="11">
        <v>78.2667</v>
      </c>
      <c r="G471" s="10">
        <v>1.0</v>
      </c>
      <c r="H471" s="10">
        <v>0.0</v>
      </c>
      <c r="I471" s="12">
        <f>nnet!$E471/$E$1</f>
        <v>0.65</v>
      </c>
      <c r="J471" s="12">
        <f>LOG10(nnet!$F471+1)</f>
        <v>1.899090778</v>
      </c>
      <c r="K471" s="10">
        <f>IF(nnet!$C471=1,1,0)</f>
        <v>1</v>
      </c>
      <c r="L471" s="10">
        <f>IF(nnet!$C471=2,1,0)</f>
        <v>0</v>
      </c>
      <c r="M471" s="10">
        <f>IF(nnet!$B471="S",1,0)</f>
        <v>0</v>
      </c>
      <c r="N471" s="10">
        <f>IF(nnet!$B471="C",1,0)</f>
        <v>1</v>
      </c>
      <c r="O471" s="13">
        <f>IF(nnet!$D471="male",1,0)</f>
        <v>0</v>
      </c>
      <c r="P471" s="13">
        <v>1.0</v>
      </c>
      <c r="AC471" s="15">
        <f>SUMPRODUCT(linear!$G471:$P471,$R$4:$AA$4)</f>
        <v>0.8333225772</v>
      </c>
      <c r="AD471" s="15">
        <f>SUMPRODUCT(nnet!$G471:$P471,$R$5:$AA$5)</f>
        <v>-2.694241719</v>
      </c>
      <c r="AE471" s="16">
        <f t="shared" ref="AE471:AF471" si="469">IF(AC471&lt;0,0,AC471)</f>
        <v>0.8333225772</v>
      </c>
      <c r="AF471" s="16">
        <f t="shared" si="469"/>
        <v>0</v>
      </c>
      <c r="AG471" s="16">
        <f t="shared" si="3"/>
        <v>0.8333225772</v>
      </c>
      <c r="AH471" s="16">
        <f>(nnet!$A471-AG471)^2</f>
        <v>0.02778136328</v>
      </c>
    </row>
    <row r="472" ht="14.25" customHeight="1">
      <c r="A472" s="10">
        <v>0.0</v>
      </c>
      <c r="B472" s="10" t="s">
        <v>30</v>
      </c>
      <c r="C472" s="10">
        <v>3.0</v>
      </c>
      <c r="D472" s="10" t="s">
        <v>31</v>
      </c>
      <c r="E472" s="10">
        <v>47.0</v>
      </c>
      <c r="F472" s="11">
        <v>7.25</v>
      </c>
      <c r="G472" s="10">
        <v>0.0</v>
      </c>
      <c r="H472" s="10">
        <v>0.0</v>
      </c>
      <c r="I472" s="12">
        <f>nnet!$E472/$E$1</f>
        <v>0.5875</v>
      </c>
      <c r="J472" s="12">
        <f>LOG10(nnet!$F472+1)</f>
        <v>0.9164539485</v>
      </c>
      <c r="K472" s="10">
        <f>IF(nnet!$C472=1,1,0)</f>
        <v>0</v>
      </c>
      <c r="L472" s="10">
        <f>IF(nnet!$C472=2,1,0)</f>
        <v>0</v>
      </c>
      <c r="M472" s="10">
        <f>IF(nnet!$B472="S",1,0)</f>
        <v>1</v>
      </c>
      <c r="N472" s="10">
        <f>IF(nnet!$B472="C",1,0)</f>
        <v>0</v>
      </c>
      <c r="O472" s="13">
        <f>IF(nnet!$D472="male",1,0)</f>
        <v>1</v>
      </c>
      <c r="P472" s="13">
        <v>1.0</v>
      </c>
      <c r="AC472" s="15">
        <f>SUMPRODUCT(linear!$G472:$P472,$R$4:$AA$4)</f>
        <v>-1.714927761</v>
      </c>
      <c r="AD472" s="15">
        <f>SUMPRODUCT(nnet!$G472:$P472,$R$5:$AA$5)</f>
        <v>-0.03973810068</v>
      </c>
      <c r="AE472" s="16">
        <f t="shared" ref="AE472:AF472" si="470">IF(AC472&lt;0,0,AC472)</f>
        <v>0</v>
      </c>
      <c r="AF472" s="16">
        <f t="shared" si="470"/>
        <v>0</v>
      </c>
      <c r="AG472" s="16">
        <f t="shared" si="3"/>
        <v>0</v>
      </c>
      <c r="AH472" s="16">
        <f>(nnet!$A472-AG472)^2</f>
        <v>0</v>
      </c>
    </row>
    <row r="473" ht="14.25" customHeight="1">
      <c r="A473" s="10">
        <v>0.0</v>
      </c>
      <c r="B473" s="10" t="s">
        <v>30</v>
      </c>
      <c r="C473" s="10">
        <v>2.0</v>
      </c>
      <c r="D473" s="10" t="s">
        <v>31</v>
      </c>
      <c r="E473" s="10">
        <v>37.0</v>
      </c>
      <c r="F473" s="11">
        <v>26.0</v>
      </c>
      <c r="G473" s="10">
        <v>1.0</v>
      </c>
      <c r="H473" s="10">
        <v>0.0</v>
      </c>
      <c r="I473" s="12">
        <f>nnet!$E473/$E$1</f>
        <v>0.4625</v>
      </c>
      <c r="J473" s="12">
        <f>LOG10(nnet!$F473+1)</f>
        <v>1.431363764</v>
      </c>
      <c r="K473" s="10">
        <f>IF(nnet!$C473=1,1,0)</f>
        <v>0</v>
      </c>
      <c r="L473" s="10">
        <f>IF(nnet!$C473=2,1,0)</f>
        <v>1</v>
      </c>
      <c r="M473" s="10">
        <f>IF(nnet!$B473="S",1,0)</f>
        <v>1</v>
      </c>
      <c r="N473" s="10">
        <f>IF(nnet!$B473="C",1,0)</f>
        <v>0</v>
      </c>
      <c r="O473" s="13">
        <f>IF(nnet!$D473="male",1,0)</f>
        <v>1</v>
      </c>
      <c r="P473" s="13">
        <v>1.0</v>
      </c>
      <c r="AC473" s="15">
        <f>SUMPRODUCT(linear!$G473:$P473,$R$4:$AA$4)</f>
        <v>-1.514693577</v>
      </c>
      <c r="AD473" s="15">
        <f>SUMPRODUCT(nnet!$G473:$P473,$R$5:$AA$5)</f>
        <v>0.1898882982</v>
      </c>
      <c r="AE473" s="16">
        <f t="shared" ref="AE473:AF473" si="471">IF(AC473&lt;0,0,AC473)</f>
        <v>0</v>
      </c>
      <c r="AF473" s="16">
        <f t="shared" si="471"/>
        <v>0.1898882982</v>
      </c>
      <c r="AG473" s="16">
        <f t="shared" si="3"/>
        <v>0.1898882982</v>
      </c>
      <c r="AH473" s="16">
        <f>(nnet!$A473-AG473)^2</f>
        <v>0.03605756578</v>
      </c>
    </row>
    <row r="474" ht="14.25" customHeight="1">
      <c r="A474" s="10">
        <v>0.0</v>
      </c>
      <c r="B474" s="10" t="s">
        <v>30</v>
      </c>
      <c r="C474" s="10">
        <v>3.0</v>
      </c>
      <c r="D474" s="10" t="s">
        <v>31</v>
      </c>
      <c r="E474" s="10">
        <v>36.0</v>
      </c>
      <c r="F474" s="11">
        <v>24.15</v>
      </c>
      <c r="G474" s="10">
        <v>1.0</v>
      </c>
      <c r="H474" s="10">
        <v>1.0</v>
      </c>
      <c r="I474" s="12">
        <f>nnet!$E474/$E$1</f>
        <v>0.45</v>
      </c>
      <c r="J474" s="12">
        <f>LOG10(nnet!$F474+1)</f>
        <v>1.400537989</v>
      </c>
      <c r="K474" s="10">
        <f>IF(nnet!$C474=1,1,0)</f>
        <v>0</v>
      </c>
      <c r="L474" s="10">
        <f>IF(nnet!$C474=2,1,0)</f>
        <v>0</v>
      </c>
      <c r="M474" s="10">
        <f>IF(nnet!$B474="S",1,0)</f>
        <v>1</v>
      </c>
      <c r="N474" s="10">
        <f>IF(nnet!$B474="C",1,0)</f>
        <v>0</v>
      </c>
      <c r="O474" s="13">
        <f>IF(nnet!$D474="male",1,0)</f>
        <v>1</v>
      </c>
      <c r="P474" s="13">
        <v>1.0</v>
      </c>
      <c r="AC474" s="15">
        <f>SUMPRODUCT(linear!$G474:$P474,$R$4:$AA$4)</f>
        <v>-1.660646383</v>
      </c>
      <c r="AD474" s="15">
        <f>SUMPRODUCT(nnet!$G474:$P474,$R$5:$AA$5)</f>
        <v>-0.02091650047</v>
      </c>
      <c r="AE474" s="16">
        <f t="shared" ref="AE474:AF474" si="472">IF(AC474&lt;0,0,AC474)</f>
        <v>0</v>
      </c>
      <c r="AF474" s="16">
        <f t="shared" si="472"/>
        <v>0</v>
      </c>
      <c r="AG474" s="16">
        <f t="shared" si="3"/>
        <v>0</v>
      </c>
      <c r="AH474" s="16">
        <f>(nnet!$A474-AG474)^2</f>
        <v>0</v>
      </c>
    </row>
    <row r="475" ht="14.25" customHeight="1">
      <c r="A475" s="10">
        <v>0.0</v>
      </c>
      <c r="B475" s="10" t="s">
        <v>30</v>
      </c>
      <c r="C475" s="10">
        <v>3.0</v>
      </c>
      <c r="D475" s="10" t="s">
        <v>31</v>
      </c>
      <c r="E475" s="10">
        <v>49.0</v>
      </c>
      <c r="F475" s="11">
        <v>0.0</v>
      </c>
      <c r="G475" s="10">
        <v>0.0</v>
      </c>
      <c r="H475" s="10">
        <v>0.0</v>
      </c>
      <c r="I475" s="12">
        <f>nnet!$E475/$E$1</f>
        <v>0.6125</v>
      </c>
      <c r="J475" s="12">
        <f>LOG10(nnet!$F475+1)</f>
        <v>0</v>
      </c>
      <c r="K475" s="10">
        <f>IF(nnet!$C475=1,1,0)</f>
        <v>0</v>
      </c>
      <c r="L475" s="10">
        <f>IF(nnet!$C475=2,1,0)</f>
        <v>0</v>
      </c>
      <c r="M475" s="10">
        <f>IF(nnet!$B475="S",1,0)</f>
        <v>1</v>
      </c>
      <c r="N475" s="10">
        <f>IF(nnet!$B475="C",1,0)</f>
        <v>0</v>
      </c>
      <c r="O475" s="13">
        <f>IF(nnet!$D475="male",1,0)</f>
        <v>1</v>
      </c>
      <c r="P475" s="13">
        <v>1.0</v>
      </c>
      <c r="AC475" s="15">
        <f>SUMPRODUCT(linear!$G475:$P475,$R$4:$AA$4)</f>
        <v>-1.743965966</v>
      </c>
      <c r="AD475" s="15">
        <f>SUMPRODUCT(nnet!$G475:$P475,$R$5:$AA$5)</f>
        <v>-0.1183495556</v>
      </c>
      <c r="AE475" s="16">
        <f t="shared" ref="AE475:AF475" si="473">IF(AC475&lt;0,0,AC475)</f>
        <v>0</v>
      </c>
      <c r="AF475" s="16">
        <f t="shared" si="473"/>
        <v>0</v>
      </c>
      <c r="AG475" s="16">
        <f t="shared" si="3"/>
        <v>0</v>
      </c>
      <c r="AH475" s="16">
        <f>(nnet!$A475-AG475)^2</f>
        <v>0</v>
      </c>
    </row>
    <row r="476" ht="14.25" customHeight="1">
      <c r="A476" s="10">
        <v>1.0</v>
      </c>
      <c r="B476" s="10" t="s">
        <v>32</v>
      </c>
      <c r="C476" s="10">
        <v>1.0</v>
      </c>
      <c r="D476" s="10" t="s">
        <v>31</v>
      </c>
      <c r="E476" s="10">
        <v>49.0</v>
      </c>
      <c r="F476" s="11">
        <v>56.9292</v>
      </c>
      <c r="G476" s="10">
        <v>1.0</v>
      </c>
      <c r="H476" s="10">
        <v>0.0</v>
      </c>
      <c r="I476" s="12">
        <f>nnet!$E476/$E$1</f>
        <v>0.6125</v>
      </c>
      <c r="J476" s="12">
        <f>LOG10(nnet!$F476+1)</f>
        <v>1.762897531</v>
      </c>
      <c r="K476" s="10">
        <f>IF(nnet!$C476=1,1,0)</f>
        <v>1</v>
      </c>
      <c r="L476" s="10">
        <f>IF(nnet!$C476=2,1,0)</f>
        <v>0</v>
      </c>
      <c r="M476" s="10">
        <f>IF(nnet!$B476="S",1,0)</f>
        <v>0</v>
      </c>
      <c r="N476" s="10">
        <f>IF(nnet!$B476="C",1,0)</f>
        <v>1</v>
      </c>
      <c r="O476" s="13">
        <f>IF(nnet!$D476="male",1,0)</f>
        <v>1</v>
      </c>
      <c r="P476" s="13">
        <v>1.0</v>
      </c>
      <c r="AC476" s="15">
        <f>SUMPRODUCT(linear!$G476:$P476,$R$4:$AA$4)</f>
        <v>0.3588247734</v>
      </c>
      <c r="AD476" s="15">
        <f>SUMPRODUCT(nnet!$G476:$P476,$R$5:$AA$5)</f>
        <v>-3.17904251</v>
      </c>
      <c r="AE476" s="16">
        <f t="shared" ref="AE476:AF476" si="474">IF(AC476&lt;0,0,AC476)</f>
        <v>0.3588247734</v>
      </c>
      <c r="AF476" s="16">
        <f t="shared" si="474"/>
        <v>0</v>
      </c>
      <c r="AG476" s="16">
        <f t="shared" si="3"/>
        <v>0.3588247734</v>
      </c>
      <c r="AH476" s="16">
        <f>(nnet!$A476-AG476)^2</f>
        <v>0.4111056712</v>
      </c>
    </row>
    <row r="477" ht="14.25" customHeight="1">
      <c r="A477" s="10">
        <v>1.0</v>
      </c>
      <c r="B477" s="10" t="s">
        <v>30</v>
      </c>
      <c r="C477" s="10">
        <v>2.0</v>
      </c>
      <c r="D477" s="10" t="s">
        <v>33</v>
      </c>
      <c r="E477" s="10">
        <v>24.0</v>
      </c>
      <c r="F477" s="11">
        <v>27.0</v>
      </c>
      <c r="G477" s="10">
        <v>2.0</v>
      </c>
      <c r="H477" s="10">
        <v>1.0</v>
      </c>
      <c r="I477" s="12">
        <f>nnet!$E477/$E$1</f>
        <v>0.3</v>
      </c>
      <c r="J477" s="12">
        <f>LOG10(nnet!$F477+1)</f>
        <v>1.447158031</v>
      </c>
      <c r="K477" s="10">
        <f>IF(nnet!$C477=1,1,0)</f>
        <v>0</v>
      </c>
      <c r="L477" s="10">
        <f>IF(nnet!$C477=2,1,0)</f>
        <v>1</v>
      </c>
      <c r="M477" s="10">
        <f>IF(nnet!$B477="S",1,0)</f>
        <v>1</v>
      </c>
      <c r="N477" s="10">
        <f>IF(nnet!$B477="C",1,0)</f>
        <v>0</v>
      </c>
      <c r="O477" s="13">
        <f>IF(nnet!$D477="male",1,0)</f>
        <v>0</v>
      </c>
      <c r="P477" s="13">
        <v>1.0</v>
      </c>
      <c r="AC477" s="15">
        <f>SUMPRODUCT(linear!$G477:$P477,$R$4:$AA$4)</f>
        <v>-0.9469973884</v>
      </c>
      <c r="AD477" s="15">
        <f>SUMPRODUCT(nnet!$G477:$P477,$R$5:$AA$5)</f>
        <v>0.6831223396</v>
      </c>
      <c r="AE477" s="16">
        <f t="shared" ref="AE477:AF477" si="475">IF(AC477&lt;0,0,AC477)</f>
        <v>0</v>
      </c>
      <c r="AF477" s="16">
        <f t="shared" si="475"/>
        <v>0.6831223396</v>
      </c>
      <c r="AG477" s="16">
        <f t="shared" si="3"/>
        <v>0.6831223396</v>
      </c>
      <c r="AH477" s="16">
        <f>(nnet!$A477-AG477)^2</f>
        <v>0.1004114517</v>
      </c>
    </row>
    <row r="478" ht="14.25" customHeight="1">
      <c r="A478" s="10">
        <v>0.0</v>
      </c>
      <c r="B478" s="10" t="s">
        <v>30</v>
      </c>
      <c r="C478" s="10">
        <v>3.0</v>
      </c>
      <c r="D478" s="10" t="s">
        <v>31</v>
      </c>
      <c r="E478" s="10">
        <v>44.0</v>
      </c>
      <c r="F478" s="11">
        <v>8.05</v>
      </c>
      <c r="G478" s="10">
        <v>0.0</v>
      </c>
      <c r="H478" s="10">
        <v>0.0</v>
      </c>
      <c r="I478" s="12">
        <f>nnet!$E478/$E$1</f>
        <v>0.55</v>
      </c>
      <c r="J478" s="12">
        <f>LOG10(nnet!$F478+1)</f>
        <v>0.9566485792</v>
      </c>
      <c r="K478" s="10">
        <f>IF(nnet!$C478=1,1,0)</f>
        <v>0</v>
      </c>
      <c r="L478" s="10">
        <f>IF(nnet!$C478=2,1,0)</f>
        <v>0</v>
      </c>
      <c r="M478" s="10">
        <f>IF(nnet!$B478="S",1,0)</f>
        <v>1</v>
      </c>
      <c r="N478" s="10">
        <f>IF(nnet!$B478="C",1,0)</f>
        <v>0</v>
      </c>
      <c r="O478" s="13">
        <f>IF(nnet!$D478="male",1,0)</f>
        <v>1</v>
      </c>
      <c r="P478" s="13">
        <v>1.0</v>
      </c>
      <c r="AC478" s="15">
        <f>SUMPRODUCT(linear!$G478:$P478,$R$4:$AA$4)</f>
        <v>-1.686891666</v>
      </c>
      <c r="AD478" s="15">
        <f>SUMPRODUCT(nnet!$G478:$P478,$R$5:$AA$5)</f>
        <v>-0.01718152657</v>
      </c>
      <c r="AE478" s="16">
        <f t="shared" ref="AE478:AF478" si="476">IF(AC478&lt;0,0,AC478)</f>
        <v>0</v>
      </c>
      <c r="AF478" s="16">
        <f t="shared" si="476"/>
        <v>0</v>
      </c>
      <c r="AG478" s="16">
        <f t="shared" si="3"/>
        <v>0</v>
      </c>
      <c r="AH478" s="16">
        <f>(nnet!$A478-AG478)^2</f>
        <v>0</v>
      </c>
    </row>
    <row r="479" ht="14.25" customHeight="1">
      <c r="A479" s="10">
        <v>1.0</v>
      </c>
      <c r="B479" s="10" t="s">
        <v>32</v>
      </c>
      <c r="C479" s="10">
        <v>1.0</v>
      </c>
      <c r="D479" s="10" t="s">
        <v>31</v>
      </c>
      <c r="E479" s="10">
        <v>35.0</v>
      </c>
      <c r="F479" s="11">
        <v>26.55</v>
      </c>
      <c r="G479" s="10">
        <v>0.0</v>
      </c>
      <c r="H479" s="10">
        <v>0.0</v>
      </c>
      <c r="I479" s="12">
        <f>nnet!$E479/$E$1</f>
        <v>0.4375</v>
      </c>
      <c r="J479" s="12">
        <f>LOG10(nnet!$F479+1)</f>
        <v>1.440121603</v>
      </c>
      <c r="K479" s="10">
        <f>IF(nnet!$C479=1,1,0)</f>
        <v>1</v>
      </c>
      <c r="L479" s="10">
        <f>IF(nnet!$C479=2,1,0)</f>
        <v>0</v>
      </c>
      <c r="M479" s="10">
        <f>IF(nnet!$B479="S",1,0)</f>
        <v>0</v>
      </c>
      <c r="N479" s="10">
        <f>IF(nnet!$B479="C",1,0)</f>
        <v>1</v>
      </c>
      <c r="O479" s="13">
        <f>IF(nnet!$D479="male",1,0)</f>
        <v>1</v>
      </c>
      <c r="P479" s="13">
        <v>1.0</v>
      </c>
      <c r="AC479" s="15">
        <f>SUMPRODUCT(linear!$G479:$P479,$R$4:$AA$4)</f>
        <v>0.5014800056</v>
      </c>
      <c r="AD479" s="15">
        <f>SUMPRODUCT(nnet!$G479:$P479,$R$5:$AA$5)</f>
        <v>-3.032464875</v>
      </c>
      <c r="AE479" s="16">
        <f t="shared" ref="AE479:AF479" si="477">IF(AC479&lt;0,0,AC479)</f>
        <v>0.5014800056</v>
      </c>
      <c r="AF479" s="16">
        <f t="shared" si="477"/>
        <v>0</v>
      </c>
      <c r="AG479" s="16">
        <f t="shared" si="3"/>
        <v>0.5014800056</v>
      </c>
      <c r="AH479" s="16">
        <f>(nnet!$A479-AG479)^2</f>
        <v>0.2485221848</v>
      </c>
    </row>
    <row r="480" ht="14.25" customHeight="1">
      <c r="A480" s="10">
        <v>0.0</v>
      </c>
      <c r="B480" s="10" t="s">
        <v>30</v>
      </c>
      <c r="C480" s="10">
        <v>3.0</v>
      </c>
      <c r="D480" s="10" t="s">
        <v>31</v>
      </c>
      <c r="E480" s="10">
        <v>36.0</v>
      </c>
      <c r="F480" s="11">
        <v>15.55</v>
      </c>
      <c r="G480" s="10">
        <v>1.0</v>
      </c>
      <c r="H480" s="10">
        <v>0.0</v>
      </c>
      <c r="I480" s="12">
        <f>nnet!$E480/$E$1</f>
        <v>0.45</v>
      </c>
      <c r="J480" s="12">
        <f>LOG10(nnet!$F480+1)</f>
        <v>1.218797998</v>
      </c>
      <c r="K480" s="10">
        <f>IF(nnet!$C480=1,1,0)</f>
        <v>0</v>
      </c>
      <c r="L480" s="10">
        <f>IF(nnet!$C480=2,1,0)</f>
        <v>0</v>
      </c>
      <c r="M480" s="10">
        <f>IF(nnet!$B480="S",1,0)</f>
        <v>1</v>
      </c>
      <c r="N480" s="10">
        <f>IF(nnet!$B480="C",1,0)</f>
        <v>0</v>
      </c>
      <c r="O480" s="13">
        <f>IF(nnet!$D480="male",1,0)</f>
        <v>1</v>
      </c>
      <c r="P480" s="13">
        <v>1.0</v>
      </c>
      <c r="AC480" s="15">
        <f>SUMPRODUCT(linear!$G480:$P480,$R$4:$AA$4)</f>
        <v>-1.62808233</v>
      </c>
      <c r="AD480" s="15">
        <f>SUMPRODUCT(nnet!$G480:$P480,$R$5:$AA$5)</f>
        <v>-0.02373977472</v>
      </c>
      <c r="AE480" s="16">
        <f t="shared" ref="AE480:AF480" si="478">IF(AC480&lt;0,0,AC480)</f>
        <v>0</v>
      </c>
      <c r="AF480" s="16">
        <f t="shared" si="478"/>
        <v>0</v>
      </c>
      <c r="AG480" s="16">
        <f t="shared" si="3"/>
        <v>0</v>
      </c>
      <c r="AH480" s="16">
        <f>(nnet!$A480-AG480)^2</f>
        <v>0</v>
      </c>
    </row>
    <row r="481" ht="14.25" customHeight="1">
      <c r="A481" s="10">
        <v>0.0</v>
      </c>
      <c r="B481" s="10" t="s">
        <v>30</v>
      </c>
      <c r="C481" s="10">
        <v>3.0</v>
      </c>
      <c r="D481" s="10" t="s">
        <v>31</v>
      </c>
      <c r="E481" s="10">
        <v>30.0</v>
      </c>
      <c r="F481" s="11">
        <v>7.8958</v>
      </c>
      <c r="G481" s="10">
        <v>0.0</v>
      </c>
      <c r="H481" s="10">
        <v>0.0</v>
      </c>
      <c r="I481" s="12">
        <f>nnet!$E481/$E$1</f>
        <v>0.375</v>
      </c>
      <c r="J481" s="12">
        <f>LOG10(nnet!$F481+1)</f>
        <v>0.9491850103</v>
      </c>
      <c r="K481" s="10">
        <f>IF(nnet!$C481=1,1,0)</f>
        <v>0</v>
      </c>
      <c r="L481" s="10">
        <f>IF(nnet!$C481=2,1,0)</f>
        <v>0</v>
      </c>
      <c r="M481" s="10">
        <f>IF(nnet!$B481="S",1,0)</f>
        <v>1</v>
      </c>
      <c r="N481" s="10">
        <f>IF(nnet!$B481="C",1,0)</f>
        <v>0</v>
      </c>
      <c r="O481" s="13">
        <f>IF(nnet!$D481="male",1,0)</f>
        <v>1</v>
      </c>
      <c r="P481" s="13">
        <v>1.0</v>
      </c>
      <c r="AC481" s="15">
        <f>SUMPRODUCT(linear!$G481:$P481,$R$4:$AA$4)</f>
        <v>-1.558325024</v>
      </c>
      <c r="AD481" s="15">
        <f>SUMPRODUCT(nnet!$G481:$P481,$R$5:$AA$5)</f>
        <v>0.07414529437</v>
      </c>
      <c r="AE481" s="16">
        <f t="shared" ref="AE481:AF481" si="479">IF(AC481&lt;0,0,AC481)</f>
        <v>0</v>
      </c>
      <c r="AF481" s="16">
        <f t="shared" si="479"/>
        <v>0.07414529437</v>
      </c>
      <c r="AG481" s="16">
        <f t="shared" si="3"/>
        <v>0.07414529437</v>
      </c>
      <c r="AH481" s="16">
        <f>(nnet!$A481-AG481)^2</f>
        <v>0.005497524677</v>
      </c>
    </row>
    <row r="482" ht="14.25" customHeight="1">
      <c r="A482" s="10">
        <v>1.0</v>
      </c>
      <c r="B482" s="10" t="s">
        <v>30</v>
      </c>
      <c r="C482" s="10">
        <v>1.0</v>
      </c>
      <c r="D482" s="10" t="s">
        <v>31</v>
      </c>
      <c r="E482" s="10">
        <v>27.0</v>
      </c>
      <c r="F482" s="11">
        <v>30.5</v>
      </c>
      <c r="G482" s="10">
        <v>0.0</v>
      </c>
      <c r="H482" s="10">
        <v>0.0</v>
      </c>
      <c r="I482" s="12">
        <f>nnet!$E482/$E$1</f>
        <v>0.3375</v>
      </c>
      <c r="J482" s="12">
        <f>LOG10(nnet!$F482+1)</f>
        <v>1.498310554</v>
      </c>
      <c r="K482" s="10">
        <f>IF(nnet!$C482=1,1,0)</f>
        <v>1</v>
      </c>
      <c r="L482" s="10">
        <f>IF(nnet!$C482=2,1,0)</f>
        <v>0</v>
      </c>
      <c r="M482" s="10">
        <f>IF(nnet!$B482="S",1,0)</f>
        <v>1</v>
      </c>
      <c r="N482" s="10">
        <f>IF(nnet!$B482="C",1,0)</f>
        <v>0</v>
      </c>
      <c r="O482" s="13">
        <f>IF(nnet!$D482="male",1,0)</f>
        <v>1</v>
      </c>
      <c r="P482" s="13">
        <v>1.0</v>
      </c>
      <c r="AC482" s="15">
        <f>SUMPRODUCT(linear!$G482:$P482,$R$4:$AA$4)</f>
        <v>-1.151232495</v>
      </c>
      <c r="AD482" s="15">
        <f>SUMPRODUCT(nnet!$G482:$P482,$R$5:$AA$5)</f>
        <v>0.5080745859</v>
      </c>
      <c r="AE482" s="16">
        <f t="shared" ref="AE482:AF482" si="480">IF(AC482&lt;0,0,AC482)</f>
        <v>0</v>
      </c>
      <c r="AF482" s="16">
        <f t="shared" si="480"/>
        <v>0.5080745859</v>
      </c>
      <c r="AG482" s="16">
        <f t="shared" si="3"/>
        <v>0.5080745859</v>
      </c>
      <c r="AH482" s="16">
        <f>(nnet!$A482-AG482)^2</f>
        <v>0.2419906131</v>
      </c>
    </row>
    <row r="483" ht="14.25" customHeight="1">
      <c r="A483" s="10">
        <v>1.0</v>
      </c>
      <c r="B483" s="10" t="s">
        <v>32</v>
      </c>
      <c r="C483" s="10">
        <v>2.0</v>
      </c>
      <c r="D483" s="10" t="s">
        <v>33</v>
      </c>
      <c r="E483" s="10">
        <v>22.0</v>
      </c>
      <c r="F483" s="11">
        <v>41.5792</v>
      </c>
      <c r="G483" s="10">
        <v>1.0</v>
      </c>
      <c r="H483" s="10">
        <v>2.0</v>
      </c>
      <c r="I483" s="12">
        <f>nnet!$E483/$E$1</f>
        <v>0.275</v>
      </c>
      <c r="J483" s="12">
        <f>LOG10(nnet!$F483+1)</f>
        <v>1.629197497</v>
      </c>
      <c r="K483" s="10">
        <f>IF(nnet!$C483=1,1,0)</f>
        <v>0</v>
      </c>
      <c r="L483" s="10">
        <f>IF(nnet!$C483=2,1,0)</f>
        <v>1</v>
      </c>
      <c r="M483" s="10">
        <f>IF(nnet!$B483="S",1,0)</f>
        <v>0</v>
      </c>
      <c r="N483" s="10">
        <f>IF(nnet!$B483="C",1,0)</f>
        <v>1</v>
      </c>
      <c r="O483" s="13">
        <f>IF(nnet!$D483="male",1,0)</f>
        <v>0</v>
      </c>
      <c r="P483" s="13">
        <v>1.0</v>
      </c>
      <c r="AC483" s="15">
        <f>SUMPRODUCT(linear!$G483:$P483,$R$4:$AA$4)</f>
        <v>0.7834825924</v>
      </c>
      <c r="AD483" s="15">
        <f>SUMPRODUCT(nnet!$G483:$P483,$R$5:$AA$5)</f>
        <v>-2.70701733</v>
      </c>
      <c r="AE483" s="16">
        <f t="shared" ref="AE483:AF483" si="481">IF(AC483&lt;0,0,AC483)</f>
        <v>0.7834825924</v>
      </c>
      <c r="AF483" s="16">
        <f t="shared" si="481"/>
        <v>0</v>
      </c>
      <c r="AG483" s="16">
        <f t="shared" si="3"/>
        <v>0.7834825924</v>
      </c>
      <c r="AH483" s="16">
        <f>(nnet!$A483-AG483)^2</f>
        <v>0.0468797878</v>
      </c>
    </row>
    <row r="484" ht="14.25" customHeight="1">
      <c r="A484" s="10">
        <v>1.0</v>
      </c>
      <c r="B484" s="10" t="s">
        <v>30</v>
      </c>
      <c r="C484" s="10">
        <v>1.0</v>
      </c>
      <c r="D484" s="10" t="s">
        <v>33</v>
      </c>
      <c r="E484" s="10">
        <v>40.0</v>
      </c>
      <c r="F484" s="11">
        <v>153.4625</v>
      </c>
      <c r="G484" s="10">
        <v>0.0</v>
      </c>
      <c r="H484" s="10">
        <v>0.0</v>
      </c>
      <c r="I484" s="12">
        <f>nnet!$E484/$E$1</f>
        <v>0.5</v>
      </c>
      <c r="J484" s="12">
        <f>LOG10(nnet!$F484+1)</f>
        <v>2.18882306</v>
      </c>
      <c r="K484" s="10">
        <f>IF(nnet!$C484=1,1,0)</f>
        <v>1</v>
      </c>
      <c r="L484" s="10">
        <f>IF(nnet!$C484=2,1,0)</f>
        <v>0</v>
      </c>
      <c r="M484" s="10">
        <f>IF(nnet!$B484="S",1,0)</f>
        <v>1</v>
      </c>
      <c r="N484" s="10">
        <f>IF(nnet!$B484="C",1,0)</f>
        <v>0</v>
      </c>
      <c r="O484" s="13">
        <f>IF(nnet!$D484="male",1,0)</f>
        <v>0</v>
      </c>
      <c r="P484" s="13">
        <v>1.0</v>
      </c>
      <c r="AC484" s="15">
        <f>SUMPRODUCT(linear!$G484:$P484,$R$4:$AA$4)</f>
        <v>-0.7621828069</v>
      </c>
      <c r="AD484" s="15">
        <f>SUMPRODUCT(nnet!$G484:$P484,$R$5:$AA$5)</f>
        <v>0.9668718929</v>
      </c>
      <c r="AE484" s="16">
        <f t="shared" ref="AE484:AF484" si="482">IF(AC484&lt;0,0,AC484)</f>
        <v>0</v>
      </c>
      <c r="AF484" s="16">
        <f t="shared" si="482"/>
        <v>0.9668718929</v>
      </c>
      <c r="AG484" s="16">
        <f t="shared" si="3"/>
        <v>0.9668718929</v>
      </c>
      <c r="AH484" s="16">
        <f>(nnet!$A484-AG484)^2</f>
        <v>0.00109747148</v>
      </c>
    </row>
    <row r="485" ht="14.25" customHeight="1">
      <c r="A485" s="10">
        <v>0.0</v>
      </c>
      <c r="B485" s="10" t="s">
        <v>30</v>
      </c>
      <c r="C485" s="10">
        <v>3.0</v>
      </c>
      <c r="D485" s="10" t="s">
        <v>33</v>
      </c>
      <c r="E485" s="10">
        <v>39.0</v>
      </c>
      <c r="F485" s="11">
        <v>31.275</v>
      </c>
      <c r="G485" s="10">
        <v>1.0</v>
      </c>
      <c r="H485" s="10">
        <v>5.0</v>
      </c>
      <c r="I485" s="12">
        <f>nnet!$E485/$E$1</f>
        <v>0.4875</v>
      </c>
      <c r="J485" s="12">
        <f>LOG10(nnet!$F485+1)</f>
        <v>1.508866251</v>
      </c>
      <c r="K485" s="10">
        <f>IF(nnet!$C485=1,1,0)</f>
        <v>0</v>
      </c>
      <c r="L485" s="10">
        <f>IF(nnet!$C485=2,1,0)</f>
        <v>0</v>
      </c>
      <c r="M485" s="10">
        <f>IF(nnet!$B485="S",1,0)</f>
        <v>1</v>
      </c>
      <c r="N485" s="10">
        <f>IF(nnet!$B485="C",1,0)</f>
        <v>0</v>
      </c>
      <c r="O485" s="13">
        <f>IF(nnet!$D485="male",1,0)</f>
        <v>0</v>
      </c>
      <c r="P485" s="13">
        <v>1.0</v>
      </c>
      <c r="AC485" s="15">
        <f>SUMPRODUCT(linear!$G485:$P485,$R$4:$AA$4)</f>
        <v>-1.325184051</v>
      </c>
      <c r="AD485" s="15">
        <f>SUMPRODUCT(nnet!$G485:$P485,$R$5:$AA$5)</f>
        <v>0.4212386051</v>
      </c>
      <c r="AE485" s="16">
        <f t="shared" ref="AE485:AF485" si="483">IF(AC485&lt;0,0,AC485)</f>
        <v>0</v>
      </c>
      <c r="AF485" s="16">
        <f t="shared" si="483"/>
        <v>0.4212386051</v>
      </c>
      <c r="AG485" s="16">
        <f t="shared" si="3"/>
        <v>0.4212386051</v>
      </c>
      <c r="AH485" s="16">
        <f>(nnet!$A485-AG485)^2</f>
        <v>0.1774419624</v>
      </c>
    </row>
    <row r="486" ht="14.25" customHeight="1">
      <c r="A486" s="10">
        <v>0.0</v>
      </c>
      <c r="B486" s="10" t="s">
        <v>30</v>
      </c>
      <c r="C486" s="10">
        <v>3.0</v>
      </c>
      <c r="D486" s="10" t="s">
        <v>31</v>
      </c>
      <c r="E486" s="10">
        <v>35.0</v>
      </c>
      <c r="F486" s="11">
        <v>8.05</v>
      </c>
      <c r="G486" s="10">
        <v>0.0</v>
      </c>
      <c r="H486" s="10">
        <v>0.0</v>
      </c>
      <c r="I486" s="12">
        <f>nnet!$E486/$E$1</f>
        <v>0.4375</v>
      </c>
      <c r="J486" s="12">
        <f>LOG10(nnet!$F486+1)</f>
        <v>0.9566485792</v>
      </c>
      <c r="K486" s="10">
        <f>IF(nnet!$C486=1,1,0)</f>
        <v>0</v>
      </c>
      <c r="L486" s="10">
        <f>IF(nnet!$C486=2,1,0)</f>
        <v>0</v>
      </c>
      <c r="M486" s="10">
        <f>IF(nnet!$B486="S",1,0)</f>
        <v>1</v>
      </c>
      <c r="N486" s="10">
        <f>IF(nnet!$B486="C",1,0)</f>
        <v>0</v>
      </c>
      <c r="O486" s="13">
        <f>IF(nnet!$D486="male",1,0)</f>
        <v>1</v>
      </c>
      <c r="P486" s="13">
        <v>1.0</v>
      </c>
      <c r="AC486" s="15">
        <f>SUMPRODUCT(linear!$G486:$P486,$R$4:$AA$4)</f>
        <v>-1.604185877</v>
      </c>
      <c r="AD486" s="15">
        <f>SUMPRODUCT(nnet!$G486:$P486,$R$5:$AA$5)</f>
        <v>0.04187143189</v>
      </c>
      <c r="AE486" s="16">
        <f t="shared" ref="AE486:AF486" si="484">IF(AC486&lt;0,0,AC486)</f>
        <v>0</v>
      </c>
      <c r="AF486" s="16">
        <f t="shared" si="484"/>
        <v>0.04187143189</v>
      </c>
      <c r="AG486" s="16">
        <f t="shared" si="3"/>
        <v>0.04187143189</v>
      </c>
      <c r="AH486" s="16">
        <f>(nnet!$A486-AG486)^2</f>
        <v>0.001753216808</v>
      </c>
    </row>
    <row r="487" ht="14.25" customHeight="1">
      <c r="A487" s="10">
        <v>1.0</v>
      </c>
      <c r="B487" s="10" t="s">
        <v>30</v>
      </c>
      <c r="C487" s="10">
        <v>2.0</v>
      </c>
      <c r="D487" s="10" t="s">
        <v>33</v>
      </c>
      <c r="E487" s="10">
        <v>24.0</v>
      </c>
      <c r="F487" s="11">
        <v>65.0</v>
      </c>
      <c r="G487" s="10">
        <v>1.0</v>
      </c>
      <c r="H487" s="10">
        <v>2.0</v>
      </c>
      <c r="I487" s="12">
        <f>nnet!$E487/$E$1</f>
        <v>0.3</v>
      </c>
      <c r="J487" s="12">
        <f>LOG10(nnet!$F487+1)</f>
        <v>1.819543936</v>
      </c>
      <c r="K487" s="10">
        <f>IF(nnet!$C487=1,1,0)</f>
        <v>0</v>
      </c>
      <c r="L487" s="10">
        <f>IF(nnet!$C487=2,1,0)</f>
        <v>1</v>
      </c>
      <c r="M487" s="10">
        <f>IF(nnet!$B487="S",1,0)</f>
        <v>1</v>
      </c>
      <c r="N487" s="10">
        <f>IF(nnet!$B487="C",1,0)</f>
        <v>0</v>
      </c>
      <c r="O487" s="13">
        <f>IF(nnet!$D487="male",1,0)</f>
        <v>0</v>
      </c>
      <c r="P487" s="13">
        <v>1.0</v>
      </c>
      <c r="AC487" s="15">
        <f>SUMPRODUCT(linear!$G487:$P487,$R$4:$AA$4)</f>
        <v>-0.9595881254</v>
      </c>
      <c r="AD487" s="15">
        <f>SUMPRODUCT(nnet!$G487:$P487,$R$5:$AA$5)</f>
        <v>0.7773515303</v>
      </c>
      <c r="AE487" s="16">
        <f t="shared" ref="AE487:AF487" si="485">IF(AC487&lt;0,0,AC487)</f>
        <v>0</v>
      </c>
      <c r="AF487" s="16">
        <f t="shared" si="485"/>
        <v>0.7773515303</v>
      </c>
      <c r="AG487" s="16">
        <f t="shared" si="3"/>
        <v>0.7773515303</v>
      </c>
      <c r="AH487" s="16">
        <f>(nnet!$A487-AG487)^2</f>
        <v>0.04957234107</v>
      </c>
    </row>
    <row r="488" ht="14.25" customHeight="1">
      <c r="A488" s="10">
        <v>0.0</v>
      </c>
      <c r="B488" s="10" t="s">
        <v>30</v>
      </c>
      <c r="C488" s="10">
        <v>3.0</v>
      </c>
      <c r="D488" s="10" t="s">
        <v>31</v>
      </c>
      <c r="E488" s="10">
        <v>34.0</v>
      </c>
      <c r="F488" s="11">
        <v>14.4</v>
      </c>
      <c r="G488" s="10">
        <v>1.0</v>
      </c>
      <c r="H488" s="10">
        <v>1.0</v>
      </c>
      <c r="I488" s="12">
        <f>nnet!$E488/$E$1</f>
        <v>0.425</v>
      </c>
      <c r="J488" s="12">
        <f>LOG10(nnet!$F488+1)</f>
        <v>1.187520721</v>
      </c>
      <c r="K488" s="10">
        <f>IF(nnet!$C488=1,1,0)</f>
        <v>0</v>
      </c>
      <c r="L488" s="10">
        <f>IF(nnet!$C488=2,1,0)</f>
        <v>0</v>
      </c>
      <c r="M488" s="10">
        <f>IF(nnet!$B488="S",1,0)</f>
        <v>1</v>
      </c>
      <c r="N488" s="10">
        <f>IF(nnet!$B488="C",1,0)</f>
        <v>0</v>
      </c>
      <c r="O488" s="13">
        <f>IF(nnet!$D488="male",1,0)</f>
        <v>1</v>
      </c>
      <c r="P488" s="13">
        <v>1.0</v>
      </c>
      <c r="AC488" s="15">
        <f>SUMPRODUCT(linear!$G488:$P488,$R$4:$AA$4)</f>
        <v>-1.644744891</v>
      </c>
      <c r="AD488" s="15">
        <f>SUMPRODUCT(nnet!$G488:$P488,$R$5:$AA$5)</f>
        <v>-0.02301555033</v>
      </c>
      <c r="AE488" s="16">
        <f t="shared" ref="AE488:AF488" si="486">IF(AC488&lt;0,0,AC488)</f>
        <v>0</v>
      </c>
      <c r="AF488" s="16">
        <f t="shared" si="486"/>
        <v>0</v>
      </c>
      <c r="AG488" s="16">
        <f t="shared" si="3"/>
        <v>0</v>
      </c>
      <c r="AH488" s="16">
        <f>(nnet!$A488-AG488)^2</f>
        <v>0</v>
      </c>
    </row>
    <row r="489" ht="14.25" customHeight="1">
      <c r="A489" s="10">
        <v>0.0</v>
      </c>
      <c r="B489" s="10" t="s">
        <v>30</v>
      </c>
      <c r="C489" s="10">
        <v>3.0</v>
      </c>
      <c r="D489" s="10" t="s">
        <v>33</v>
      </c>
      <c r="E489" s="10">
        <v>26.0</v>
      </c>
      <c r="F489" s="11">
        <v>16.1</v>
      </c>
      <c r="G489" s="10">
        <v>1.0</v>
      </c>
      <c r="H489" s="10">
        <v>0.0</v>
      </c>
      <c r="I489" s="12">
        <f>nnet!$E489/$E$1</f>
        <v>0.325</v>
      </c>
      <c r="J489" s="12">
        <f>LOG10(nnet!$F489+1)</f>
        <v>1.23299611</v>
      </c>
      <c r="K489" s="10">
        <f>IF(nnet!$C489=1,1,0)</f>
        <v>0</v>
      </c>
      <c r="L489" s="10">
        <f>IF(nnet!$C489=2,1,0)</f>
        <v>0</v>
      </c>
      <c r="M489" s="10">
        <f>IF(nnet!$B489="S",1,0)</f>
        <v>1</v>
      </c>
      <c r="N489" s="10">
        <f>IF(nnet!$B489="C",1,0)</f>
        <v>0</v>
      </c>
      <c r="O489" s="13">
        <f>IF(nnet!$D489="male",1,0)</f>
        <v>0</v>
      </c>
      <c r="P489" s="13">
        <v>1.0</v>
      </c>
      <c r="AC489" s="15">
        <f>SUMPRODUCT(linear!$G489:$P489,$R$4:$AA$4)</f>
        <v>-1.035539516</v>
      </c>
      <c r="AD489" s="15">
        <f>SUMPRODUCT(nnet!$G489:$P489,$R$5:$AA$5)</f>
        <v>0.5376421251</v>
      </c>
      <c r="AE489" s="16">
        <f t="shared" ref="AE489:AF489" si="487">IF(AC489&lt;0,0,AC489)</f>
        <v>0</v>
      </c>
      <c r="AF489" s="16">
        <f t="shared" si="487"/>
        <v>0.5376421251</v>
      </c>
      <c r="AG489" s="16">
        <f t="shared" si="3"/>
        <v>0.5376421251</v>
      </c>
      <c r="AH489" s="16">
        <f>(nnet!$A489-AG489)^2</f>
        <v>0.2890590546</v>
      </c>
    </row>
    <row r="490" ht="14.25" customHeight="1">
      <c r="A490" s="10">
        <v>1.0</v>
      </c>
      <c r="B490" s="10" t="s">
        <v>30</v>
      </c>
      <c r="C490" s="10">
        <v>2.0</v>
      </c>
      <c r="D490" s="10" t="s">
        <v>33</v>
      </c>
      <c r="E490" s="10">
        <v>4.0</v>
      </c>
      <c r="F490" s="11">
        <v>39.0</v>
      </c>
      <c r="G490" s="10">
        <v>2.0</v>
      </c>
      <c r="H490" s="10">
        <v>1.0</v>
      </c>
      <c r="I490" s="12">
        <f>nnet!$E490/$E$1</f>
        <v>0.05</v>
      </c>
      <c r="J490" s="12">
        <f>LOG10(nnet!$F490+1)</f>
        <v>1.602059991</v>
      </c>
      <c r="K490" s="10">
        <f>IF(nnet!$C490=1,1,0)</f>
        <v>0</v>
      </c>
      <c r="L490" s="10">
        <f>IF(nnet!$C490=2,1,0)</f>
        <v>1</v>
      </c>
      <c r="M490" s="10">
        <f>IF(nnet!$B490="S",1,0)</f>
        <v>1</v>
      </c>
      <c r="N490" s="10">
        <f>IF(nnet!$B490="C",1,0)</f>
        <v>0</v>
      </c>
      <c r="O490" s="13">
        <f>IF(nnet!$D490="male",1,0)</f>
        <v>0</v>
      </c>
      <c r="P490" s="13">
        <v>1.0</v>
      </c>
      <c r="AC490" s="15">
        <f>SUMPRODUCT(linear!$G490:$P490,$R$4:$AA$4)</f>
        <v>-0.7614051039</v>
      </c>
      <c r="AD490" s="15">
        <f>SUMPRODUCT(nnet!$G490:$P490,$R$5:$AA$5)</f>
        <v>0.8254202233</v>
      </c>
      <c r="AE490" s="16">
        <f t="shared" ref="AE490:AF490" si="488">IF(AC490&lt;0,0,AC490)</f>
        <v>0</v>
      </c>
      <c r="AF490" s="16">
        <f t="shared" si="488"/>
        <v>0.8254202233</v>
      </c>
      <c r="AG490" s="16">
        <f t="shared" si="3"/>
        <v>0.8254202233</v>
      </c>
      <c r="AH490" s="16">
        <f>(nnet!$A490-AG490)^2</f>
        <v>0.03047809842</v>
      </c>
    </row>
    <row r="491" ht="14.25" customHeight="1">
      <c r="A491" s="10">
        <v>0.0</v>
      </c>
      <c r="B491" s="10" t="s">
        <v>30</v>
      </c>
      <c r="C491" s="10">
        <v>2.0</v>
      </c>
      <c r="D491" s="10" t="s">
        <v>31</v>
      </c>
      <c r="E491" s="10">
        <v>26.0</v>
      </c>
      <c r="F491" s="11">
        <v>10.5</v>
      </c>
      <c r="G491" s="10">
        <v>0.0</v>
      </c>
      <c r="H491" s="10">
        <v>0.0</v>
      </c>
      <c r="I491" s="12">
        <f>nnet!$E491/$E$1</f>
        <v>0.325</v>
      </c>
      <c r="J491" s="12">
        <f>LOG10(nnet!$F491+1)</f>
        <v>1.06069784</v>
      </c>
      <c r="K491" s="10">
        <f>IF(nnet!$C491=1,1,0)</f>
        <v>0</v>
      </c>
      <c r="L491" s="10">
        <f>IF(nnet!$C491=2,1,0)</f>
        <v>1</v>
      </c>
      <c r="M491" s="10">
        <f>IF(nnet!$B491="S",1,0)</f>
        <v>1</v>
      </c>
      <c r="N491" s="10">
        <f>IF(nnet!$B491="C",1,0)</f>
        <v>0</v>
      </c>
      <c r="O491" s="13">
        <f>IF(nnet!$D491="male",1,0)</f>
        <v>1</v>
      </c>
      <c r="P491" s="13">
        <v>1.0</v>
      </c>
      <c r="AC491" s="15">
        <f>SUMPRODUCT(linear!$G491:$P491,$R$4:$AA$4)</f>
        <v>-1.400163943</v>
      </c>
      <c r="AD491" s="15">
        <f>SUMPRODUCT(nnet!$G491:$P491,$R$5:$AA$5)</f>
        <v>0.3133594585</v>
      </c>
      <c r="AE491" s="16">
        <f t="shared" ref="AE491:AF491" si="489">IF(AC491&lt;0,0,AC491)</f>
        <v>0</v>
      </c>
      <c r="AF491" s="16">
        <f t="shared" si="489"/>
        <v>0.3133594585</v>
      </c>
      <c r="AG491" s="16">
        <f t="shared" si="3"/>
        <v>0.3133594585</v>
      </c>
      <c r="AH491" s="16">
        <f>(nnet!$A491-AG491)^2</f>
        <v>0.09819415026</v>
      </c>
    </row>
    <row r="492" ht="14.25" customHeight="1">
      <c r="A492" s="10">
        <v>0.0</v>
      </c>
      <c r="B492" s="10" t="s">
        <v>32</v>
      </c>
      <c r="C492" s="10">
        <v>3.0</v>
      </c>
      <c r="D492" s="10" t="s">
        <v>31</v>
      </c>
      <c r="E492" s="10">
        <v>27.0</v>
      </c>
      <c r="F492" s="11">
        <v>14.4542</v>
      </c>
      <c r="G492" s="10">
        <v>1.0</v>
      </c>
      <c r="H492" s="10">
        <v>0.0</v>
      </c>
      <c r="I492" s="12">
        <f>nnet!$E492/$E$1</f>
        <v>0.3375</v>
      </c>
      <c r="J492" s="12">
        <f>LOG10(nnet!$F492+1)</f>
        <v>1.189046528</v>
      </c>
      <c r="K492" s="10">
        <f>IF(nnet!$C492=1,1,0)</f>
        <v>0</v>
      </c>
      <c r="L492" s="10">
        <f>IF(nnet!$C492=2,1,0)</f>
        <v>0</v>
      </c>
      <c r="M492" s="10">
        <f>IF(nnet!$B492="S",1,0)</f>
        <v>0</v>
      </c>
      <c r="N492" s="10">
        <f>IF(nnet!$B492="C",1,0)</f>
        <v>1</v>
      </c>
      <c r="O492" s="13">
        <f>IF(nnet!$D492="male",1,0)</f>
        <v>1</v>
      </c>
      <c r="P492" s="13">
        <v>1.0</v>
      </c>
      <c r="AC492" s="15">
        <f>SUMPRODUCT(linear!$G492:$P492,$R$4:$AA$4)</f>
        <v>0.1811829694</v>
      </c>
      <c r="AD492" s="15">
        <f>SUMPRODUCT(nnet!$G492:$P492,$R$5:$AA$5)</f>
        <v>-3.450702654</v>
      </c>
      <c r="AE492" s="16">
        <f t="shared" ref="AE492:AF492" si="490">IF(AC492&lt;0,0,AC492)</f>
        <v>0.1811829694</v>
      </c>
      <c r="AF492" s="16">
        <f t="shared" si="490"/>
        <v>0</v>
      </c>
      <c r="AG492" s="16">
        <f t="shared" si="3"/>
        <v>0.1811829694</v>
      </c>
      <c r="AH492" s="16">
        <f>(nnet!$A492-AG492)^2</f>
        <v>0.03282726839</v>
      </c>
    </row>
    <row r="493" ht="14.25" customHeight="1">
      <c r="A493" s="10">
        <v>1.0</v>
      </c>
      <c r="B493" s="10" t="s">
        <v>30</v>
      </c>
      <c r="C493" s="10">
        <v>1.0</v>
      </c>
      <c r="D493" s="10" t="s">
        <v>31</v>
      </c>
      <c r="E493" s="10">
        <v>42.0</v>
      </c>
      <c r="F493" s="11">
        <v>52.5542</v>
      </c>
      <c r="G493" s="10">
        <v>1.0</v>
      </c>
      <c r="H493" s="10">
        <v>0.0</v>
      </c>
      <c r="I493" s="12">
        <f>nnet!$E493/$E$1</f>
        <v>0.525</v>
      </c>
      <c r="J493" s="12">
        <f>LOG10(nnet!$F493+1)</f>
        <v>1.728793536</v>
      </c>
      <c r="K493" s="10">
        <f>IF(nnet!$C493=1,1,0)</f>
        <v>1</v>
      </c>
      <c r="L493" s="10">
        <f>IF(nnet!$C493=2,1,0)</f>
        <v>0</v>
      </c>
      <c r="M493" s="10">
        <f>IF(nnet!$B493="S",1,0)</f>
        <v>1</v>
      </c>
      <c r="N493" s="10">
        <f>IF(nnet!$B493="C",1,0)</f>
        <v>0</v>
      </c>
      <c r="O493" s="13">
        <f>IF(nnet!$D493="male",1,0)</f>
        <v>1</v>
      </c>
      <c r="P493" s="13">
        <v>1.0</v>
      </c>
      <c r="AC493" s="15">
        <f>SUMPRODUCT(linear!$G493:$P493,$R$4:$AA$4)</f>
        <v>-1.304150705</v>
      </c>
      <c r="AD493" s="15">
        <f>SUMPRODUCT(nnet!$G493:$P493,$R$5:$AA$5)</f>
        <v>0.3483403804</v>
      </c>
      <c r="AE493" s="16">
        <f t="shared" ref="AE493:AF493" si="491">IF(AC493&lt;0,0,AC493)</f>
        <v>0</v>
      </c>
      <c r="AF493" s="16">
        <f t="shared" si="491"/>
        <v>0.3483403804</v>
      </c>
      <c r="AG493" s="16">
        <f t="shared" si="3"/>
        <v>0.3483403804</v>
      </c>
      <c r="AH493" s="16">
        <f>(nnet!$A493-AG493)^2</f>
        <v>0.4246602598</v>
      </c>
    </row>
    <row r="494" ht="14.25" customHeight="1">
      <c r="A494" s="10">
        <v>1.0</v>
      </c>
      <c r="B494" s="10" t="s">
        <v>32</v>
      </c>
      <c r="C494" s="10">
        <v>3.0</v>
      </c>
      <c r="D494" s="10" t="s">
        <v>31</v>
      </c>
      <c r="E494" s="10">
        <v>20.0</v>
      </c>
      <c r="F494" s="11">
        <v>15.7417</v>
      </c>
      <c r="G494" s="10">
        <v>1.0</v>
      </c>
      <c r="H494" s="10">
        <v>1.0</v>
      </c>
      <c r="I494" s="12">
        <f>nnet!$E494/$E$1</f>
        <v>0.25</v>
      </c>
      <c r="J494" s="12">
        <f>LOG10(nnet!$F494+1)</f>
        <v>1.223799555</v>
      </c>
      <c r="K494" s="10">
        <f>IF(nnet!$C494=1,1,0)</f>
        <v>0</v>
      </c>
      <c r="L494" s="10">
        <f>IF(nnet!$C494=2,1,0)</f>
        <v>0</v>
      </c>
      <c r="M494" s="10">
        <f>IF(nnet!$B494="S",1,0)</f>
        <v>0</v>
      </c>
      <c r="N494" s="10">
        <f>IF(nnet!$B494="C",1,0)</f>
        <v>1</v>
      </c>
      <c r="O494" s="13">
        <f>IF(nnet!$D494="male",1,0)</f>
        <v>1</v>
      </c>
      <c r="P494" s="13">
        <v>1.0</v>
      </c>
      <c r="AC494" s="15">
        <f>SUMPRODUCT(linear!$G494:$P494,$R$4:$AA$4)</f>
        <v>0.2112360572</v>
      </c>
      <c r="AD494" s="15">
        <f>SUMPRODUCT(nnet!$G494:$P494,$R$5:$AA$5)</f>
        <v>-3.412452793</v>
      </c>
      <c r="AE494" s="16">
        <f t="shared" ref="AE494:AF494" si="492">IF(AC494&lt;0,0,AC494)</f>
        <v>0.2112360572</v>
      </c>
      <c r="AF494" s="16">
        <f t="shared" si="492"/>
        <v>0</v>
      </c>
      <c r="AG494" s="16">
        <f t="shared" si="3"/>
        <v>0.2112360572</v>
      </c>
      <c r="AH494" s="16">
        <f>(nnet!$A494-AG494)^2</f>
        <v>0.6221485575</v>
      </c>
    </row>
    <row r="495" ht="14.25" customHeight="1">
      <c r="A495" s="10">
        <v>0.0</v>
      </c>
      <c r="B495" s="10" t="s">
        <v>30</v>
      </c>
      <c r="C495" s="10">
        <v>3.0</v>
      </c>
      <c r="D495" s="10" t="s">
        <v>31</v>
      </c>
      <c r="E495" s="10">
        <v>21.0</v>
      </c>
      <c r="F495" s="11">
        <v>7.8542</v>
      </c>
      <c r="G495" s="10">
        <v>0.0</v>
      </c>
      <c r="H495" s="10">
        <v>0.0</v>
      </c>
      <c r="I495" s="12">
        <f>nnet!$E495/$E$1</f>
        <v>0.2625</v>
      </c>
      <c r="J495" s="12">
        <f>LOG10(nnet!$F495+1)</f>
        <v>0.9471493277</v>
      </c>
      <c r="K495" s="10">
        <f>IF(nnet!$C495=1,1,0)</f>
        <v>0</v>
      </c>
      <c r="L495" s="10">
        <f>IF(nnet!$C495=2,1,0)</f>
        <v>0</v>
      </c>
      <c r="M495" s="10">
        <f>IF(nnet!$B495="S",1,0)</f>
        <v>1</v>
      </c>
      <c r="N495" s="10">
        <f>IF(nnet!$B495="C",1,0)</f>
        <v>0</v>
      </c>
      <c r="O495" s="13">
        <f>IF(nnet!$D495="male",1,0)</f>
        <v>1</v>
      </c>
      <c r="P495" s="13">
        <v>1.0</v>
      </c>
      <c r="AC495" s="15">
        <f>SUMPRODUCT(linear!$G495:$P495,$R$4:$AA$4)</f>
        <v>-1.475642912</v>
      </c>
      <c r="AD495" s="15">
        <f>SUMPRODUCT(nnet!$G495:$P495,$R$5:$AA$5)</f>
        <v>0.1330527857</v>
      </c>
      <c r="AE495" s="16">
        <f t="shared" ref="AE495:AF495" si="493">IF(AC495&lt;0,0,AC495)</f>
        <v>0</v>
      </c>
      <c r="AF495" s="16">
        <f t="shared" si="493"/>
        <v>0.1330527857</v>
      </c>
      <c r="AG495" s="16">
        <f t="shared" si="3"/>
        <v>0.1330527857</v>
      </c>
      <c r="AH495" s="16">
        <f>(nnet!$A495-AG495)^2</f>
        <v>0.01770304377</v>
      </c>
    </row>
    <row r="496" ht="14.25" customHeight="1">
      <c r="A496" s="10">
        <v>0.0</v>
      </c>
      <c r="B496" s="10" t="s">
        <v>30</v>
      </c>
      <c r="C496" s="10">
        <v>3.0</v>
      </c>
      <c r="D496" s="10" t="s">
        <v>31</v>
      </c>
      <c r="E496" s="10">
        <v>21.0</v>
      </c>
      <c r="F496" s="11">
        <v>16.1</v>
      </c>
      <c r="G496" s="10">
        <v>0.0</v>
      </c>
      <c r="H496" s="10">
        <v>0.0</v>
      </c>
      <c r="I496" s="12">
        <f>nnet!$E496/$E$1</f>
        <v>0.2625</v>
      </c>
      <c r="J496" s="12">
        <f>LOG10(nnet!$F496+1)</f>
        <v>1.23299611</v>
      </c>
      <c r="K496" s="10">
        <f>IF(nnet!$C496=1,1,0)</f>
        <v>0</v>
      </c>
      <c r="L496" s="10">
        <f>IF(nnet!$C496=2,1,0)</f>
        <v>0</v>
      </c>
      <c r="M496" s="10">
        <f>IF(nnet!$B496="S",1,0)</f>
        <v>1</v>
      </c>
      <c r="N496" s="10">
        <f>IF(nnet!$B496="C",1,0)</f>
        <v>0</v>
      </c>
      <c r="O496" s="13">
        <f>IF(nnet!$D496="male",1,0)</f>
        <v>1</v>
      </c>
      <c r="P496" s="13">
        <v>1.0</v>
      </c>
      <c r="AC496" s="15">
        <f>SUMPRODUCT(linear!$G496:$P496,$R$4:$AA$4)</f>
        <v>-1.47231827</v>
      </c>
      <c r="AD496" s="15">
        <f>SUMPRODUCT(nnet!$G496:$P496,$R$5:$AA$5)</f>
        <v>0.153479015</v>
      </c>
      <c r="AE496" s="16">
        <f t="shared" ref="AE496:AF496" si="494">IF(AC496&lt;0,0,AC496)</f>
        <v>0</v>
      </c>
      <c r="AF496" s="16">
        <f t="shared" si="494"/>
        <v>0.153479015</v>
      </c>
      <c r="AG496" s="16">
        <f t="shared" si="3"/>
        <v>0.153479015</v>
      </c>
      <c r="AH496" s="16">
        <f>(nnet!$A496-AG496)^2</f>
        <v>0.02355580805</v>
      </c>
    </row>
    <row r="497" ht="14.25" customHeight="1">
      <c r="A497" s="10">
        <v>0.0</v>
      </c>
      <c r="B497" s="10" t="s">
        <v>30</v>
      </c>
      <c r="C497" s="10">
        <v>1.0</v>
      </c>
      <c r="D497" s="10" t="s">
        <v>31</v>
      </c>
      <c r="E497" s="10">
        <v>61.0</v>
      </c>
      <c r="F497" s="11">
        <v>32.3208</v>
      </c>
      <c r="G497" s="10">
        <v>0.0</v>
      </c>
      <c r="H497" s="10">
        <v>0.0</v>
      </c>
      <c r="I497" s="12">
        <f>nnet!$E497/$E$1</f>
        <v>0.7625</v>
      </c>
      <c r="J497" s="12">
        <f>LOG10(nnet!$F497+1)</f>
        <v>1.52271542</v>
      </c>
      <c r="K497" s="10">
        <f>IF(nnet!$C497=1,1,0)</f>
        <v>1</v>
      </c>
      <c r="L497" s="10">
        <f>IF(nnet!$C497=2,1,0)</f>
        <v>0</v>
      </c>
      <c r="M497" s="10">
        <f>IF(nnet!$B497="S",1,0)</f>
        <v>1</v>
      </c>
      <c r="N497" s="10">
        <f>IF(nnet!$B497="C",1,0)</f>
        <v>0</v>
      </c>
      <c r="O497" s="13">
        <f>IF(nnet!$D497="male",1,0)</f>
        <v>1</v>
      </c>
      <c r="P497" s="13">
        <v>1.0</v>
      </c>
      <c r="AC497" s="15">
        <f>SUMPRODUCT(linear!$G497:$P497,$R$4:$AA$4)</f>
        <v>-1.463392738</v>
      </c>
      <c r="AD497" s="15">
        <f>SUMPRODUCT(nnet!$G497:$P497,$R$5:$AA$5)</f>
        <v>0.2867295708</v>
      </c>
      <c r="AE497" s="16">
        <f t="shared" ref="AE497:AF497" si="495">IF(AC497&lt;0,0,AC497)</f>
        <v>0</v>
      </c>
      <c r="AF497" s="16">
        <f t="shared" si="495"/>
        <v>0.2867295708</v>
      </c>
      <c r="AG497" s="16">
        <f t="shared" si="3"/>
        <v>0.2867295708</v>
      </c>
      <c r="AH497" s="16">
        <f>(nnet!$A497-AG497)^2</f>
        <v>0.08221384678</v>
      </c>
    </row>
    <row r="498" ht="14.25" customHeight="1">
      <c r="A498" s="10">
        <v>0.0</v>
      </c>
      <c r="B498" s="10" t="s">
        <v>34</v>
      </c>
      <c r="C498" s="10">
        <v>2.0</v>
      </c>
      <c r="D498" s="10" t="s">
        <v>31</v>
      </c>
      <c r="E498" s="10">
        <v>57.0</v>
      </c>
      <c r="F498" s="11">
        <v>12.35</v>
      </c>
      <c r="G498" s="10">
        <v>0.0</v>
      </c>
      <c r="H498" s="10">
        <v>0.0</v>
      </c>
      <c r="I498" s="12">
        <f>nnet!$E498/$E$1</f>
        <v>0.7125</v>
      </c>
      <c r="J498" s="12">
        <f>LOG10(nnet!$F498+1)</f>
        <v>1.125481266</v>
      </c>
      <c r="K498" s="10">
        <f>IF(nnet!$C498=1,1,0)</f>
        <v>0</v>
      </c>
      <c r="L498" s="10">
        <f>IF(nnet!$C498=2,1,0)</f>
        <v>1</v>
      </c>
      <c r="M498" s="10">
        <f>IF(nnet!$B498="S",1,0)</f>
        <v>0</v>
      </c>
      <c r="N498" s="10">
        <f>IF(nnet!$B498="C",1,0)</f>
        <v>0</v>
      </c>
      <c r="O498" s="13">
        <f>IF(nnet!$D498="male",1,0)</f>
        <v>1</v>
      </c>
      <c r="P498" s="13">
        <v>1.0</v>
      </c>
      <c r="AC498" s="15">
        <f>SUMPRODUCT(linear!$G498:$P498,$R$4:$AA$4)</f>
        <v>-0.1693637904</v>
      </c>
      <c r="AD498" s="15">
        <f>SUMPRODUCT(nnet!$G498:$P498,$R$5:$AA$5)</f>
        <v>-2.698165381</v>
      </c>
      <c r="AE498" s="16">
        <f t="shared" ref="AE498:AF498" si="496">IF(AC498&lt;0,0,AC498)</f>
        <v>0</v>
      </c>
      <c r="AF498" s="16">
        <f t="shared" si="496"/>
        <v>0</v>
      </c>
      <c r="AG498" s="16">
        <f t="shared" si="3"/>
        <v>0</v>
      </c>
      <c r="AH498" s="16">
        <f>(nnet!$A498-AG498)^2</f>
        <v>0</v>
      </c>
    </row>
    <row r="499" ht="14.25" customHeight="1">
      <c r="A499" s="10">
        <v>1.0</v>
      </c>
      <c r="B499" s="10" t="s">
        <v>30</v>
      </c>
      <c r="C499" s="10">
        <v>1.0</v>
      </c>
      <c r="D499" s="10" t="s">
        <v>33</v>
      </c>
      <c r="E499" s="10">
        <v>21.0</v>
      </c>
      <c r="F499" s="11">
        <v>77.9583</v>
      </c>
      <c r="G499" s="10">
        <v>0.0</v>
      </c>
      <c r="H499" s="10">
        <v>0.0</v>
      </c>
      <c r="I499" s="12">
        <f>nnet!$E499/$E$1</f>
        <v>0.2625</v>
      </c>
      <c r="J499" s="12">
        <f>LOG10(nnet!$F499+1)</f>
        <v>1.897397789</v>
      </c>
      <c r="K499" s="10">
        <f>IF(nnet!$C499=1,1,0)</f>
        <v>1</v>
      </c>
      <c r="L499" s="10">
        <f>IF(nnet!$C499=2,1,0)</f>
        <v>0</v>
      </c>
      <c r="M499" s="10">
        <f>IF(nnet!$B499="S",1,0)</f>
        <v>1</v>
      </c>
      <c r="N499" s="10">
        <f>IF(nnet!$B499="C",1,0)</f>
        <v>0</v>
      </c>
      <c r="O499" s="13">
        <f>IF(nnet!$D499="male",1,0)</f>
        <v>0</v>
      </c>
      <c r="P499" s="13">
        <v>1.0</v>
      </c>
      <c r="AC499" s="15">
        <f>SUMPRODUCT(linear!$G499:$P499,$R$4:$AA$4)</f>
        <v>-0.590971221</v>
      </c>
      <c r="AD499" s="15">
        <f>SUMPRODUCT(nnet!$G499:$P499,$R$5:$AA$5)</f>
        <v>1.070714389</v>
      </c>
      <c r="AE499" s="16">
        <f t="shared" ref="AE499:AF499" si="497">IF(AC499&lt;0,0,AC499)</f>
        <v>0</v>
      </c>
      <c r="AF499" s="16">
        <f t="shared" si="497"/>
        <v>1.070714389</v>
      </c>
      <c r="AG499" s="16">
        <f t="shared" si="3"/>
        <v>1.070714389</v>
      </c>
      <c r="AH499" s="16">
        <f>(nnet!$A499-AG499)^2</f>
        <v>0.005000524816</v>
      </c>
    </row>
    <row r="500" ht="14.25" customHeight="1">
      <c r="A500" s="10">
        <v>0.0</v>
      </c>
      <c r="B500" s="10" t="s">
        <v>30</v>
      </c>
      <c r="C500" s="10">
        <v>3.0</v>
      </c>
      <c r="D500" s="10" t="s">
        <v>31</v>
      </c>
      <c r="E500" s="10">
        <v>26.0</v>
      </c>
      <c r="F500" s="11">
        <v>7.8958</v>
      </c>
      <c r="G500" s="10">
        <v>0.0</v>
      </c>
      <c r="H500" s="10">
        <v>0.0</v>
      </c>
      <c r="I500" s="12">
        <f>nnet!$E500/$E$1</f>
        <v>0.325</v>
      </c>
      <c r="J500" s="12">
        <f>LOG10(nnet!$F500+1)</f>
        <v>0.9491850103</v>
      </c>
      <c r="K500" s="10">
        <f>IF(nnet!$C500=1,1,0)</f>
        <v>0</v>
      </c>
      <c r="L500" s="10">
        <f>IF(nnet!$C500=2,1,0)</f>
        <v>0</v>
      </c>
      <c r="M500" s="10">
        <f>IF(nnet!$B500="S",1,0)</f>
        <v>1</v>
      </c>
      <c r="N500" s="10">
        <f>IF(nnet!$B500="C",1,0)</f>
        <v>0</v>
      </c>
      <c r="O500" s="13">
        <f>IF(nnet!$D500="male",1,0)</f>
        <v>1</v>
      </c>
      <c r="P500" s="13">
        <v>1.0</v>
      </c>
      <c r="AC500" s="15">
        <f>SUMPRODUCT(linear!$G500:$P500,$R$4:$AA$4)</f>
        <v>-1.521566896</v>
      </c>
      <c r="AD500" s="15">
        <f>SUMPRODUCT(nnet!$G500:$P500,$R$5:$AA$5)</f>
        <v>0.1003910537</v>
      </c>
      <c r="AE500" s="16">
        <f t="shared" ref="AE500:AF500" si="498">IF(AC500&lt;0,0,AC500)</f>
        <v>0</v>
      </c>
      <c r="AF500" s="16">
        <f t="shared" si="498"/>
        <v>0.1003910537</v>
      </c>
      <c r="AG500" s="16">
        <f t="shared" si="3"/>
        <v>0.1003910537</v>
      </c>
      <c r="AH500" s="16">
        <f>(nnet!$A500-AG500)^2</f>
        <v>0.01007836366</v>
      </c>
    </row>
    <row r="501" ht="14.25" customHeight="1">
      <c r="A501" s="10">
        <v>1.0</v>
      </c>
      <c r="B501" s="10" t="s">
        <v>30</v>
      </c>
      <c r="C501" s="10">
        <v>1.0</v>
      </c>
      <c r="D501" s="10" t="s">
        <v>31</v>
      </c>
      <c r="E501" s="10">
        <v>80.0</v>
      </c>
      <c r="F501" s="11">
        <v>30.0</v>
      </c>
      <c r="G501" s="10">
        <v>0.0</v>
      </c>
      <c r="H501" s="10">
        <v>0.0</v>
      </c>
      <c r="I501" s="12">
        <f>nnet!$E501/$E$1</f>
        <v>1</v>
      </c>
      <c r="J501" s="12">
        <f>LOG10(nnet!$F501+1)</f>
        <v>1.491361694</v>
      </c>
      <c r="K501" s="10">
        <f>IF(nnet!$C501=1,1,0)</f>
        <v>1</v>
      </c>
      <c r="L501" s="10">
        <f>IF(nnet!$C501=2,1,0)</f>
        <v>0</v>
      </c>
      <c r="M501" s="10">
        <f>IF(nnet!$B501="S",1,0)</f>
        <v>1</v>
      </c>
      <c r="N501" s="10">
        <f>IF(nnet!$B501="C",1,0)</f>
        <v>0</v>
      </c>
      <c r="O501" s="13">
        <f>IF(nnet!$D501="male",1,0)</f>
        <v>1</v>
      </c>
      <c r="P501" s="13">
        <v>1.0</v>
      </c>
      <c r="AC501" s="15">
        <f>SUMPRODUCT(linear!$G501:$P501,$R$4:$AA$4)</f>
        <v>-1.638358519</v>
      </c>
      <c r="AD501" s="15">
        <f>SUMPRODUCT(nnet!$G501:$P501,$R$5:$AA$5)</f>
        <v>0.1598217187</v>
      </c>
      <c r="AE501" s="16">
        <f t="shared" ref="AE501:AF501" si="499">IF(AC501&lt;0,0,AC501)</f>
        <v>0</v>
      </c>
      <c r="AF501" s="16">
        <f t="shared" si="499"/>
        <v>0.1598217187</v>
      </c>
      <c r="AG501" s="16">
        <f t="shared" si="3"/>
        <v>0.1598217187</v>
      </c>
      <c r="AH501" s="16">
        <f>(nnet!$A501-AG501)^2</f>
        <v>0.7058995444</v>
      </c>
    </row>
    <row r="502" ht="14.25" customHeight="1">
      <c r="A502" s="10">
        <v>0.0</v>
      </c>
      <c r="B502" s="10" t="s">
        <v>30</v>
      </c>
      <c r="C502" s="10">
        <v>3.0</v>
      </c>
      <c r="D502" s="10" t="s">
        <v>31</v>
      </c>
      <c r="E502" s="10">
        <v>51.0</v>
      </c>
      <c r="F502" s="11">
        <v>7.0542</v>
      </c>
      <c r="G502" s="10">
        <v>0.0</v>
      </c>
      <c r="H502" s="10">
        <v>0.0</v>
      </c>
      <c r="I502" s="12">
        <f>nnet!$E502/$E$1</f>
        <v>0.6375</v>
      </c>
      <c r="J502" s="12">
        <f>LOG10(nnet!$F502+1)</f>
        <v>0.9060224097</v>
      </c>
      <c r="K502" s="10">
        <f>IF(nnet!$C502=1,1,0)</f>
        <v>0</v>
      </c>
      <c r="L502" s="10">
        <f>IF(nnet!$C502=2,1,0)</f>
        <v>0</v>
      </c>
      <c r="M502" s="10">
        <f>IF(nnet!$B502="S",1,0)</f>
        <v>1</v>
      </c>
      <c r="N502" s="10">
        <f>IF(nnet!$B502="C",1,0)</f>
        <v>0</v>
      </c>
      <c r="O502" s="13">
        <f>IF(nnet!$D502="male",1,0)</f>
        <v>1</v>
      </c>
      <c r="P502" s="13">
        <v>1.0</v>
      </c>
      <c r="AC502" s="15">
        <f>SUMPRODUCT(linear!$G502:$P502,$R$4:$AA$4)</f>
        <v>-1.751807217</v>
      </c>
      <c r="AD502" s="15">
        <f>SUMPRODUCT(nnet!$G502:$P502,$R$5:$AA$5)</f>
        <v>-0.06672928383</v>
      </c>
      <c r="AE502" s="16">
        <f t="shared" ref="AE502:AF502" si="500">IF(AC502&lt;0,0,AC502)</f>
        <v>0</v>
      </c>
      <c r="AF502" s="16">
        <f t="shared" si="500"/>
        <v>0</v>
      </c>
      <c r="AG502" s="16">
        <f t="shared" si="3"/>
        <v>0</v>
      </c>
      <c r="AH502" s="16">
        <f>(nnet!$A502-AG502)^2</f>
        <v>0</v>
      </c>
    </row>
    <row r="503" ht="14.25" customHeight="1">
      <c r="A503" s="10">
        <v>1.0</v>
      </c>
      <c r="B503" s="10" t="s">
        <v>32</v>
      </c>
      <c r="C503" s="10">
        <v>1.0</v>
      </c>
      <c r="D503" s="10" t="s">
        <v>31</v>
      </c>
      <c r="E503" s="10">
        <v>32.0</v>
      </c>
      <c r="F503" s="11">
        <v>30.5</v>
      </c>
      <c r="G503" s="10">
        <v>0.0</v>
      </c>
      <c r="H503" s="10">
        <v>0.0</v>
      </c>
      <c r="I503" s="12">
        <f>nnet!$E503/$E$1</f>
        <v>0.4</v>
      </c>
      <c r="J503" s="12">
        <f>LOG10(nnet!$F503+1)</f>
        <v>1.498310554</v>
      </c>
      <c r="K503" s="10">
        <f>IF(nnet!$C503=1,1,0)</f>
        <v>1</v>
      </c>
      <c r="L503" s="10">
        <f>IF(nnet!$C503=2,1,0)</f>
        <v>0</v>
      </c>
      <c r="M503" s="10">
        <f>IF(nnet!$B503="S",1,0)</f>
        <v>0</v>
      </c>
      <c r="N503" s="10">
        <f>IF(nnet!$B503="C",1,0)</f>
        <v>1</v>
      </c>
      <c r="O503" s="13">
        <f>IF(nnet!$D503="male",1,0)</f>
        <v>1</v>
      </c>
      <c r="P503" s="13">
        <v>1.0</v>
      </c>
      <c r="AC503" s="15">
        <f>SUMPRODUCT(linear!$G503:$P503,$R$4:$AA$4)</f>
        <v>0.5297253891</v>
      </c>
      <c r="AD503" s="15">
        <f>SUMPRODUCT(nnet!$G503:$P503,$R$5:$AA$5)</f>
        <v>-3.008622451</v>
      </c>
      <c r="AE503" s="16">
        <f t="shared" ref="AE503:AF503" si="501">IF(AC503&lt;0,0,AC503)</f>
        <v>0.5297253891</v>
      </c>
      <c r="AF503" s="16">
        <f t="shared" si="501"/>
        <v>0</v>
      </c>
      <c r="AG503" s="16">
        <f t="shared" si="3"/>
        <v>0.5297253891</v>
      </c>
      <c r="AH503" s="16">
        <f>(nnet!$A503-AG503)^2</f>
        <v>0.2211582097</v>
      </c>
    </row>
    <row r="504" ht="14.25" customHeight="1">
      <c r="A504" s="10">
        <v>0.0</v>
      </c>
      <c r="B504" s="10" t="s">
        <v>30</v>
      </c>
      <c r="C504" s="10">
        <v>3.0</v>
      </c>
      <c r="D504" s="10" t="s">
        <v>33</v>
      </c>
      <c r="E504" s="10">
        <v>9.0</v>
      </c>
      <c r="F504" s="11">
        <v>27.9</v>
      </c>
      <c r="G504" s="10">
        <v>3.0</v>
      </c>
      <c r="H504" s="10">
        <v>2.0</v>
      </c>
      <c r="I504" s="12">
        <f>nnet!$E504/$E$1</f>
        <v>0.1125</v>
      </c>
      <c r="J504" s="12">
        <f>LOG10(nnet!$F504+1)</f>
        <v>1.460897843</v>
      </c>
      <c r="K504" s="10">
        <f>IF(nnet!$C504=1,1,0)</f>
        <v>0</v>
      </c>
      <c r="L504" s="10">
        <f>IF(nnet!$C504=2,1,0)</f>
        <v>0</v>
      </c>
      <c r="M504" s="10">
        <f>IF(nnet!$B504="S",1,0)</f>
        <v>1</v>
      </c>
      <c r="N504" s="10">
        <f>IF(nnet!$B504="C",1,0)</f>
        <v>0</v>
      </c>
      <c r="O504" s="13">
        <f>IF(nnet!$D504="male",1,0)</f>
        <v>0</v>
      </c>
      <c r="P504" s="13">
        <v>1.0</v>
      </c>
      <c r="AC504" s="15">
        <f>SUMPRODUCT(linear!$G504:$P504,$R$4:$AA$4)</f>
        <v>-0.9815343505</v>
      </c>
      <c r="AD504" s="15">
        <f>SUMPRODUCT(nnet!$G504:$P504,$R$5:$AA$5)</f>
        <v>0.4895796817</v>
      </c>
      <c r="AE504" s="16">
        <f t="shared" ref="AE504:AF504" si="502">IF(AC504&lt;0,0,AC504)</f>
        <v>0</v>
      </c>
      <c r="AF504" s="16">
        <f t="shared" si="502"/>
        <v>0.4895796817</v>
      </c>
      <c r="AG504" s="16">
        <f t="shared" si="3"/>
        <v>0.4895796817</v>
      </c>
      <c r="AH504" s="16">
        <f>(nnet!$A504-AG504)^2</f>
        <v>0.2396882647</v>
      </c>
    </row>
    <row r="505" ht="14.25" customHeight="1">
      <c r="A505" s="10">
        <v>1.0</v>
      </c>
      <c r="B505" s="10" t="s">
        <v>30</v>
      </c>
      <c r="C505" s="10">
        <v>2.0</v>
      </c>
      <c r="D505" s="10" t="s">
        <v>33</v>
      </c>
      <c r="E505" s="10">
        <v>28.0</v>
      </c>
      <c r="F505" s="11">
        <v>13.0</v>
      </c>
      <c r="G505" s="10">
        <v>0.0</v>
      </c>
      <c r="H505" s="10">
        <v>0.0</v>
      </c>
      <c r="I505" s="12">
        <f>nnet!$E505/$E$1</f>
        <v>0.35</v>
      </c>
      <c r="J505" s="12">
        <f>LOG10(nnet!$F505+1)</f>
        <v>1.146128036</v>
      </c>
      <c r="K505" s="10">
        <f>IF(nnet!$C505=1,1,0)</f>
        <v>0</v>
      </c>
      <c r="L505" s="10">
        <f>IF(nnet!$C505=2,1,0)</f>
        <v>1</v>
      </c>
      <c r="M505" s="10">
        <f>IF(nnet!$B505="S",1,0)</f>
        <v>1</v>
      </c>
      <c r="N505" s="10">
        <f>IF(nnet!$B505="C",1,0)</f>
        <v>0</v>
      </c>
      <c r="O505" s="13">
        <f>IF(nnet!$D505="male",1,0)</f>
        <v>0</v>
      </c>
      <c r="P505" s="13">
        <v>1.0</v>
      </c>
      <c r="AC505" s="15">
        <f>SUMPRODUCT(linear!$G505:$P505,$R$4:$AA$4)</f>
        <v>-0.9170670245</v>
      </c>
      <c r="AD505" s="15">
        <f>SUMPRODUCT(nnet!$G505:$P505,$R$5:$AA$5)</f>
        <v>0.8010942299</v>
      </c>
      <c r="AE505" s="16">
        <f t="shared" ref="AE505:AF505" si="503">IF(AC505&lt;0,0,AC505)</f>
        <v>0</v>
      </c>
      <c r="AF505" s="16">
        <f t="shared" si="503"/>
        <v>0.8010942299</v>
      </c>
      <c r="AG505" s="16">
        <f t="shared" si="3"/>
        <v>0.8010942299</v>
      </c>
      <c r="AH505" s="16">
        <f>(nnet!$A505-AG505)^2</f>
        <v>0.03956350538</v>
      </c>
    </row>
    <row r="506" ht="14.25" customHeight="1">
      <c r="A506" s="10">
        <v>0.0</v>
      </c>
      <c r="B506" s="10" t="s">
        <v>30</v>
      </c>
      <c r="C506" s="10">
        <v>3.0</v>
      </c>
      <c r="D506" s="10" t="s">
        <v>31</v>
      </c>
      <c r="E506" s="10">
        <v>32.0</v>
      </c>
      <c r="F506" s="11">
        <v>7.925</v>
      </c>
      <c r="G506" s="10">
        <v>0.0</v>
      </c>
      <c r="H506" s="10">
        <v>0.0</v>
      </c>
      <c r="I506" s="12">
        <f>nnet!$E506/$E$1</f>
        <v>0.4</v>
      </c>
      <c r="J506" s="12">
        <f>LOG10(nnet!$F506+1)</f>
        <v>0.9506082248</v>
      </c>
      <c r="K506" s="10">
        <f>IF(nnet!$C506=1,1,0)</f>
        <v>0</v>
      </c>
      <c r="L506" s="10">
        <f>IF(nnet!$C506=2,1,0)</f>
        <v>0</v>
      </c>
      <c r="M506" s="10">
        <f>IF(nnet!$B506="S",1,0)</f>
        <v>1</v>
      </c>
      <c r="N506" s="10">
        <f>IF(nnet!$B506="C",1,0)</f>
        <v>0</v>
      </c>
      <c r="O506" s="13">
        <f>IF(nnet!$D506="male",1,0)</f>
        <v>1</v>
      </c>
      <c r="P506" s="13">
        <v>1.0</v>
      </c>
      <c r="AC506" s="15">
        <f>SUMPRODUCT(linear!$G506:$P506,$R$4:$AA$4)</f>
        <v>-1.576687535</v>
      </c>
      <c r="AD506" s="15">
        <f>SUMPRODUCT(nnet!$G506:$P506,$R$5:$AA$5)</f>
        <v>0.06112411572</v>
      </c>
      <c r="AE506" s="16">
        <f t="shared" ref="AE506:AF506" si="504">IF(AC506&lt;0,0,AC506)</f>
        <v>0</v>
      </c>
      <c r="AF506" s="16">
        <f t="shared" si="504"/>
        <v>0.06112411572</v>
      </c>
      <c r="AG506" s="16">
        <f t="shared" si="3"/>
        <v>0.06112411572</v>
      </c>
      <c r="AH506" s="16">
        <f>(nnet!$A506-AG506)^2</f>
        <v>0.003736157522</v>
      </c>
    </row>
    <row r="507" ht="14.25" customHeight="1">
      <c r="A507" s="10">
        <v>0.0</v>
      </c>
      <c r="B507" s="10" t="s">
        <v>30</v>
      </c>
      <c r="C507" s="10">
        <v>2.0</v>
      </c>
      <c r="D507" s="10" t="s">
        <v>31</v>
      </c>
      <c r="E507" s="10">
        <v>31.0</v>
      </c>
      <c r="F507" s="11">
        <v>26.25</v>
      </c>
      <c r="G507" s="10">
        <v>1.0</v>
      </c>
      <c r="H507" s="10">
        <v>1.0</v>
      </c>
      <c r="I507" s="12">
        <f>nnet!$E507/$E$1</f>
        <v>0.3875</v>
      </c>
      <c r="J507" s="12">
        <f>LOG10(nnet!$F507+1)</f>
        <v>1.435366507</v>
      </c>
      <c r="K507" s="10">
        <f>IF(nnet!$C507=1,1,0)</f>
        <v>0</v>
      </c>
      <c r="L507" s="10">
        <f>IF(nnet!$C507=2,1,0)</f>
        <v>1</v>
      </c>
      <c r="M507" s="10">
        <f>IF(nnet!$B507="S",1,0)</f>
        <v>1</v>
      </c>
      <c r="N507" s="10">
        <f>IF(nnet!$B507="C",1,0)</f>
        <v>0</v>
      </c>
      <c r="O507" s="13">
        <f>IF(nnet!$D507="male",1,0)</f>
        <v>1</v>
      </c>
      <c r="P507" s="13">
        <v>1.0</v>
      </c>
      <c r="AC507" s="15">
        <f>SUMPRODUCT(linear!$G507:$P507,$R$4:$AA$4)</f>
        <v>-1.494187673</v>
      </c>
      <c r="AD507" s="15">
        <f>SUMPRODUCT(nnet!$G507:$P507,$R$5:$AA$5)</f>
        <v>0.219379345</v>
      </c>
      <c r="AE507" s="16">
        <f t="shared" ref="AE507:AF507" si="505">IF(AC507&lt;0,0,AC507)</f>
        <v>0</v>
      </c>
      <c r="AF507" s="16">
        <f t="shared" si="505"/>
        <v>0.219379345</v>
      </c>
      <c r="AG507" s="16">
        <f t="shared" si="3"/>
        <v>0.219379345</v>
      </c>
      <c r="AH507" s="16">
        <f>(nnet!$A507-AG507)^2</f>
        <v>0.04812729699</v>
      </c>
    </row>
    <row r="508" ht="14.25" customHeight="1">
      <c r="A508" s="10">
        <v>0.0</v>
      </c>
      <c r="B508" s="10" t="s">
        <v>30</v>
      </c>
      <c r="C508" s="10">
        <v>3.0</v>
      </c>
      <c r="D508" s="10" t="s">
        <v>33</v>
      </c>
      <c r="E508" s="10">
        <v>41.0</v>
      </c>
      <c r="F508" s="11">
        <v>39.6875</v>
      </c>
      <c r="G508" s="10">
        <v>0.0</v>
      </c>
      <c r="H508" s="10">
        <v>5.0</v>
      </c>
      <c r="I508" s="12">
        <f>nnet!$E508/$E$1</f>
        <v>0.5125</v>
      </c>
      <c r="J508" s="12">
        <f>LOG10(nnet!$F508+1)</f>
        <v>1.609461006</v>
      </c>
      <c r="K508" s="10">
        <f>IF(nnet!$C508=1,1,0)</f>
        <v>0</v>
      </c>
      <c r="L508" s="10">
        <f>IF(nnet!$C508=2,1,0)</f>
        <v>0</v>
      </c>
      <c r="M508" s="10">
        <f>IF(nnet!$B508="S",1,0)</f>
        <v>1</v>
      </c>
      <c r="N508" s="10">
        <f>IF(nnet!$B508="C",1,0)</f>
        <v>0</v>
      </c>
      <c r="O508" s="13">
        <f>IF(nnet!$D508="male",1,0)</f>
        <v>0</v>
      </c>
      <c r="P508" s="13">
        <v>1.0</v>
      </c>
      <c r="AC508" s="15">
        <f>SUMPRODUCT(linear!$G508:$P508,$R$4:$AA$4)</f>
        <v>-1.32463717</v>
      </c>
      <c r="AD508" s="15">
        <f>SUMPRODUCT(nnet!$G508:$P508,$R$5:$AA$5)</f>
        <v>0.4930867064</v>
      </c>
      <c r="AE508" s="16">
        <f t="shared" ref="AE508:AF508" si="506">IF(AC508&lt;0,0,AC508)</f>
        <v>0</v>
      </c>
      <c r="AF508" s="16">
        <f t="shared" si="506"/>
        <v>0.4930867064</v>
      </c>
      <c r="AG508" s="16">
        <f t="shared" si="3"/>
        <v>0.4930867064</v>
      </c>
      <c r="AH508" s="16">
        <f>(nnet!$A508-AG508)^2</f>
        <v>0.2431345</v>
      </c>
    </row>
    <row r="509" ht="14.25" customHeight="1">
      <c r="A509" s="10">
        <v>0.0</v>
      </c>
      <c r="B509" s="10" t="s">
        <v>30</v>
      </c>
      <c r="C509" s="10">
        <v>3.0</v>
      </c>
      <c r="D509" s="10" t="s">
        <v>31</v>
      </c>
      <c r="E509" s="10">
        <v>20.0</v>
      </c>
      <c r="F509" s="11">
        <v>7.8542</v>
      </c>
      <c r="G509" s="10">
        <v>0.0</v>
      </c>
      <c r="H509" s="10">
        <v>0.0</v>
      </c>
      <c r="I509" s="12">
        <f>nnet!$E509/$E$1</f>
        <v>0.25</v>
      </c>
      <c r="J509" s="12">
        <f>LOG10(nnet!$F509+1)</f>
        <v>0.9471493277</v>
      </c>
      <c r="K509" s="10">
        <f>IF(nnet!$C509=1,1,0)</f>
        <v>0</v>
      </c>
      <c r="L509" s="10">
        <f>IF(nnet!$C509=2,1,0)</f>
        <v>0</v>
      </c>
      <c r="M509" s="10">
        <f>IF(nnet!$B509="S",1,0)</f>
        <v>1</v>
      </c>
      <c r="N509" s="10">
        <f>IF(nnet!$B509="C",1,0)</f>
        <v>0</v>
      </c>
      <c r="O509" s="13">
        <f>IF(nnet!$D509="male",1,0)</f>
        <v>1</v>
      </c>
      <c r="P509" s="13">
        <v>1.0</v>
      </c>
      <c r="AC509" s="15">
        <f>SUMPRODUCT(linear!$G509:$P509,$R$4:$AA$4)</f>
        <v>-1.46645338</v>
      </c>
      <c r="AD509" s="15">
        <f>SUMPRODUCT(nnet!$G509:$P509,$R$5:$AA$5)</f>
        <v>0.1396142255</v>
      </c>
      <c r="AE509" s="16">
        <f t="shared" ref="AE509:AF509" si="507">IF(AC509&lt;0,0,AC509)</f>
        <v>0</v>
      </c>
      <c r="AF509" s="16">
        <f t="shared" si="507"/>
        <v>0.1396142255</v>
      </c>
      <c r="AG509" s="16">
        <f t="shared" si="3"/>
        <v>0.1396142255</v>
      </c>
      <c r="AH509" s="16">
        <f>(nnet!$A509-AG509)^2</f>
        <v>0.01949213196</v>
      </c>
    </row>
    <row r="510" ht="14.25" customHeight="1">
      <c r="A510" s="10">
        <v>1.0</v>
      </c>
      <c r="B510" s="10" t="s">
        <v>32</v>
      </c>
      <c r="C510" s="10">
        <v>1.0</v>
      </c>
      <c r="D510" s="10" t="s">
        <v>33</v>
      </c>
      <c r="E510" s="10">
        <v>24.0</v>
      </c>
      <c r="F510" s="11">
        <v>69.3</v>
      </c>
      <c r="G510" s="10">
        <v>0.0</v>
      </c>
      <c r="H510" s="10">
        <v>0.0</v>
      </c>
      <c r="I510" s="12">
        <f>nnet!$E510/$E$1</f>
        <v>0.3</v>
      </c>
      <c r="J510" s="12">
        <f>LOG10(nnet!$F510+1)</f>
        <v>1.846955325</v>
      </c>
      <c r="K510" s="10">
        <f>IF(nnet!$C510=1,1,0)</f>
        <v>1</v>
      </c>
      <c r="L510" s="10">
        <f>IF(nnet!$C510=2,1,0)</f>
        <v>0</v>
      </c>
      <c r="M510" s="10">
        <f>IF(nnet!$B510="S",1,0)</f>
        <v>0</v>
      </c>
      <c r="N510" s="10">
        <f>IF(nnet!$B510="C",1,0)</f>
        <v>1</v>
      </c>
      <c r="O510" s="13">
        <f>IF(nnet!$D510="male",1,0)</f>
        <v>0</v>
      </c>
      <c r="P510" s="13">
        <v>1.0</v>
      </c>
      <c r="AC510" s="15">
        <f>SUMPRODUCT(linear!$G510:$P510,$R$4:$AA$4)</f>
        <v>1.107779039</v>
      </c>
      <c r="AD510" s="15">
        <f>SUMPRODUCT(nnet!$G510:$P510,$R$5:$AA$5)</f>
        <v>-2.436464319</v>
      </c>
      <c r="AE510" s="16">
        <f t="shared" ref="AE510:AF510" si="508">IF(AC510&lt;0,0,AC510)</f>
        <v>1.107779039</v>
      </c>
      <c r="AF510" s="16">
        <f t="shared" si="508"/>
        <v>0</v>
      </c>
      <c r="AG510" s="16">
        <f t="shared" si="3"/>
        <v>1.107779039</v>
      </c>
      <c r="AH510" s="16">
        <f>(nnet!$A510-AG510)^2</f>
        <v>0.01161632118</v>
      </c>
    </row>
    <row r="511" ht="14.25" customHeight="1">
      <c r="A511" s="10">
        <v>0.0</v>
      </c>
      <c r="B511" s="10" t="s">
        <v>30</v>
      </c>
      <c r="C511" s="10">
        <v>3.0</v>
      </c>
      <c r="D511" s="10" t="s">
        <v>33</v>
      </c>
      <c r="E511" s="10">
        <v>2.0</v>
      </c>
      <c r="F511" s="11">
        <v>27.9</v>
      </c>
      <c r="G511" s="10">
        <v>3.0</v>
      </c>
      <c r="H511" s="10">
        <v>2.0</v>
      </c>
      <c r="I511" s="12">
        <f>nnet!$E511/$E$1</f>
        <v>0.025</v>
      </c>
      <c r="J511" s="12">
        <f>LOG10(nnet!$F511+1)</f>
        <v>1.460897843</v>
      </c>
      <c r="K511" s="10">
        <f>IF(nnet!$C511=1,1,0)</f>
        <v>0</v>
      </c>
      <c r="L511" s="10">
        <f>IF(nnet!$C511=2,1,0)</f>
        <v>0</v>
      </c>
      <c r="M511" s="10">
        <f>IF(nnet!$B511="S",1,0)</f>
        <v>1</v>
      </c>
      <c r="N511" s="10">
        <f>IF(nnet!$B511="C",1,0)</f>
        <v>0</v>
      </c>
      <c r="O511" s="13">
        <f>IF(nnet!$D511="male",1,0)</f>
        <v>0</v>
      </c>
      <c r="P511" s="13">
        <v>1.0</v>
      </c>
      <c r="AC511" s="15">
        <f>SUMPRODUCT(linear!$G511:$P511,$R$4:$AA$4)</f>
        <v>-0.9172076256</v>
      </c>
      <c r="AD511" s="15">
        <f>SUMPRODUCT(nnet!$G511:$P511,$R$5:$AA$5)</f>
        <v>0.5355097605</v>
      </c>
      <c r="AE511" s="16">
        <f t="shared" ref="AE511:AF511" si="509">IF(AC511&lt;0,0,AC511)</f>
        <v>0</v>
      </c>
      <c r="AF511" s="16">
        <f t="shared" si="509"/>
        <v>0.5355097605</v>
      </c>
      <c r="AG511" s="16">
        <f t="shared" si="3"/>
        <v>0.5355097605</v>
      </c>
      <c r="AH511" s="16">
        <f>(nnet!$A511-AG511)^2</f>
        <v>0.2867707036</v>
      </c>
    </row>
    <row r="512" ht="14.25" customHeight="1">
      <c r="A512" s="10">
        <v>1.0</v>
      </c>
      <c r="B512" s="10" t="s">
        <v>32</v>
      </c>
      <c r="C512" s="10">
        <v>3.0</v>
      </c>
      <c r="D512" s="10" t="s">
        <v>33</v>
      </c>
      <c r="E512" s="10">
        <v>0.75</v>
      </c>
      <c r="F512" s="11">
        <v>19.2583</v>
      </c>
      <c r="G512" s="10">
        <v>2.0</v>
      </c>
      <c r="H512" s="10">
        <v>1.0</v>
      </c>
      <c r="I512" s="12">
        <f>nnet!$E512/$E$1</f>
        <v>0.009375</v>
      </c>
      <c r="J512" s="12">
        <f>LOG10(nnet!$F512+1)</f>
        <v>1.306602998</v>
      </c>
      <c r="K512" s="10">
        <f>IF(nnet!$C512=1,1,0)</f>
        <v>0</v>
      </c>
      <c r="L512" s="10">
        <f>IF(nnet!$C512=2,1,0)</f>
        <v>0</v>
      </c>
      <c r="M512" s="10">
        <f>IF(nnet!$B512="S",1,0)</f>
        <v>0</v>
      </c>
      <c r="N512" s="10">
        <f>IF(nnet!$B512="C",1,0)</f>
        <v>1</v>
      </c>
      <c r="O512" s="13">
        <f>IF(nnet!$D512="male",1,0)</f>
        <v>0</v>
      </c>
      <c r="P512" s="13">
        <v>1.0</v>
      </c>
      <c r="AC512" s="15">
        <f>SUMPRODUCT(linear!$G512:$P512,$R$4:$AA$4)</f>
        <v>0.87182404</v>
      </c>
      <c r="AD512" s="15">
        <f>SUMPRODUCT(nnet!$G512:$P512,$R$5:$AA$5)</f>
        <v>-2.863257744</v>
      </c>
      <c r="AE512" s="16">
        <f t="shared" ref="AE512:AF512" si="510">IF(AC512&lt;0,0,AC512)</f>
        <v>0.87182404</v>
      </c>
      <c r="AF512" s="16">
        <f t="shared" si="510"/>
        <v>0</v>
      </c>
      <c r="AG512" s="16">
        <f t="shared" si="3"/>
        <v>0.87182404</v>
      </c>
      <c r="AH512" s="16">
        <f>(nnet!$A512-AG512)^2</f>
        <v>0.01642907672</v>
      </c>
    </row>
    <row r="513" ht="14.25" customHeight="1">
      <c r="A513" s="10">
        <v>1.0</v>
      </c>
      <c r="B513" s="10" t="s">
        <v>32</v>
      </c>
      <c r="C513" s="10">
        <v>1.0</v>
      </c>
      <c r="D513" s="10" t="s">
        <v>31</v>
      </c>
      <c r="E513" s="10">
        <v>48.0</v>
      </c>
      <c r="F513" s="11">
        <v>76.7292</v>
      </c>
      <c r="G513" s="10">
        <v>1.0</v>
      </c>
      <c r="H513" s="10">
        <v>0.0</v>
      </c>
      <c r="I513" s="12">
        <f>nnet!$E513/$E$1</f>
        <v>0.6</v>
      </c>
      <c r="J513" s="12">
        <f>LOG10(nnet!$F513+1)</f>
        <v>1.890584198</v>
      </c>
      <c r="K513" s="10">
        <f>IF(nnet!$C513=1,1,0)</f>
        <v>1</v>
      </c>
      <c r="L513" s="10">
        <f>IF(nnet!$C513=2,1,0)</f>
        <v>0</v>
      </c>
      <c r="M513" s="10">
        <f>IF(nnet!$B513="S",1,0)</f>
        <v>0</v>
      </c>
      <c r="N513" s="10">
        <f>IF(nnet!$B513="C",1,0)</f>
        <v>1</v>
      </c>
      <c r="O513" s="13">
        <f>IF(nnet!$D513="male",1,0)</f>
        <v>1</v>
      </c>
      <c r="P513" s="13">
        <v>1.0</v>
      </c>
      <c r="AC513" s="15">
        <f>SUMPRODUCT(linear!$G513:$P513,$R$4:$AA$4)</f>
        <v>0.3694994104</v>
      </c>
      <c r="AD513" s="15">
        <f>SUMPRODUCT(nnet!$G513:$P513,$R$5:$AA$5)</f>
        <v>-3.163356751</v>
      </c>
      <c r="AE513" s="16">
        <f t="shared" ref="AE513:AF513" si="511">IF(AC513&lt;0,0,AC513)</f>
        <v>0.3694994104</v>
      </c>
      <c r="AF513" s="16">
        <f t="shared" si="511"/>
        <v>0</v>
      </c>
      <c r="AG513" s="16">
        <f t="shared" si="3"/>
        <v>0.3694994104</v>
      </c>
      <c r="AH513" s="16">
        <f>(nnet!$A513-AG513)^2</f>
        <v>0.3975309935</v>
      </c>
    </row>
    <row r="514" ht="14.25" customHeight="1">
      <c r="A514" s="10">
        <v>0.0</v>
      </c>
      <c r="B514" s="10" t="s">
        <v>30</v>
      </c>
      <c r="C514" s="10">
        <v>3.0</v>
      </c>
      <c r="D514" s="10" t="s">
        <v>31</v>
      </c>
      <c r="E514" s="10">
        <v>19.0</v>
      </c>
      <c r="F514" s="11">
        <v>7.8958</v>
      </c>
      <c r="G514" s="10">
        <v>0.0</v>
      </c>
      <c r="H514" s="10">
        <v>0.0</v>
      </c>
      <c r="I514" s="12">
        <f>nnet!$E514/$E$1</f>
        <v>0.2375</v>
      </c>
      <c r="J514" s="12">
        <f>LOG10(nnet!$F514+1)</f>
        <v>0.9491850103</v>
      </c>
      <c r="K514" s="10">
        <f>IF(nnet!$C514=1,1,0)</f>
        <v>0</v>
      </c>
      <c r="L514" s="10">
        <f>IF(nnet!$C514=2,1,0)</f>
        <v>0</v>
      </c>
      <c r="M514" s="10">
        <f>IF(nnet!$B514="S",1,0)</f>
        <v>1</v>
      </c>
      <c r="N514" s="10">
        <f>IF(nnet!$B514="C",1,0)</f>
        <v>0</v>
      </c>
      <c r="O514" s="13">
        <f>IF(nnet!$D514="male",1,0)</f>
        <v>1</v>
      </c>
      <c r="P514" s="13">
        <v>1.0</v>
      </c>
      <c r="AC514" s="15">
        <f>SUMPRODUCT(linear!$G514:$P514,$R$4:$AA$4)</f>
        <v>-1.457240171</v>
      </c>
      <c r="AD514" s="15">
        <f>SUMPRODUCT(nnet!$G514:$P514,$R$5:$AA$5)</f>
        <v>0.1463211325</v>
      </c>
      <c r="AE514" s="16">
        <f t="shared" ref="AE514:AF514" si="512">IF(AC514&lt;0,0,AC514)</f>
        <v>0</v>
      </c>
      <c r="AF514" s="16">
        <f t="shared" si="512"/>
        <v>0.1463211325</v>
      </c>
      <c r="AG514" s="16">
        <f t="shared" si="3"/>
        <v>0.1463211325</v>
      </c>
      <c r="AH514" s="16">
        <f>(nnet!$A514-AG514)^2</f>
        <v>0.02140987381</v>
      </c>
    </row>
    <row r="515" ht="14.25" customHeight="1">
      <c r="A515" s="10">
        <v>1.0</v>
      </c>
      <c r="B515" s="10" t="s">
        <v>32</v>
      </c>
      <c r="C515" s="10">
        <v>1.0</v>
      </c>
      <c r="D515" s="10" t="s">
        <v>31</v>
      </c>
      <c r="E515" s="10">
        <v>56.0</v>
      </c>
      <c r="F515" s="11">
        <v>35.5</v>
      </c>
      <c r="G515" s="10">
        <v>0.0</v>
      </c>
      <c r="H515" s="10">
        <v>0.0</v>
      </c>
      <c r="I515" s="12">
        <f>nnet!$E515/$E$1</f>
        <v>0.7</v>
      </c>
      <c r="J515" s="12">
        <f>LOG10(nnet!$F515+1)</f>
        <v>1.562292864</v>
      </c>
      <c r="K515" s="10">
        <f>IF(nnet!$C515=1,1,0)</f>
        <v>1</v>
      </c>
      <c r="L515" s="10">
        <f>IF(nnet!$C515=2,1,0)</f>
        <v>0</v>
      </c>
      <c r="M515" s="10">
        <f>IF(nnet!$B515="S",1,0)</f>
        <v>0</v>
      </c>
      <c r="N515" s="10">
        <f>IF(nnet!$B515="C",1,0)</f>
        <v>1</v>
      </c>
      <c r="O515" s="13">
        <f>IF(nnet!$D515="male",1,0)</f>
        <v>1</v>
      </c>
      <c r="P515" s="13">
        <v>1.0</v>
      </c>
      <c r="AC515" s="15">
        <f>SUMPRODUCT(linear!$G515:$P515,$R$4:$AA$4)</f>
        <v>0.3099207869</v>
      </c>
      <c r="AD515" s="15">
        <f>SUMPRODUCT(nnet!$G515:$P515,$R$5:$AA$5)</f>
        <v>-3.161524916</v>
      </c>
      <c r="AE515" s="16">
        <f t="shared" ref="AE515:AF515" si="513">IF(AC515&lt;0,0,AC515)</f>
        <v>0.3099207869</v>
      </c>
      <c r="AF515" s="16">
        <f t="shared" si="513"/>
        <v>0</v>
      </c>
      <c r="AG515" s="16">
        <f t="shared" si="3"/>
        <v>0.3099207869</v>
      </c>
      <c r="AH515" s="16">
        <f>(nnet!$A515-AG515)^2</f>
        <v>0.4762093203</v>
      </c>
    </row>
    <row r="516" ht="14.25" customHeight="1">
      <c r="A516" s="10">
        <v>1.0</v>
      </c>
      <c r="B516" s="10" t="s">
        <v>30</v>
      </c>
      <c r="C516" s="10">
        <v>3.0</v>
      </c>
      <c r="D516" s="10" t="s">
        <v>33</v>
      </c>
      <c r="E516" s="10">
        <v>23.0</v>
      </c>
      <c r="F516" s="11">
        <v>7.55</v>
      </c>
      <c r="G516" s="10">
        <v>0.0</v>
      </c>
      <c r="H516" s="10">
        <v>0.0</v>
      </c>
      <c r="I516" s="12">
        <f>nnet!$E516/$E$1</f>
        <v>0.2875</v>
      </c>
      <c r="J516" s="12">
        <f>LOG10(nnet!$F516+1)</f>
        <v>0.9319661147</v>
      </c>
      <c r="K516" s="10">
        <f>IF(nnet!$C516=1,1,0)</f>
        <v>0</v>
      </c>
      <c r="L516" s="10">
        <f>IF(nnet!$C516=2,1,0)</f>
        <v>0</v>
      </c>
      <c r="M516" s="10">
        <f>IF(nnet!$B516="S",1,0)</f>
        <v>1</v>
      </c>
      <c r="N516" s="10">
        <f>IF(nnet!$B516="C",1,0)</f>
        <v>0</v>
      </c>
      <c r="O516" s="13">
        <f>IF(nnet!$D516="male",1,0)</f>
        <v>0</v>
      </c>
      <c r="P516" s="13">
        <v>1.0</v>
      </c>
      <c r="AC516" s="15">
        <f>SUMPRODUCT(linear!$G516:$P516,$R$4:$AA$4)</f>
        <v>-0.9937162132</v>
      </c>
      <c r="AD516" s="15">
        <f>SUMPRODUCT(nnet!$G516:$P516,$R$5:$AA$5)</f>
        <v>0.6135978572</v>
      </c>
      <c r="AE516" s="16">
        <f t="shared" ref="AE516:AF516" si="514">IF(AC516&lt;0,0,AC516)</f>
        <v>0</v>
      </c>
      <c r="AF516" s="16">
        <f t="shared" si="514"/>
        <v>0.6135978572</v>
      </c>
      <c r="AG516" s="16">
        <f t="shared" si="3"/>
        <v>0.6135978572</v>
      </c>
      <c r="AH516" s="16">
        <f>(nnet!$A516-AG516)^2</f>
        <v>0.1493066159</v>
      </c>
    </row>
    <row r="517" ht="14.25" customHeight="1">
      <c r="A517" s="10">
        <v>1.0</v>
      </c>
      <c r="B517" s="10" t="s">
        <v>30</v>
      </c>
      <c r="C517" s="10">
        <v>2.0</v>
      </c>
      <c r="D517" s="10" t="s">
        <v>33</v>
      </c>
      <c r="E517" s="10">
        <v>18.0</v>
      </c>
      <c r="F517" s="11">
        <v>23.0</v>
      </c>
      <c r="G517" s="10">
        <v>0.0</v>
      </c>
      <c r="H517" s="10">
        <v>1.0</v>
      </c>
      <c r="I517" s="12">
        <f>nnet!$E517/$E$1</f>
        <v>0.225</v>
      </c>
      <c r="J517" s="12">
        <f>LOG10(nnet!$F517+1)</f>
        <v>1.380211242</v>
      </c>
      <c r="K517" s="10">
        <f>IF(nnet!$C517=1,1,0)</f>
        <v>0</v>
      </c>
      <c r="L517" s="10">
        <f>IF(nnet!$C517=2,1,0)</f>
        <v>1</v>
      </c>
      <c r="M517" s="10">
        <f>IF(nnet!$B517="S",1,0)</f>
        <v>1</v>
      </c>
      <c r="N517" s="10">
        <f>IF(nnet!$B517="C",1,0)</f>
        <v>0</v>
      </c>
      <c r="O517" s="13">
        <f>IF(nnet!$D517="male",1,0)</f>
        <v>0</v>
      </c>
      <c r="P517" s="13">
        <v>1.0</v>
      </c>
      <c r="AC517" s="15">
        <f>SUMPRODUCT(linear!$G517:$P517,$R$4:$AA$4)</f>
        <v>-0.8571269603</v>
      </c>
      <c r="AD517" s="15">
        <f>SUMPRODUCT(nnet!$G517:$P517,$R$5:$AA$5)</f>
        <v>0.8732722787</v>
      </c>
      <c r="AE517" s="16">
        <f t="shared" ref="AE517:AF517" si="515">IF(AC517&lt;0,0,AC517)</f>
        <v>0</v>
      </c>
      <c r="AF517" s="16">
        <f t="shared" si="515"/>
        <v>0.8732722787</v>
      </c>
      <c r="AG517" s="16">
        <f t="shared" si="3"/>
        <v>0.8732722787</v>
      </c>
      <c r="AH517" s="16">
        <f>(nnet!$A517-AG517)^2</f>
        <v>0.01605991536</v>
      </c>
    </row>
    <row r="518" ht="14.25" customHeight="1">
      <c r="A518" s="10">
        <v>0.0</v>
      </c>
      <c r="B518" s="10" t="s">
        <v>30</v>
      </c>
      <c r="C518" s="10">
        <v>3.0</v>
      </c>
      <c r="D518" s="10" t="s">
        <v>31</v>
      </c>
      <c r="E518" s="10">
        <v>21.0</v>
      </c>
      <c r="F518" s="11">
        <v>8.4333</v>
      </c>
      <c r="G518" s="10">
        <v>0.0</v>
      </c>
      <c r="H518" s="10">
        <v>0.0</v>
      </c>
      <c r="I518" s="12">
        <f>nnet!$E518/$E$1</f>
        <v>0.2625</v>
      </c>
      <c r="J518" s="12">
        <f>LOG10(nnet!$F518+1)</f>
        <v>0.9746636462</v>
      </c>
      <c r="K518" s="10">
        <f>IF(nnet!$C518=1,1,0)</f>
        <v>0</v>
      </c>
      <c r="L518" s="10">
        <f>IF(nnet!$C518=2,1,0)</f>
        <v>0</v>
      </c>
      <c r="M518" s="10">
        <f>IF(nnet!$B518="S",1,0)</f>
        <v>1</v>
      </c>
      <c r="N518" s="10">
        <f>IF(nnet!$B518="C",1,0)</f>
        <v>0</v>
      </c>
      <c r="O518" s="13">
        <f>IF(nnet!$D518="male",1,0)</f>
        <v>1</v>
      </c>
      <c r="P518" s="13">
        <v>1.0</v>
      </c>
      <c r="AC518" s="15">
        <f>SUMPRODUCT(linear!$G518:$P518,$R$4:$AA$4)</f>
        <v>-1.475322897</v>
      </c>
      <c r="AD518" s="15">
        <f>SUMPRODUCT(nnet!$G518:$P518,$R$5:$AA$5)</f>
        <v>0.1350189221</v>
      </c>
      <c r="AE518" s="16">
        <f t="shared" ref="AE518:AF518" si="516">IF(AC518&lt;0,0,AC518)</f>
        <v>0</v>
      </c>
      <c r="AF518" s="16">
        <f t="shared" si="516"/>
        <v>0.1350189221</v>
      </c>
      <c r="AG518" s="16">
        <f t="shared" si="3"/>
        <v>0.1350189221</v>
      </c>
      <c r="AH518" s="16">
        <f>(nnet!$A518-AG518)^2</f>
        <v>0.01823010933</v>
      </c>
    </row>
    <row r="519" ht="14.25" customHeight="1">
      <c r="A519" s="10">
        <v>0.0</v>
      </c>
      <c r="B519" s="10" t="s">
        <v>34</v>
      </c>
      <c r="C519" s="10">
        <v>3.0</v>
      </c>
      <c r="D519" s="10" t="s">
        <v>33</v>
      </c>
      <c r="E519" s="10">
        <v>18.0</v>
      </c>
      <c r="F519" s="11">
        <v>6.75</v>
      </c>
      <c r="G519" s="10">
        <v>0.0</v>
      </c>
      <c r="H519" s="10">
        <v>0.0</v>
      </c>
      <c r="I519" s="12">
        <f>nnet!$E519/$E$1</f>
        <v>0.225</v>
      </c>
      <c r="J519" s="12">
        <f>LOG10(nnet!$F519+1)</f>
        <v>0.8893017025</v>
      </c>
      <c r="K519" s="10">
        <f>IF(nnet!$C519=1,1,0)</f>
        <v>0</v>
      </c>
      <c r="L519" s="10">
        <f>IF(nnet!$C519=2,1,0)</f>
        <v>0</v>
      </c>
      <c r="M519" s="10">
        <f>IF(nnet!$B519="S",1,0)</f>
        <v>0</v>
      </c>
      <c r="N519" s="10">
        <f>IF(nnet!$B519="C",1,0)</f>
        <v>0</v>
      </c>
      <c r="O519" s="13">
        <f>IF(nnet!$D519="male",1,0)</f>
        <v>0</v>
      </c>
      <c r="P519" s="13">
        <v>1.0</v>
      </c>
      <c r="AC519" s="15">
        <f>SUMPRODUCT(linear!$G519:$P519,$R$4:$AA$4)</f>
        <v>0.5666573857</v>
      </c>
      <c r="AD519" s="15">
        <f>SUMPRODUCT(nnet!$G519:$P519,$R$5:$AA$5)</f>
        <v>-2.169393228</v>
      </c>
      <c r="AE519" s="16">
        <f t="shared" ref="AE519:AF519" si="517">IF(AC519&lt;0,0,AC519)</f>
        <v>0.5666573857</v>
      </c>
      <c r="AF519" s="16">
        <f t="shared" si="517"/>
        <v>0</v>
      </c>
      <c r="AG519" s="16">
        <f t="shared" si="3"/>
        <v>0.5666573857</v>
      </c>
      <c r="AH519" s="16">
        <f>(nnet!$A519-AG519)^2</f>
        <v>0.3211005928</v>
      </c>
    </row>
    <row r="520" ht="14.25" customHeight="1">
      <c r="A520" s="10">
        <v>0.0</v>
      </c>
      <c r="B520" s="10" t="s">
        <v>30</v>
      </c>
      <c r="C520" s="10">
        <v>2.0</v>
      </c>
      <c r="D520" s="10" t="s">
        <v>31</v>
      </c>
      <c r="E520" s="10">
        <v>24.0</v>
      </c>
      <c r="F520" s="11">
        <v>73.5</v>
      </c>
      <c r="G520" s="10">
        <v>2.0</v>
      </c>
      <c r="H520" s="10">
        <v>0.0</v>
      </c>
      <c r="I520" s="12">
        <f>nnet!$E520/$E$1</f>
        <v>0.3</v>
      </c>
      <c r="J520" s="12">
        <f>LOG10(nnet!$F520+1)</f>
        <v>1.872156273</v>
      </c>
      <c r="K520" s="10">
        <f>IF(nnet!$C520=1,1,0)</f>
        <v>0</v>
      </c>
      <c r="L520" s="10">
        <f>IF(nnet!$C520=2,1,0)</f>
        <v>1</v>
      </c>
      <c r="M520" s="10">
        <f>IF(nnet!$B520="S",1,0)</f>
        <v>1</v>
      </c>
      <c r="N520" s="10">
        <f>IF(nnet!$B520="C",1,0)</f>
        <v>0</v>
      </c>
      <c r="O520" s="13">
        <f>IF(nnet!$D520="male",1,0)</f>
        <v>1</v>
      </c>
      <c r="P520" s="13">
        <v>1.0</v>
      </c>
      <c r="AC520" s="15">
        <f>SUMPRODUCT(linear!$G520:$P520,$R$4:$AA$4)</f>
        <v>-1.407858808</v>
      </c>
      <c r="AD520" s="15">
        <f>SUMPRODUCT(nnet!$G520:$P520,$R$5:$AA$5)</f>
        <v>0.2289028458</v>
      </c>
      <c r="AE520" s="16">
        <f t="shared" ref="AE520:AF520" si="518">IF(AC520&lt;0,0,AC520)</f>
        <v>0</v>
      </c>
      <c r="AF520" s="16">
        <f t="shared" si="518"/>
        <v>0.2289028458</v>
      </c>
      <c r="AG520" s="16">
        <f t="shared" si="3"/>
        <v>0.2289028458</v>
      </c>
      <c r="AH520" s="16">
        <f>(nnet!$A520-AG520)^2</f>
        <v>0.0523965128</v>
      </c>
    </row>
    <row r="521" ht="14.25" customHeight="1">
      <c r="A521" s="10">
        <v>0.0</v>
      </c>
      <c r="B521" s="10" t="s">
        <v>34</v>
      </c>
      <c r="C521" s="10">
        <v>3.0</v>
      </c>
      <c r="D521" s="10" t="s">
        <v>33</v>
      </c>
      <c r="E521" s="10">
        <v>32.0</v>
      </c>
      <c r="F521" s="11">
        <v>15.5</v>
      </c>
      <c r="G521" s="10">
        <v>1.0</v>
      </c>
      <c r="H521" s="10">
        <v>1.0</v>
      </c>
      <c r="I521" s="12">
        <f>nnet!$E521/$E$1</f>
        <v>0.4</v>
      </c>
      <c r="J521" s="12">
        <f>LOG10(nnet!$F521+1)</f>
        <v>1.217483944</v>
      </c>
      <c r="K521" s="10">
        <f>IF(nnet!$C521=1,1,0)</f>
        <v>0</v>
      </c>
      <c r="L521" s="10">
        <f>IF(nnet!$C521=2,1,0)</f>
        <v>0</v>
      </c>
      <c r="M521" s="10">
        <f>IF(nnet!$B521="S",1,0)</f>
        <v>0</v>
      </c>
      <c r="N521" s="10">
        <f>IF(nnet!$B521="C",1,0)</f>
        <v>0</v>
      </c>
      <c r="O521" s="13">
        <f>IF(nnet!$D521="male",1,0)</f>
        <v>0</v>
      </c>
      <c r="P521" s="13">
        <v>1.0</v>
      </c>
      <c r="AC521" s="15">
        <f>SUMPRODUCT(linear!$G521:$P521,$R$4:$AA$4)</f>
        <v>0.3893871891</v>
      </c>
      <c r="AD521" s="15">
        <f>SUMPRODUCT(nnet!$G521:$P521,$R$5:$AA$5)</f>
        <v>-2.325748158</v>
      </c>
      <c r="AE521" s="16">
        <f t="shared" ref="AE521:AF521" si="519">IF(AC521&lt;0,0,AC521)</f>
        <v>0.3893871891</v>
      </c>
      <c r="AF521" s="16">
        <f t="shared" si="519"/>
        <v>0</v>
      </c>
      <c r="AG521" s="16">
        <f t="shared" si="3"/>
        <v>0.3893871891</v>
      </c>
      <c r="AH521" s="16">
        <f>(nnet!$A521-AG521)^2</f>
        <v>0.1516223831</v>
      </c>
    </row>
    <row r="522" ht="14.25" customHeight="1">
      <c r="A522" s="10">
        <v>0.0</v>
      </c>
      <c r="B522" s="10" t="s">
        <v>30</v>
      </c>
      <c r="C522" s="10">
        <v>2.0</v>
      </c>
      <c r="D522" s="10" t="s">
        <v>31</v>
      </c>
      <c r="E522" s="10">
        <v>23.0</v>
      </c>
      <c r="F522" s="11">
        <v>13.0</v>
      </c>
      <c r="G522" s="10">
        <v>0.0</v>
      </c>
      <c r="H522" s="10">
        <v>0.0</v>
      </c>
      <c r="I522" s="12">
        <f>nnet!$E522/$E$1</f>
        <v>0.2875</v>
      </c>
      <c r="J522" s="12">
        <f>LOG10(nnet!$F522+1)</f>
        <v>1.146128036</v>
      </c>
      <c r="K522" s="10">
        <f>IF(nnet!$C522=1,1,0)</f>
        <v>0</v>
      </c>
      <c r="L522" s="10">
        <f>IF(nnet!$C522=2,1,0)</f>
        <v>1</v>
      </c>
      <c r="M522" s="10">
        <f>IF(nnet!$B522="S",1,0)</f>
        <v>1</v>
      </c>
      <c r="N522" s="10">
        <f>IF(nnet!$B522="C",1,0)</f>
        <v>0</v>
      </c>
      <c r="O522" s="13">
        <f>IF(nnet!$D522="male",1,0)</f>
        <v>1</v>
      </c>
      <c r="P522" s="13">
        <v>1.0</v>
      </c>
      <c r="AC522" s="15">
        <f>SUMPRODUCT(linear!$G522:$P522,$R$4:$AA$4)</f>
        <v>-1.37160172</v>
      </c>
      <c r="AD522" s="15">
        <f>SUMPRODUCT(nnet!$G522:$P522,$R$5:$AA$5)</f>
        <v>0.3391485057</v>
      </c>
      <c r="AE522" s="16">
        <f t="shared" ref="AE522:AF522" si="520">IF(AC522&lt;0,0,AC522)</f>
        <v>0</v>
      </c>
      <c r="AF522" s="16">
        <f t="shared" si="520"/>
        <v>0.3391485057</v>
      </c>
      <c r="AG522" s="16">
        <f t="shared" si="3"/>
        <v>0.3391485057</v>
      </c>
      <c r="AH522" s="16">
        <f>(nnet!$A522-AG522)^2</f>
        <v>0.1150217089</v>
      </c>
    </row>
    <row r="523" ht="14.25" customHeight="1">
      <c r="A523" s="10">
        <v>0.0</v>
      </c>
      <c r="B523" s="10" t="s">
        <v>32</v>
      </c>
      <c r="C523" s="10">
        <v>1.0</v>
      </c>
      <c r="D523" s="10" t="s">
        <v>31</v>
      </c>
      <c r="E523" s="10">
        <v>58.0</v>
      </c>
      <c r="F523" s="11">
        <v>113.275</v>
      </c>
      <c r="G523" s="10">
        <v>0.0</v>
      </c>
      <c r="H523" s="10">
        <v>2.0</v>
      </c>
      <c r="I523" s="12">
        <f>nnet!$E523/$E$1</f>
        <v>0.725</v>
      </c>
      <c r="J523" s="12">
        <f>LOG10(nnet!$F523+1)</f>
        <v>2.05795123</v>
      </c>
      <c r="K523" s="10">
        <f>IF(nnet!$C523=1,1,0)</f>
        <v>1</v>
      </c>
      <c r="L523" s="10">
        <f>IF(nnet!$C523=2,1,0)</f>
        <v>0</v>
      </c>
      <c r="M523" s="10">
        <f>IF(nnet!$B523="S",1,0)</f>
        <v>0</v>
      </c>
      <c r="N523" s="10">
        <f>IF(nnet!$B523="C",1,0)</f>
        <v>1</v>
      </c>
      <c r="O523" s="13">
        <f>IF(nnet!$D523="male",1,0)</f>
        <v>1</v>
      </c>
      <c r="P523" s="13">
        <v>1.0</v>
      </c>
      <c r="AC523" s="15">
        <f>SUMPRODUCT(linear!$G523:$P523,$R$4:$AA$4)</f>
        <v>0.2279509633</v>
      </c>
      <c r="AD523" s="15">
        <f>SUMPRODUCT(nnet!$G523:$P523,$R$5:$AA$5)</f>
        <v>-3.159555957</v>
      </c>
      <c r="AE523" s="16">
        <f t="shared" ref="AE523:AF523" si="521">IF(AC523&lt;0,0,AC523)</f>
        <v>0.2279509633</v>
      </c>
      <c r="AF523" s="16">
        <f t="shared" si="521"/>
        <v>0</v>
      </c>
      <c r="AG523" s="16">
        <f t="shared" si="3"/>
        <v>0.2279509633</v>
      </c>
      <c r="AH523" s="16">
        <f>(nnet!$A523-AG523)^2</f>
        <v>0.05196164168</v>
      </c>
    </row>
    <row r="524" ht="14.25" customHeight="1">
      <c r="A524" s="10">
        <v>1.0</v>
      </c>
      <c r="B524" s="10" t="s">
        <v>30</v>
      </c>
      <c r="C524" s="10">
        <v>1.0</v>
      </c>
      <c r="D524" s="10" t="s">
        <v>31</v>
      </c>
      <c r="E524" s="10">
        <v>50.0</v>
      </c>
      <c r="F524" s="11">
        <v>133.65</v>
      </c>
      <c r="G524" s="10">
        <v>2.0</v>
      </c>
      <c r="H524" s="10">
        <v>0.0</v>
      </c>
      <c r="I524" s="12">
        <f>nnet!$E524/$E$1</f>
        <v>0.625</v>
      </c>
      <c r="J524" s="12">
        <f>LOG10(nnet!$F524+1)</f>
        <v>2.129206358</v>
      </c>
      <c r="K524" s="10">
        <f>IF(nnet!$C524=1,1,0)</f>
        <v>1</v>
      </c>
      <c r="L524" s="10">
        <f>IF(nnet!$C524=2,1,0)</f>
        <v>0</v>
      </c>
      <c r="M524" s="10">
        <f>IF(nnet!$B524="S",1,0)</f>
        <v>1</v>
      </c>
      <c r="N524" s="10">
        <f>IF(nnet!$B524="C",1,0)</f>
        <v>0</v>
      </c>
      <c r="O524" s="13">
        <f>IF(nnet!$D524="male",1,0)</f>
        <v>1</v>
      </c>
      <c r="P524" s="13">
        <v>1.0</v>
      </c>
      <c r="AC524" s="15">
        <f>SUMPRODUCT(linear!$G524:$P524,$R$4:$AA$4)</f>
        <v>-1.390765761</v>
      </c>
      <c r="AD524" s="15">
        <f>SUMPRODUCT(nnet!$G524:$P524,$R$5:$AA$5)</f>
        <v>0.2466792131</v>
      </c>
      <c r="AE524" s="16">
        <f t="shared" ref="AE524:AF524" si="522">IF(AC524&lt;0,0,AC524)</f>
        <v>0</v>
      </c>
      <c r="AF524" s="16">
        <f t="shared" si="522"/>
        <v>0.2466792131</v>
      </c>
      <c r="AG524" s="16">
        <f t="shared" si="3"/>
        <v>0.2466792131</v>
      </c>
      <c r="AH524" s="16">
        <f>(nnet!$A524-AG524)^2</f>
        <v>0.567492208</v>
      </c>
    </row>
    <row r="525" ht="14.25" customHeight="1">
      <c r="A525" s="10">
        <v>0.0</v>
      </c>
      <c r="B525" s="10" t="s">
        <v>32</v>
      </c>
      <c r="C525" s="10">
        <v>3.0</v>
      </c>
      <c r="D525" s="10" t="s">
        <v>31</v>
      </c>
      <c r="E525" s="10">
        <v>40.0</v>
      </c>
      <c r="F525" s="11">
        <v>7.225</v>
      </c>
      <c r="G525" s="10">
        <v>0.0</v>
      </c>
      <c r="H525" s="10">
        <v>0.0</v>
      </c>
      <c r="I525" s="12">
        <f>nnet!$E525/$E$1</f>
        <v>0.5</v>
      </c>
      <c r="J525" s="12">
        <f>LOG10(nnet!$F525+1)</f>
        <v>0.9151359066</v>
      </c>
      <c r="K525" s="10">
        <f>IF(nnet!$C525=1,1,0)</f>
        <v>0</v>
      </c>
      <c r="L525" s="10">
        <f>IF(nnet!$C525=2,1,0)</f>
        <v>0</v>
      </c>
      <c r="M525" s="10">
        <f>IF(nnet!$B525="S",1,0)</f>
        <v>0</v>
      </c>
      <c r="N525" s="10">
        <f>IF(nnet!$B525="C",1,0)</f>
        <v>1</v>
      </c>
      <c r="O525" s="13">
        <f>IF(nnet!$D525="male",1,0)</f>
        <v>1</v>
      </c>
      <c r="P525" s="13">
        <v>1.0</v>
      </c>
      <c r="AC525" s="15">
        <f>SUMPRODUCT(linear!$G525:$P525,$R$4:$AA$4)</f>
        <v>0.07628917934</v>
      </c>
      <c r="AD525" s="15">
        <f>SUMPRODUCT(nnet!$G525:$P525,$R$5:$AA$5)</f>
        <v>-3.477792045</v>
      </c>
      <c r="AE525" s="16">
        <f t="shared" ref="AE525:AF525" si="523">IF(AC525&lt;0,0,AC525)</f>
        <v>0.07628917934</v>
      </c>
      <c r="AF525" s="16">
        <f t="shared" si="523"/>
        <v>0</v>
      </c>
      <c r="AG525" s="16">
        <f t="shared" si="3"/>
        <v>0.07628917934</v>
      </c>
      <c r="AH525" s="16">
        <f>(nnet!$A525-AG525)^2</f>
        <v>0.005820038885</v>
      </c>
    </row>
    <row r="526" ht="14.25" customHeight="1">
      <c r="A526" s="10">
        <v>0.0</v>
      </c>
      <c r="B526" s="10" t="s">
        <v>30</v>
      </c>
      <c r="C526" s="10">
        <v>1.0</v>
      </c>
      <c r="D526" s="10" t="s">
        <v>31</v>
      </c>
      <c r="E526" s="10">
        <v>47.0</v>
      </c>
      <c r="F526" s="11">
        <v>25.5875</v>
      </c>
      <c r="G526" s="10">
        <v>0.0</v>
      </c>
      <c r="H526" s="10">
        <v>0.0</v>
      </c>
      <c r="I526" s="12">
        <f>nnet!$E526/$E$1</f>
        <v>0.5875</v>
      </c>
      <c r="J526" s="12">
        <f>LOG10(nnet!$F526+1)</f>
        <v>1.424677503</v>
      </c>
      <c r="K526" s="10">
        <f>IF(nnet!$C526=1,1,0)</f>
        <v>1</v>
      </c>
      <c r="L526" s="10">
        <f>IF(nnet!$C526=2,1,0)</f>
        <v>0</v>
      </c>
      <c r="M526" s="10">
        <f>IF(nnet!$B526="S",1,0)</f>
        <v>1</v>
      </c>
      <c r="N526" s="10">
        <f>IF(nnet!$B526="C",1,0)</f>
        <v>0</v>
      </c>
      <c r="O526" s="13">
        <f>IF(nnet!$D526="male",1,0)</f>
        <v>1</v>
      </c>
      <c r="P526" s="13">
        <v>1.0</v>
      </c>
      <c r="AC526" s="15">
        <f>SUMPRODUCT(linear!$G526:$P526,$R$4:$AA$4)</f>
        <v>-1.335879553</v>
      </c>
      <c r="AD526" s="15">
        <f>SUMPRODUCT(nnet!$G526:$P526,$R$5:$AA$5)</f>
        <v>0.3715840698</v>
      </c>
      <c r="AE526" s="16">
        <f t="shared" ref="AE526:AF526" si="524">IF(AC526&lt;0,0,AC526)</f>
        <v>0</v>
      </c>
      <c r="AF526" s="16">
        <f t="shared" si="524"/>
        <v>0.3715840698</v>
      </c>
      <c r="AG526" s="16">
        <f t="shared" si="3"/>
        <v>0.3715840698</v>
      </c>
      <c r="AH526" s="16">
        <f>(nnet!$A526-AG526)^2</f>
        <v>0.1380747209</v>
      </c>
    </row>
    <row r="527" ht="14.25" customHeight="1">
      <c r="A527" s="10">
        <v>0.0</v>
      </c>
      <c r="B527" s="10" t="s">
        <v>30</v>
      </c>
      <c r="C527" s="10">
        <v>3.0</v>
      </c>
      <c r="D527" s="10" t="s">
        <v>31</v>
      </c>
      <c r="E527" s="10">
        <v>36.0</v>
      </c>
      <c r="F527" s="11">
        <v>7.4958</v>
      </c>
      <c r="G527" s="10">
        <v>0.0</v>
      </c>
      <c r="H527" s="10">
        <v>0.0</v>
      </c>
      <c r="I527" s="12">
        <f>nnet!$E527/$E$1</f>
        <v>0.45</v>
      </c>
      <c r="J527" s="12">
        <f>LOG10(nnet!$F527+1)</f>
        <v>0.9292042801</v>
      </c>
      <c r="K527" s="10">
        <f>IF(nnet!$C527=1,1,0)</f>
        <v>0</v>
      </c>
      <c r="L527" s="10">
        <f>IF(nnet!$C527=2,1,0)</f>
        <v>0</v>
      </c>
      <c r="M527" s="10">
        <f>IF(nnet!$B527="S",1,0)</f>
        <v>1</v>
      </c>
      <c r="N527" s="10">
        <f>IF(nnet!$B527="C",1,0)</f>
        <v>0</v>
      </c>
      <c r="O527" s="13">
        <f>IF(nnet!$D527="male",1,0)</f>
        <v>1</v>
      </c>
      <c r="P527" s="13">
        <v>1.0</v>
      </c>
      <c r="AC527" s="15">
        <f>SUMPRODUCT(linear!$G527:$P527,$R$4:$AA$4)</f>
        <v>-1.61369461</v>
      </c>
      <c r="AD527" s="15">
        <f>SUMPRODUCT(nnet!$G527:$P527,$R$5:$AA$5)</f>
        <v>0.0333488591</v>
      </c>
      <c r="AE527" s="16">
        <f t="shared" ref="AE527:AF527" si="525">IF(AC527&lt;0,0,AC527)</f>
        <v>0</v>
      </c>
      <c r="AF527" s="16">
        <f t="shared" si="525"/>
        <v>0.0333488591</v>
      </c>
      <c r="AG527" s="16">
        <f t="shared" si="3"/>
        <v>0.0333488591</v>
      </c>
      <c r="AH527" s="16">
        <f>(nnet!$A527-AG527)^2</f>
        <v>0.001112146403</v>
      </c>
    </row>
    <row r="528" ht="14.25" customHeight="1">
      <c r="A528" s="10">
        <v>1.0</v>
      </c>
      <c r="B528" s="10" t="s">
        <v>30</v>
      </c>
      <c r="C528" s="10">
        <v>3.0</v>
      </c>
      <c r="D528" s="10" t="s">
        <v>31</v>
      </c>
      <c r="E528" s="10">
        <v>20.0</v>
      </c>
      <c r="F528" s="11">
        <v>7.925</v>
      </c>
      <c r="G528" s="10">
        <v>1.0</v>
      </c>
      <c r="H528" s="10">
        <v>0.0</v>
      </c>
      <c r="I528" s="12">
        <f>nnet!$E528/$E$1</f>
        <v>0.25</v>
      </c>
      <c r="J528" s="12">
        <f>LOG10(nnet!$F528+1)</f>
        <v>0.9506082248</v>
      </c>
      <c r="K528" s="10">
        <f>IF(nnet!$C528=1,1,0)</f>
        <v>0</v>
      </c>
      <c r="L528" s="10">
        <f>IF(nnet!$C528=2,1,0)</f>
        <v>0</v>
      </c>
      <c r="M528" s="10">
        <f>IF(nnet!$B528="S",1,0)</f>
        <v>1</v>
      </c>
      <c r="N528" s="10">
        <f>IF(nnet!$B528="C",1,0)</f>
        <v>0</v>
      </c>
      <c r="O528" s="13">
        <f>IF(nnet!$D528="male",1,0)</f>
        <v>1</v>
      </c>
      <c r="P528" s="13">
        <v>1.0</v>
      </c>
      <c r="AC528" s="15">
        <f>SUMPRODUCT(linear!$G528:$P528,$R$4:$AA$4)</f>
        <v>-1.484169091</v>
      </c>
      <c r="AD528" s="15">
        <f>SUMPRODUCT(nnet!$G528:$P528,$R$5:$AA$5)</f>
        <v>0.06207877951</v>
      </c>
      <c r="AE528" s="16">
        <f t="shared" ref="AE528:AF528" si="526">IF(AC528&lt;0,0,AC528)</f>
        <v>0</v>
      </c>
      <c r="AF528" s="16">
        <f t="shared" si="526"/>
        <v>0.06207877951</v>
      </c>
      <c r="AG528" s="16">
        <f t="shared" si="3"/>
        <v>0.06207877951</v>
      </c>
      <c r="AH528" s="16">
        <f>(nnet!$A528-AG528)^2</f>
        <v>0.8796962158</v>
      </c>
    </row>
    <row r="529" ht="14.25" customHeight="1">
      <c r="A529" s="10">
        <v>0.0</v>
      </c>
      <c r="B529" s="10" t="s">
        <v>30</v>
      </c>
      <c r="C529" s="10">
        <v>2.0</v>
      </c>
      <c r="D529" s="10" t="s">
        <v>31</v>
      </c>
      <c r="E529" s="10">
        <v>32.0</v>
      </c>
      <c r="F529" s="11">
        <v>73.5</v>
      </c>
      <c r="G529" s="10">
        <v>2.0</v>
      </c>
      <c r="H529" s="10">
        <v>0.0</v>
      </c>
      <c r="I529" s="12">
        <f>nnet!$E529/$E$1</f>
        <v>0.4</v>
      </c>
      <c r="J529" s="12">
        <f>LOG10(nnet!$F529+1)</f>
        <v>1.872156273</v>
      </c>
      <c r="K529" s="10">
        <f>IF(nnet!$C529=1,1,0)</f>
        <v>0</v>
      </c>
      <c r="L529" s="10">
        <f>IF(nnet!$C529=2,1,0)</f>
        <v>1</v>
      </c>
      <c r="M529" s="10">
        <f>IF(nnet!$B529="S",1,0)</f>
        <v>1</v>
      </c>
      <c r="N529" s="10">
        <f>IF(nnet!$B529="C",1,0)</f>
        <v>0</v>
      </c>
      <c r="O529" s="13">
        <f>IF(nnet!$D529="male",1,0)</f>
        <v>1</v>
      </c>
      <c r="P529" s="13">
        <v>1.0</v>
      </c>
      <c r="AC529" s="15">
        <f>SUMPRODUCT(linear!$G529:$P529,$R$4:$AA$4)</f>
        <v>-1.481375065</v>
      </c>
      <c r="AD529" s="15">
        <f>SUMPRODUCT(nnet!$G529:$P529,$R$5:$AA$5)</f>
        <v>0.1764113271</v>
      </c>
      <c r="AE529" s="16">
        <f t="shared" ref="AE529:AF529" si="527">IF(AC529&lt;0,0,AC529)</f>
        <v>0</v>
      </c>
      <c r="AF529" s="16">
        <f t="shared" si="527"/>
        <v>0.1764113271</v>
      </c>
      <c r="AG529" s="16">
        <f t="shared" si="3"/>
        <v>0.1764113271</v>
      </c>
      <c r="AH529" s="16">
        <f>(nnet!$A529-AG529)^2</f>
        <v>0.03112095634</v>
      </c>
    </row>
    <row r="530" ht="14.25" customHeight="1">
      <c r="A530" s="10">
        <v>0.0</v>
      </c>
      <c r="B530" s="10" t="s">
        <v>30</v>
      </c>
      <c r="C530" s="10">
        <v>2.0</v>
      </c>
      <c r="D530" s="10" t="s">
        <v>31</v>
      </c>
      <c r="E530" s="10">
        <v>25.0</v>
      </c>
      <c r="F530" s="11">
        <v>13.0</v>
      </c>
      <c r="G530" s="10">
        <v>0.0</v>
      </c>
      <c r="H530" s="10">
        <v>0.0</v>
      </c>
      <c r="I530" s="12">
        <f>nnet!$E530/$E$1</f>
        <v>0.3125</v>
      </c>
      <c r="J530" s="12">
        <f>LOG10(nnet!$F530+1)</f>
        <v>1.146128036</v>
      </c>
      <c r="K530" s="10">
        <f>IF(nnet!$C530=1,1,0)</f>
        <v>0</v>
      </c>
      <c r="L530" s="10">
        <f>IF(nnet!$C530=2,1,0)</f>
        <v>1</v>
      </c>
      <c r="M530" s="10">
        <f>IF(nnet!$B530="S",1,0)</f>
        <v>1</v>
      </c>
      <c r="N530" s="10">
        <f>IF(nnet!$B530="C",1,0)</f>
        <v>0</v>
      </c>
      <c r="O530" s="13">
        <f>IF(nnet!$D530="male",1,0)</f>
        <v>1</v>
      </c>
      <c r="P530" s="13">
        <v>1.0</v>
      </c>
      <c r="AC530" s="15">
        <f>SUMPRODUCT(linear!$G530:$P530,$R$4:$AA$4)</f>
        <v>-1.389980785</v>
      </c>
      <c r="AD530" s="15">
        <f>SUMPRODUCT(nnet!$G530:$P530,$R$5:$AA$5)</f>
        <v>0.326025626</v>
      </c>
      <c r="AE530" s="16">
        <f t="shared" ref="AE530:AF530" si="528">IF(AC530&lt;0,0,AC530)</f>
        <v>0</v>
      </c>
      <c r="AF530" s="16">
        <f t="shared" si="528"/>
        <v>0.326025626</v>
      </c>
      <c r="AG530" s="16">
        <f t="shared" si="3"/>
        <v>0.326025626</v>
      </c>
      <c r="AH530" s="16">
        <f>(nnet!$A530-AG530)^2</f>
        <v>0.1062927088</v>
      </c>
    </row>
    <row r="531" ht="14.25" customHeight="1">
      <c r="A531" s="10">
        <v>0.0</v>
      </c>
      <c r="B531" s="10" t="s">
        <v>30</v>
      </c>
      <c r="C531" s="10">
        <v>3.0</v>
      </c>
      <c r="D531" s="10" t="s">
        <v>31</v>
      </c>
      <c r="E531" s="10">
        <v>43.0</v>
      </c>
      <c r="F531" s="11">
        <v>8.05</v>
      </c>
      <c r="G531" s="10">
        <v>0.0</v>
      </c>
      <c r="H531" s="10">
        <v>0.0</v>
      </c>
      <c r="I531" s="12">
        <f>nnet!$E531/$E$1</f>
        <v>0.5375</v>
      </c>
      <c r="J531" s="12">
        <f>LOG10(nnet!$F531+1)</f>
        <v>0.9566485792</v>
      </c>
      <c r="K531" s="10">
        <f>IF(nnet!$C531=1,1,0)</f>
        <v>0</v>
      </c>
      <c r="L531" s="10">
        <f>IF(nnet!$C531=2,1,0)</f>
        <v>0</v>
      </c>
      <c r="M531" s="10">
        <f>IF(nnet!$B531="S",1,0)</f>
        <v>1</v>
      </c>
      <c r="N531" s="10">
        <f>IF(nnet!$B531="C",1,0)</f>
        <v>0</v>
      </c>
      <c r="O531" s="13">
        <f>IF(nnet!$D531="male",1,0)</f>
        <v>1</v>
      </c>
      <c r="P531" s="13">
        <v>1.0</v>
      </c>
      <c r="AC531" s="15">
        <f>SUMPRODUCT(linear!$G531:$P531,$R$4:$AA$4)</f>
        <v>-1.677702134</v>
      </c>
      <c r="AD531" s="15">
        <f>SUMPRODUCT(nnet!$G531:$P531,$R$5:$AA$5)</f>
        <v>-0.01062008674</v>
      </c>
      <c r="AE531" s="16">
        <f t="shared" ref="AE531:AF531" si="529">IF(AC531&lt;0,0,AC531)</f>
        <v>0</v>
      </c>
      <c r="AF531" s="16">
        <f t="shared" si="529"/>
        <v>0</v>
      </c>
      <c r="AG531" s="16">
        <f t="shared" si="3"/>
        <v>0</v>
      </c>
      <c r="AH531" s="16">
        <f>(nnet!$A531-AG531)^2</f>
        <v>0</v>
      </c>
    </row>
    <row r="532" ht="14.25" customHeight="1">
      <c r="A532" s="10">
        <v>1.0</v>
      </c>
      <c r="B532" s="10" t="s">
        <v>30</v>
      </c>
      <c r="C532" s="10">
        <v>2.0</v>
      </c>
      <c r="D532" s="10" t="s">
        <v>33</v>
      </c>
      <c r="E532" s="10">
        <v>40.0</v>
      </c>
      <c r="F532" s="11">
        <v>39.0</v>
      </c>
      <c r="G532" s="10">
        <v>1.0</v>
      </c>
      <c r="H532" s="10">
        <v>1.0</v>
      </c>
      <c r="I532" s="12">
        <f>nnet!$E532/$E$1</f>
        <v>0.5</v>
      </c>
      <c r="J532" s="12">
        <f>LOG10(nnet!$F532+1)</f>
        <v>1.602059991</v>
      </c>
      <c r="K532" s="10">
        <f>IF(nnet!$C532=1,1,0)</f>
        <v>0</v>
      </c>
      <c r="L532" s="10">
        <f>IF(nnet!$C532=2,1,0)</f>
        <v>1</v>
      </c>
      <c r="M532" s="10">
        <f>IF(nnet!$B532="S",1,0)</f>
        <v>1</v>
      </c>
      <c r="N532" s="10">
        <f>IF(nnet!$B532="C",1,0)</f>
        <v>0</v>
      </c>
      <c r="O532" s="13">
        <f>IF(nnet!$D532="male",1,0)</f>
        <v>0</v>
      </c>
      <c r="P532" s="13">
        <v>1.0</v>
      </c>
      <c r="AC532" s="15">
        <f>SUMPRODUCT(linear!$G532:$P532,$R$4:$AA$4)</f>
        <v>-1.074472319</v>
      </c>
      <c r="AD532" s="15">
        <f>SUMPRODUCT(nnet!$G532:$P532,$R$5:$AA$5)</f>
        <v>0.6669910036</v>
      </c>
      <c r="AE532" s="16">
        <f t="shared" ref="AE532:AF532" si="530">IF(AC532&lt;0,0,AC532)</f>
        <v>0</v>
      </c>
      <c r="AF532" s="16">
        <f t="shared" si="530"/>
        <v>0.6669910036</v>
      </c>
      <c r="AG532" s="16">
        <f t="shared" si="3"/>
        <v>0.6669910036</v>
      </c>
      <c r="AH532" s="16">
        <f>(nnet!$A532-AG532)^2</f>
        <v>0.1108949917</v>
      </c>
    </row>
    <row r="533" ht="14.25" customHeight="1">
      <c r="A533" s="10">
        <v>0.0</v>
      </c>
      <c r="B533" s="10" t="s">
        <v>30</v>
      </c>
      <c r="C533" s="10">
        <v>1.0</v>
      </c>
      <c r="D533" s="10" t="s">
        <v>31</v>
      </c>
      <c r="E533" s="10">
        <v>31.0</v>
      </c>
      <c r="F533" s="11">
        <v>52.0</v>
      </c>
      <c r="G533" s="10">
        <v>1.0</v>
      </c>
      <c r="H533" s="10">
        <v>0.0</v>
      </c>
      <c r="I533" s="12">
        <f>nnet!$E533/$E$1</f>
        <v>0.3875</v>
      </c>
      <c r="J533" s="12">
        <f>LOG10(nnet!$F533+1)</f>
        <v>1.72427587</v>
      </c>
      <c r="K533" s="10">
        <f>IF(nnet!$C533=1,1,0)</f>
        <v>1</v>
      </c>
      <c r="L533" s="10">
        <f>IF(nnet!$C533=2,1,0)</f>
        <v>0</v>
      </c>
      <c r="M533" s="10">
        <f>IF(nnet!$B533="S",1,0)</f>
        <v>1</v>
      </c>
      <c r="N533" s="10">
        <f>IF(nnet!$B533="C",1,0)</f>
        <v>0</v>
      </c>
      <c r="O533" s="13">
        <f>IF(nnet!$D533="male",1,0)</f>
        <v>1</v>
      </c>
      <c r="P533" s="13">
        <v>1.0</v>
      </c>
      <c r="AC533" s="15">
        <f>SUMPRODUCT(linear!$G533:$P533,$R$4:$AA$4)</f>
        <v>-1.203118396</v>
      </c>
      <c r="AD533" s="15">
        <f>SUMPRODUCT(nnet!$G533:$P533,$R$5:$AA$5)</f>
        <v>0.4201933921</v>
      </c>
      <c r="AE533" s="16">
        <f t="shared" ref="AE533:AF533" si="531">IF(AC533&lt;0,0,AC533)</f>
        <v>0</v>
      </c>
      <c r="AF533" s="16">
        <f t="shared" si="531"/>
        <v>0.4201933921</v>
      </c>
      <c r="AG533" s="16">
        <f t="shared" si="3"/>
        <v>0.4201933921</v>
      </c>
      <c r="AH533" s="16">
        <f>(nnet!$A533-AG533)^2</f>
        <v>0.1765624867</v>
      </c>
    </row>
    <row r="534" ht="14.25" customHeight="1">
      <c r="A534" s="10">
        <v>0.0</v>
      </c>
      <c r="B534" s="10" t="s">
        <v>30</v>
      </c>
      <c r="C534" s="10">
        <v>2.0</v>
      </c>
      <c r="D534" s="10" t="s">
        <v>31</v>
      </c>
      <c r="E534" s="10">
        <v>70.0</v>
      </c>
      <c r="F534" s="11">
        <v>10.5</v>
      </c>
      <c r="G534" s="10">
        <v>0.0</v>
      </c>
      <c r="H534" s="10">
        <v>0.0</v>
      </c>
      <c r="I534" s="12">
        <f>nnet!$E534/$E$1</f>
        <v>0.875</v>
      </c>
      <c r="J534" s="12">
        <f>LOG10(nnet!$F534+1)</f>
        <v>1.06069784</v>
      </c>
      <c r="K534" s="10">
        <f>IF(nnet!$C534=1,1,0)</f>
        <v>0</v>
      </c>
      <c r="L534" s="10">
        <f>IF(nnet!$C534=2,1,0)</f>
        <v>1</v>
      </c>
      <c r="M534" s="10">
        <f>IF(nnet!$B534="S",1,0)</f>
        <v>1</v>
      </c>
      <c r="N534" s="10">
        <f>IF(nnet!$B534="C",1,0)</f>
        <v>0</v>
      </c>
      <c r="O534" s="13">
        <f>IF(nnet!$D534="male",1,0)</f>
        <v>1</v>
      </c>
      <c r="P534" s="13">
        <v>1.0</v>
      </c>
      <c r="AC534" s="15">
        <f>SUMPRODUCT(linear!$G534:$P534,$R$4:$AA$4)</f>
        <v>-1.804503356</v>
      </c>
      <c r="AD534" s="15">
        <f>SUMPRODUCT(nnet!$G534:$P534,$R$5:$AA$5)</f>
        <v>0.02465610607</v>
      </c>
      <c r="AE534" s="16">
        <f t="shared" ref="AE534:AF534" si="532">IF(AC534&lt;0,0,AC534)</f>
        <v>0</v>
      </c>
      <c r="AF534" s="16">
        <f t="shared" si="532"/>
        <v>0.02465610607</v>
      </c>
      <c r="AG534" s="16">
        <f t="shared" si="3"/>
        <v>0.02465610607</v>
      </c>
      <c r="AH534" s="16">
        <f>(nnet!$A534-AG534)^2</f>
        <v>0.0006079235668</v>
      </c>
    </row>
    <row r="535" ht="14.25" customHeight="1">
      <c r="A535" s="10">
        <v>1.0</v>
      </c>
      <c r="B535" s="10" t="s">
        <v>30</v>
      </c>
      <c r="C535" s="10">
        <v>2.0</v>
      </c>
      <c r="D535" s="10" t="s">
        <v>31</v>
      </c>
      <c r="E535" s="10">
        <v>31.0</v>
      </c>
      <c r="F535" s="11">
        <v>13.0</v>
      </c>
      <c r="G535" s="10">
        <v>0.0</v>
      </c>
      <c r="H535" s="10">
        <v>0.0</v>
      </c>
      <c r="I535" s="12">
        <f>nnet!$E535/$E$1</f>
        <v>0.3875</v>
      </c>
      <c r="J535" s="12">
        <f>LOG10(nnet!$F535+1)</f>
        <v>1.146128036</v>
      </c>
      <c r="K535" s="10">
        <f>IF(nnet!$C535=1,1,0)</f>
        <v>0</v>
      </c>
      <c r="L535" s="10">
        <f>IF(nnet!$C535=2,1,0)</f>
        <v>1</v>
      </c>
      <c r="M535" s="10">
        <f>IF(nnet!$B535="S",1,0)</f>
        <v>1</v>
      </c>
      <c r="N535" s="10">
        <f>IF(nnet!$B535="C",1,0)</f>
        <v>0</v>
      </c>
      <c r="O535" s="13">
        <f>IF(nnet!$D535="male",1,0)</f>
        <v>1</v>
      </c>
      <c r="P535" s="13">
        <v>1.0</v>
      </c>
      <c r="AC535" s="15">
        <f>SUMPRODUCT(linear!$G535:$P535,$R$4:$AA$4)</f>
        <v>-1.445117977</v>
      </c>
      <c r="AD535" s="15">
        <f>SUMPRODUCT(nnet!$G535:$P535,$R$5:$AA$5)</f>
        <v>0.2866569871</v>
      </c>
      <c r="AE535" s="16">
        <f t="shared" ref="AE535:AF535" si="533">IF(AC535&lt;0,0,AC535)</f>
        <v>0</v>
      </c>
      <c r="AF535" s="16">
        <f t="shared" si="533"/>
        <v>0.2866569871</v>
      </c>
      <c r="AG535" s="16">
        <f t="shared" si="3"/>
        <v>0.2866569871</v>
      </c>
      <c r="AH535" s="16">
        <f>(nnet!$A535-AG535)^2</f>
        <v>0.5088582541</v>
      </c>
    </row>
    <row r="536" ht="14.25" customHeight="1">
      <c r="A536" s="10">
        <v>0.0</v>
      </c>
      <c r="B536" s="10" t="s">
        <v>30</v>
      </c>
      <c r="C536" s="10">
        <v>3.0</v>
      </c>
      <c r="D536" s="10" t="s">
        <v>31</v>
      </c>
      <c r="E536" s="10">
        <v>18.0</v>
      </c>
      <c r="F536" s="11">
        <v>7.775</v>
      </c>
      <c r="G536" s="10">
        <v>0.0</v>
      </c>
      <c r="H536" s="10">
        <v>0.0</v>
      </c>
      <c r="I536" s="12">
        <f>nnet!$E536/$E$1</f>
        <v>0.225</v>
      </c>
      <c r="J536" s="12">
        <f>LOG10(nnet!$F536+1)</f>
        <v>0.9432471251</v>
      </c>
      <c r="K536" s="10">
        <f>IF(nnet!$C536=1,1,0)</f>
        <v>0</v>
      </c>
      <c r="L536" s="10">
        <f>IF(nnet!$C536=2,1,0)</f>
        <v>0</v>
      </c>
      <c r="M536" s="10">
        <f>IF(nnet!$B536="S",1,0)</f>
        <v>1</v>
      </c>
      <c r="N536" s="10">
        <f>IF(nnet!$B536="C",1,0)</f>
        <v>0</v>
      </c>
      <c r="O536" s="13">
        <f>IF(nnet!$D536="male",1,0)</f>
        <v>1</v>
      </c>
      <c r="P536" s="13">
        <v>1.0</v>
      </c>
      <c r="AC536" s="15">
        <f>SUMPRODUCT(linear!$G536:$P536,$R$4:$AA$4)</f>
        <v>-1.448119701</v>
      </c>
      <c r="AD536" s="15">
        <f>SUMPRODUCT(nnet!$G536:$P536,$R$5:$AA$5)</f>
        <v>0.152458259</v>
      </c>
      <c r="AE536" s="16">
        <f t="shared" ref="AE536:AF536" si="534">IF(AC536&lt;0,0,AC536)</f>
        <v>0</v>
      </c>
      <c r="AF536" s="16">
        <f t="shared" si="534"/>
        <v>0.152458259</v>
      </c>
      <c r="AG536" s="16">
        <f t="shared" si="3"/>
        <v>0.152458259</v>
      </c>
      <c r="AH536" s="16">
        <f>(nnet!$A536-AG536)^2</f>
        <v>0.02324352073</v>
      </c>
    </row>
    <row r="537" ht="14.25" customHeight="1">
      <c r="A537" s="10">
        <v>0.0</v>
      </c>
      <c r="B537" s="10" t="s">
        <v>30</v>
      </c>
      <c r="C537" s="10">
        <v>3.0</v>
      </c>
      <c r="D537" s="10" t="s">
        <v>31</v>
      </c>
      <c r="E537" s="10">
        <v>24.5</v>
      </c>
      <c r="F537" s="11">
        <v>8.05</v>
      </c>
      <c r="G537" s="10">
        <v>0.0</v>
      </c>
      <c r="H537" s="10">
        <v>0.0</v>
      </c>
      <c r="I537" s="12">
        <f>nnet!$E537/$E$1</f>
        <v>0.30625</v>
      </c>
      <c r="J537" s="12">
        <f>LOG10(nnet!$F537+1)</f>
        <v>0.9566485792</v>
      </c>
      <c r="K537" s="10">
        <f>IF(nnet!$C537=1,1,0)</f>
        <v>0</v>
      </c>
      <c r="L537" s="10">
        <f>IF(nnet!$C537=2,1,0)</f>
        <v>0</v>
      </c>
      <c r="M537" s="10">
        <f>IF(nnet!$B537="S",1,0)</f>
        <v>1</v>
      </c>
      <c r="N537" s="10">
        <f>IF(nnet!$B537="C",1,0)</f>
        <v>0</v>
      </c>
      <c r="O537" s="13">
        <f>IF(nnet!$D537="male",1,0)</f>
        <v>1</v>
      </c>
      <c r="P537" s="13">
        <v>1.0</v>
      </c>
      <c r="AC537" s="15">
        <f>SUMPRODUCT(linear!$G537:$P537,$R$4:$AA$4)</f>
        <v>-1.50769579</v>
      </c>
      <c r="AD537" s="15">
        <f>SUMPRODUCT(nnet!$G537:$P537,$R$5:$AA$5)</f>
        <v>0.1107665501</v>
      </c>
      <c r="AE537" s="16">
        <f t="shared" ref="AE537:AF537" si="535">IF(AC537&lt;0,0,AC537)</f>
        <v>0</v>
      </c>
      <c r="AF537" s="16">
        <f t="shared" si="535"/>
        <v>0.1107665501</v>
      </c>
      <c r="AG537" s="16">
        <f t="shared" si="3"/>
        <v>0.1107665501</v>
      </c>
      <c r="AH537" s="16">
        <f>(nnet!$A537-AG537)^2</f>
        <v>0.01226922862</v>
      </c>
    </row>
    <row r="538" ht="14.25" customHeight="1">
      <c r="A538" s="10">
        <v>1.0</v>
      </c>
      <c r="B538" s="10" t="s">
        <v>30</v>
      </c>
      <c r="C538" s="10">
        <v>3.0</v>
      </c>
      <c r="D538" s="10" t="s">
        <v>33</v>
      </c>
      <c r="E538" s="10">
        <v>18.0</v>
      </c>
      <c r="F538" s="11">
        <v>9.8417</v>
      </c>
      <c r="G538" s="10">
        <v>0.0</v>
      </c>
      <c r="H538" s="10">
        <v>0.0</v>
      </c>
      <c r="I538" s="12">
        <f>nnet!$E538/$E$1</f>
        <v>0.225</v>
      </c>
      <c r="J538" s="12">
        <f>LOG10(nnet!$F538+1)</f>
        <v>1.035097386</v>
      </c>
      <c r="K538" s="10">
        <f>IF(nnet!$C538=1,1,0)</f>
        <v>0</v>
      </c>
      <c r="L538" s="10">
        <f>IF(nnet!$C538=2,1,0)</f>
        <v>0</v>
      </c>
      <c r="M538" s="10">
        <f>IF(nnet!$B538="S",1,0)</f>
        <v>1</v>
      </c>
      <c r="N538" s="10">
        <f>IF(nnet!$B538="C",1,0)</f>
        <v>0</v>
      </c>
      <c r="O538" s="13">
        <f>IF(nnet!$D538="male",1,0)</f>
        <v>0</v>
      </c>
      <c r="P538" s="13">
        <v>1.0</v>
      </c>
      <c r="AC538" s="15">
        <f>SUMPRODUCT(linear!$G538:$P538,$R$4:$AA$4)</f>
        <v>-0.946569048</v>
      </c>
      <c r="AD538" s="15">
        <f>SUMPRODUCT(nnet!$G538:$P538,$R$5:$AA$5)</f>
        <v>0.6537746793</v>
      </c>
      <c r="AE538" s="16">
        <f t="shared" ref="AE538:AF538" si="536">IF(AC538&lt;0,0,AC538)</f>
        <v>0</v>
      </c>
      <c r="AF538" s="16">
        <f t="shared" si="536"/>
        <v>0.6537746793</v>
      </c>
      <c r="AG538" s="16">
        <f t="shared" si="3"/>
        <v>0.6537746793</v>
      </c>
      <c r="AH538" s="16">
        <f>(nnet!$A538-AG538)^2</f>
        <v>0.1198719727</v>
      </c>
    </row>
    <row r="539" ht="14.25" customHeight="1">
      <c r="A539" s="10">
        <v>0.0</v>
      </c>
      <c r="B539" s="10" t="s">
        <v>30</v>
      </c>
      <c r="C539" s="10">
        <v>3.0</v>
      </c>
      <c r="D539" s="10" t="s">
        <v>33</v>
      </c>
      <c r="E539" s="10">
        <v>43.0</v>
      </c>
      <c r="F539" s="11">
        <v>46.9</v>
      </c>
      <c r="G539" s="10">
        <v>1.0</v>
      </c>
      <c r="H539" s="10">
        <v>6.0</v>
      </c>
      <c r="I539" s="12">
        <f>nnet!$E539/$E$1</f>
        <v>0.5375</v>
      </c>
      <c r="J539" s="12">
        <f>LOG10(nnet!$F539+1)</f>
        <v>1.680335513</v>
      </c>
      <c r="K539" s="10">
        <f>IF(nnet!$C539=1,1,0)</f>
        <v>0</v>
      </c>
      <c r="L539" s="10">
        <f>IF(nnet!$C539=2,1,0)</f>
        <v>0</v>
      </c>
      <c r="M539" s="10">
        <f>IF(nnet!$B539="S",1,0)</f>
        <v>1</v>
      </c>
      <c r="N539" s="10">
        <f>IF(nnet!$B539="C",1,0)</f>
        <v>0</v>
      </c>
      <c r="O539" s="13">
        <f>IF(nnet!$D539="male",1,0)</f>
        <v>0</v>
      </c>
      <c r="P539" s="13">
        <v>1.0</v>
      </c>
      <c r="AC539" s="15">
        <f>SUMPRODUCT(linear!$G539:$P539,$R$4:$AA$4)</f>
        <v>-1.39462569</v>
      </c>
      <c r="AD539" s="15">
        <f>SUMPRODUCT(nnet!$G539:$P539,$R$5:$AA$5)</f>
        <v>0.3970821874</v>
      </c>
      <c r="AE539" s="16">
        <f t="shared" ref="AE539:AF539" si="537">IF(AC539&lt;0,0,AC539)</f>
        <v>0</v>
      </c>
      <c r="AF539" s="16">
        <f t="shared" si="537"/>
        <v>0.3970821874</v>
      </c>
      <c r="AG539" s="16">
        <f t="shared" si="3"/>
        <v>0.3970821874</v>
      </c>
      <c r="AH539" s="16">
        <f>(nnet!$A539-AG539)^2</f>
        <v>0.1576742636</v>
      </c>
    </row>
    <row r="540" ht="14.25" customHeight="1">
      <c r="A540" s="10">
        <v>1.0</v>
      </c>
      <c r="B540" s="10" t="s">
        <v>32</v>
      </c>
      <c r="C540" s="10">
        <v>1.0</v>
      </c>
      <c r="D540" s="10" t="s">
        <v>31</v>
      </c>
      <c r="E540" s="10">
        <v>36.0</v>
      </c>
      <c r="F540" s="11">
        <v>512.3292</v>
      </c>
      <c r="G540" s="10">
        <v>0.0</v>
      </c>
      <c r="H540" s="10">
        <v>1.0</v>
      </c>
      <c r="I540" s="12">
        <f>nnet!$E540/$E$1</f>
        <v>0.45</v>
      </c>
      <c r="J540" s="12">
        <f>LOG10(nnet!$F540+1)</f>
        <v>2.710395969</v>
      </c>
      <c r="K540" s="10">
        <f>IF(nnet!$C540=1,1,0)</f>
        <v>1</v>
      </c>
      <c r="L540" s="10">
        <f>IF(nnet!$C540=2,1,0)</f>
        <v>0</v>
      </c>
      <c r="M540" s="10">
        <f>IF(nnet!$B540="S",1,0)</f>
        <v>0</v>
      </c>
      <c r="N540" s="10">
        <f>IF(nnet!$B540="C",1,0)</f>
        <v>1</v>
      </c>
      <c r="O540" s="13">
        <f>IF(nnet!$D540="male",1,0)</f>
        <v>1</v>
      </c>
      <c r="P540" s="13">
        <v>1.0</v>
      </c>
      <c r="AC540" s="15">
        <f>SUMPRODUCT(linear!$G540:$P540,$R$4:$AA$4)</f>
        <v>0.4723870034</v>
      </c>
      <c r="AD540" s="15">
        <f>SUMPRODUCT(nnet!$G540:$P540,$R$5:$AA$5)</f>
        <v>-2.958417828</v>
      </c>
      <c r="AE540" s="16">
        <f t="shared" ref="AE540:AF540" si="538">IF(AC540&lt;0,0,AC540)</f>
        <v>0.4723870034</v>
      </c>
      <c r="AF540" s="16">
        <f t="shared" si="538"/>
        <v>0</v>
      </c>
      <c r="AG540" s="16">
        <f t="shared" si="3"/>
        <v>0.4723870034</v>
      </c>
      <c r="AH540" s="16">
        <f>(nnet!$A540-AG540)^2</f>
        <v>0.2783754742</v>
      </c>
    </row>
    <row r="541" ht="14.25" customHeight="1">
      <c r="A541" s="10">
        <v>1.0</v>
      </c>
      <c r="B541" s="10" t="s">
        <v>32</v>
      </c>
      <c r="C541" s="10">
        <v>1.0</v>
      </c>
      <c r="D541" s="10" t="s">
        <v>31</v>
      </c>
      <c r="E541" s="10">
        <v>27.0</v>
      </c>
      <c r="F541" s="11">
        <v>76.7292</v>
      </c>
      <c r="G541" s="10">
        <v>0.0</v>
      </c>
      <c r="H541" s="10">
        <v>0.0</v>
      </c>
      <c r="I541" s="12">
        <f>nnet!$E541/$E$1</f>
        <v>0.3375</v>
      </c>
      <c r="J541" s="12">
        <f>LOG10(nnet!$F541+1)</f>
        <v>1.890584198</v>
      </c>
      <c r="K541" s="10">
        <f>IF(nnet!$C541=1,1,0)</f>
        <v>1</v>
      </c>
      <c r="L541" s="10">
        <f>IF(nnet!$C541=2,1,0)</f>
        <v>0</v>
      </c>
      <c r="M541" s="10">
        <f>IF(nnet!$B541="S",1,0)</f>
        <v>0</v>
      </c>
      <c r="N541" s="10">
        <f>IF(nnet!$B541="C",1,0)</f>
        <v>1</v>
      </c>
      <c r="O541" s="13">
        <f>IF(nnet!$D541="male",1,0)</f>
        <v>1</v>
      </c>
      <c r="P541" s="13">
        <v>1.0</v>
      </c>
      <c r="AC541" s="15">
        <f>SUMPRODUCT(linear!$G541:$P541,$R$4:$AA$4)</f>
        <v>0.5802355268</v>
      </c>
      <c r="AD541" s="15">
        <f>SUMPRODUCT(nnet!$G541:$P541,$R$5:$AA$5)</f>
        <v>-2.947783901</v>
      </c>
      <c r="AE541" s="16">
        <f t="shared" ref="AE541:AF541" si="539">IF(AC541&lt;0,0,AC541)</f>
        <v>0.5802355268</v>
      </c>
      <c r="AF541" s="16">
        <f t="shared" si="539"/>
        <v>0</v>
      </c>
      <c r="AG541" s="16">
        <f t="shared" si="3"/>
        <v>0.5802355268</v>
      </c>
      <c r="AH541" s="16">
        <f>(nnet!$A541-AG541)^2</f>
        <v>0.176202213</v>
      </c>
    </row>
    <row r="542" ht="14.25" customHeight="1">
      <c r="A542" s="10">
        <v>0.0</v>
      </c>
      <c r="B542" s="10" t="s">
        <v>30</v>
      </c>
      <c r="C542" s="10">
        <v>3.0</v>
      </c>
      <c r="D542" s="10" t="s">
        <v>31</v>
      </c>
      <c r="E542" s="10">
        <v>20.0</v>
      </c>
      <c r="F542" s="11">
        <v>9.225</v>
      </c>
      <c r="G542" s="10">
        <v>0.0</v>
      </c>
      <c r="H542" s="10">
        <v>0.0</v>
      </c>
      <c r="I542" s="12">
        <f>nnet!$E542/$E$1</f>
        <v>0.25</v>
      </c>
      <c r="J542" s="12">
        <f>LOG10(nnet!$F542+1)</f>
        <v>1.009663317</v>
      </c>
      <c r="K542" s="10">
        <f>IF(nnet!$C542=1,1,0)</f>
        <v>0</v>
      </c>
      <c r="L542" s="10">
        <f>IF(nnet!$C542=2,1,0)</f>
        <v>0</v>
      </c>
      <c r="M542" s="10">
        <f>IF(nnet!$B542="S",1,0)</f>
        <v>1</v>
      </c>
      <c r="N542" s="10">
        <f>IF(nnet!$B542="C",1,0)</f>
        <v>0</v>
      </c>
      <c r="O542" s="13">
        <f>IF(nnet!$D542="male",1,0)</f>
        <v>1</v>
      </c>
      <c r="P542" s="13">
        <v>1.0</v>
      </c>
      <c r="AC542" s="15">
        <f>SUMPRODUCT(linear!$G542:$P542,$R$4:$AA$4)</f>
        <v>-1.465726289</v>
      </c>
      <c r="AD542" s="15">
        <f>SUMPRODUCT(nnet!$G542:$P542,$R$5:$AA$5)</f>
        <v>0.1440813917</v>
      </c>
      <c r="AE542" s="16">
        <f t="shared" ref="AE542:AF542" si="540">IF(AC542&lt;0,0,AC542)</f>
        <v>0</v>
      </c>
      <c r="AF542" s="16">
        <f t="shared" si="540"/>
        <v>0.1440813917</v>
      </c>
      <c r="AG542" s="16">
        <f t="shared" si="3"/>
        <v>0.1440813917</v>
      </c>
      <c r="AH542" s="16">
        <f>(nnet!$A542-AG542)^2</f>
        <v>0.02075944742</v>
      </c>
    </row>
    <row r="543" ht="14.25" customHeight="1">
      <c r="A543" s="10">
        <v>0.0</v>
      </c>
      <c r="B543" s="10" t="s">
        <v>30</v>
      </c>
      <c r="C543" s="10">
        <v>3.0</v>
      </c>
      <c r="D543" s="10" t="s">
        <v>31</v>
      </c>
      <c r="E543" s="10">
        <v>14.0</v>
      </c>
      <c r="F543" s="11">
        <v>46.9</v>
      </c>
      <c r="G543" s="10">
        <v>5.0</v>
      </c>
      <c r="H543" s="10">
        <v>2.0</v>
      </c>
      <c r="I543" s="12">
        <f>nnet!$E543/$E$1</f>
        <v>0.175</v>
      </c>
      <c r="J543" s="12">
        <f>LOG10(nnet!$F543+1)</f>
        <v>1.680335513</v>
      </c>
      <c r="K543" s="10">
        <f>IF(nnet!$C543=1,1,0)</f>
        <v>0</v>
      </c>
      <c r="L543" s="10">
        <f>IF(nnet!$C543=2,1,0)</f>
        <v>0</v>
      </c>
      <c r="M543" s="10">
        <f>IF(nnet!$B543="S",1,0)</f>
        <v>1</v>
      </c>
      <c r="N543" s="10">
        <f>IF(nnet!$B543="C",1,0)</f>
        <v>0</v>
      </c>
      <c r="O543" s="13">
        <f>IF(nnet!$D543="male",1,0)</f>
        <v>1</v>
      </c>
      <c r="P543" s="13">
        <v>1.0</v>
      </c>
      <c r="AC543" s="15">
        <f>SUMPRODUCT(linear!$G543:$P543,$R$4:$AA$4)</f>
        <v>-1.560924004</v>
      </c>
      <c r="AD543" s="15">
        <f>SUMPRODUCT(nnet!$G543:$P543,$R$5:$AA$5)</f>
        <v>-0.1778649462</v>
      </c>
      <c r="AE543" s="16">
        <f t="shared" ref="AE543:AF543" si="541">IF(AC543&lt;0,0,AC543)</f>
        <v>0</v>
      </c>
      <c r="AF543" s="16">
        <f t="shared" si="541"/>
        <v>0</v>
      </c>
      <c r="AG543" s="16">
        <f t="shared" si="3"/>
        <v>0</v>
      </c>
      <c r="AH543" s="16">
        <f>(nnet!$A543-AG543)^2</f>
        <v>0</v>
      </c>
    </row>
    <row r="544" ht="14.25" customHeight="1">
      <c r="A544" s="10">
        <v>0.0</v>
      </c>
      <c r="B544" s="10" t="s">
        <v>30</v>
      </c>
      <c r="C544" s="10">
        <v>2.0</v>
      </c>
      <c r="D544" s="10" t="s">
        <v>31</v>
      </c>
      <c r="E544" s="10">
        <v>60.0</v>
      </c>
      <c r="F544" s="11">
        <v>39.0</v>
      </c>
      <c r="G544" s="10">
        <v>1.0</v>
      </c>
      <c r="H544" s="10">
        <v>1.0</v>
      </c>
      <c r="I544" s="12">
        <f>nnet!$E544/$E$1</f>
        <v>0.75</v>
      </c>
      <c r="J544" s="12">
        <f>LOG10(nnet!$F544+1)</f>
        <v>1.602059991</v>
      </c>
      <c r="K544" s="10">
        <f>IF(nnet!$C544=1,1,0)</f>
        <v>0</v>
      </c>
      <c r="L544" s="10">
        <f>IF(nnet!$C544=2,1,0)</f>
        <v>1</v>
      </c>
      <c r="M544" s="10">
        <f>IF(nnet!$B544="S",1,0)</f>
        <v>1</v>
      </c>
      <c r="N544" s="10">
        <f>IF(nnet!$B544="C",1,0)</f>
        <v>0</v>
      </c>
      <c r="O544" s="13">
        <f>IF(nnet!$D544="male",1,0)</f>
        <v>1</v>
      </c>
      <c r="P544" s="13">
        <v>1.0</v>
      </c>
      <c r="AC544" s="15">
        <f>SUMPRODUCT(linear!$G544:$P544,$R$4:$AA$4)</f>
        <v>-1.758745318</v>
      </c>
      <c r="AD544" s="15">
        <f>SUMPRODUCT(nnet!$G544:$P544,$R$5:$AA$5)</f>
        <v>0.04100928372</v>
      </c>
      <c r="AE544" s="16">
        <f t="shared" ref="AE544:AF544" si="542">IF(AC544&lt;0,0,AC544)</f>
        <v>0</v>
      </c>
      <c r="AF544" s="16">
        <f t="shared" si="542"/>
        <v>0.04100928372</v>
      </c>
      <c r="AG544" s="16">
        <f t="shared" si="3"/>
        <v>0.04100928372</v>
      </c>
      <c r="AH544" s="16">
        <f>(nnet!$A544-AG544)^2</f>
        <v>0.001681761351</v>
      </c>
    </row>
    <row r="545" ht="14.25" customHeight="1">
      <c r="A545" s="10">
        <v>0.0</v>
      </c>
      <c r="B545" s="10" t="s">
        <v>32</v>
      </c>
      <c r="C545" s="10">
        <v>2.0</v>
      </c>
      <c r="D545" s="10" t="s">
        <v>31</v>
      </c>
      <c r="E545" s="10">
        <v>25.0</v>
      </c>
      <c r="F545" s="11">
        <v>41.5792</v>
      </c>
      <c r="G545" s="10">
        <v>1.0</v>
      </c>
      <c r="H545" s="10">
        <v>2.0</v>
      </c>
      <c r="I545" s="12">
        <f>nnet!$E545/$E$1</f>
        <v>0.3125</v>
      </c>
      <c r="J545" s="12">
        <f>LOG10(nnet!$F545+1)</f>
        <v>1.629197497</v>
      </c>
      <c r="K545" s="10">
        <f>IF(nnet!$C545=1,1,0)</f>
        <v>0</v>
      </c>
      <c r="L545" s="10">
        <f>IF(nnet!$C545=2,1,0)</f>
        <v>1</v>
      </c>
      <c r="M545" s="10">
        <f>IF(nnet!$B545="S",1,0)</f>
        <v>0</v>
      </c>
      <c r="N545" s="10">
        <f>IF(nnet!$B545="C",1,0)</f>
        <v>1</v>
      </c>
      <c r="O545" s="13">
        <f>IF(nnet!$D545="male",1,0)</f>
        <v>1</v>
      </c>
      <c r="P545" s="13">
        <v>1.0</v>
      </c>
      <c r="AC545" s="15">
        <f>SUMPRODUCT(linear!$G545:$P545,$R$4:$AA$4)</f>
        <v>0.2554316395</v>
      </c>
      <c r="AD545" s="15">
        <f>SUMPRODUCT(nnet!$G545:$P545,$R$5:$AA$5)</f>
        <v>-3.221454573</v>
      </c>
      <c r="AE545" s="16">
        <f t="shared" ref="AE545:AF545" si="543">IF(AC545&lt;0,0,AC545)</f>
        <v>0.2554316395</v>
      </c>
      <c r="AF545" s="16">
        <f t="shared" si="543"/>
        <v>0</v>
      </c>
      <c r="AG545" s="16">
        <f t="shared" si="3"/>
        <v>0.2554316395</v>
      </c>
      <c r="AH545" s="16">
        <f>(nnet!$A545-AG545)^2</f>
        <v>0.06524532246</v>
      </c>
    </row>
    <row r="546" ht="14.25" customHeight="1">
      <c r="A546" s="10">
        <v>0.0</v>
      </c>
      <c r="B546" s="10" t="s">
        <v>30</v>
      </c>
      <c r="C546" s="10">
        <v>3.0</v>
      </c>
      <c r="D546" s="10" t="s">
        <v>31</v>
      </c>
      <c r="E546" s="10">
        <v>14.0</v>
      </c>
      <c r="F546" s="11">
        <v>39.6875</v>
      </c>
      <c r="G546" s="10">
        <v>4.0</v>
      </c>
      <c r="H546" s="10">
        <v>1.0</v>
      </c>
      <c r="I546" s="12">
        <f>nnet!$E546/$E$1</f>
        <v>0.175</v>
      </c>
      <c r="J546" s="12">
        <f>LOG10(nnet!$F546+1)</f>
        <v>1.609461006</v>
      </c>
      <c r="K546" s="10">
        <f>IF(nnet!$C546=1,1,0)</f>
        <v>0</v>
      </c>
      <c r="L546" s="10">
        <f>IF(nnet!$C546=2,1,0)</f>
        <v>0</v>
      </c>
      <c r="M546" s="10">
        <f>IF(nnet!$B546="S",1,0)</f>
        <v>1</v>
      </c>
      <c r="N546" s="10">
        <f>IF(nnet!$B546="C",1,0)</f>
        <v>0</v>
      </c>
      <c r="O546" s="13">
        <f>IF(nnet!$D546="male",1,0)</f>
        <v>1</v>
      </c>
      <c r="P546" s="13">
        <v>1.0</v>
      </c>
      <c r="AC546" s="15">
        <f>SUMPRODUCT(linear!$G546:$P546,$R$4:$AA$4)</f>
        <v>-1.509314549</v>
      </c>
      <c r="AD546" s="15">
        <f>SUMPRODUCT(nnet!$G546:$P546,$R$5:$AA$5)</f>
        <v>-0.09498330694</v>
      </c>
      <c r="AE546" s="16">
        <f t="shared" ref="AE546:AF546" si="544">IF(AC546&lt;0,0,AC546)</f>
        <v>0</v>
      </c>
      <c r="AF546" s="16">
        <f t="shared" si="544"/>
        <v>0</v>
      </c>
      <c r="AG546" s="16">
        <f t="shared" si="3"/>
        <v>0</v>
      </c>
      <c r="AH546" s="16">
        <f>(nnet!$A546-AG546)^2</f>
        <v>0</v>
      </c>
    </row>
    <row r="547" ht="14.25" customHeight="1">
      <c r="A547" s="10">
        <v>0.0</v>
      </c>
      <c r="B547" s="10" t="s">
        <v>30</v>
      </c>
      <c r="C547" s="10">
        <v>3.0</v>
      </c>
      <c r="D547" s="10" t="s">
        <v>31</v>
      </c>
      <c r="E547" s="10">
        <v>19.0</v>
      </c>
      <c r="F547" s="11">
        <v>10.1708</v>
      </c>
      <c r="G547" s="10">
        <v>0.0</v>
      </c>
      <c r="H547" s="10">
        <v>0.0</v>
      </c>
      <c r="I547" s="12">
        <f>nnet!$E547/$E$1</f>
        <v>0.2375</v>
      </c>
      <c r="J547" s="12">
        <f>LOG10(nnet!$F547+1)</f>
        <v>1.048084276</v>
      </c>
      <c r="K547" s="10">
        <f>IF(nnet!$C547=1,1,0)</f>
        <v>0</v>
      </c>
      <c r="L547" s="10">
        <f>IF(nnet!$C547=2,1,0)</f>
        <v>0</v>
      </c>
      <c r="M547" s="10">
        <f>IF(nnet!$B547="S",1,0)</f>
        <v>1</v>
      </c>
      <c r="N547" s="10">
        <f>IF(nnet!$B547="C",1,0)</f>
        <v>0</v>
      </c>
      <c r="O547" s="13">
        <f>IF(nnet!$D547="male",1,0)</f>
        <v>1</v>
      </c>
      <c r="P547" s="13">
        <v>1.0</v>
      </c>
      <c r="AC547" s="15">
        <f>SUMPRODUCT(linear!$G547:$P547,$R$4:$AA$4)</f>
        <v>-1.456089888</v>
      </c>
      <c r="AD547" s="15">
        <f>SUMPRODUCT(nnet!$G547:$P547,$R$5:$AA$5)</f>
        <v>0.153388342</v>
      </c>
      <c r="AE547" s="16">
        <f t="shared" ref="AE547:AF547" si="545">IF(AC547&lt;0,0,AC547)</f>
        <v>0</v>
      </c>
      <c r="AF547" s="16">
        <f t="shared" si="545"/>
        <v>0.153388342</v>
      </c>
      <c r="AG547" s="16">
        <f t="shared" si="3"/>
        <v>0.153388342</v>
      </c>
      <c r="AH547" s="16">
        <f>(nnet!$A547-AG547)^2</f>
        <v>0.02352798345</v>
      </c>
    </row>
    <row r="548" ht="14.25" customHeight="1">
      <c r="A548" s="10">
        <v>0.0</v>
      </c>
      <c r="B548" s="10" t="s">
        <v>30</v>
      </c>
      <c r="C548" s="10">
        <v>3.0</v>
      </c>
      <c r="D548" s="10" t="s">
        <v>31</v>
      </c>
      <c r="E548" s="10">
        <v>18.0</v>
      </c>
      <c r="F548" s="11">
        <v>7.7958</v>
      </c>
      <c r="G548" s="10">
        <v>0.0</v>
      </c>
      <c r="H548" s="10">
        <v>0.0</v>
      </c>
      <c r="I548" s="12">
        <f>nnet!$E548/$E$1</f>
        <v>0.225</v>
      </c>
      <c r="J548" s="12">
        <f>LOG10(nnet!$F548+1)</f>
        <v>0.9442753458</v>
      </c>
      <c r="K548" s="10">
        <f>IF(nnet!$C548=1,1,0)</f>
        <v>0</v>
      </c>
      <c r="L548" s="10">
        <f>IF(nnet!$C548=2,1,0)</f>
        <v>0</v>
      </c>
      <c r="M548" s="10">
        <f>IF(nnet!$B548="S",1,0)</f>
        <v>1</v>
      </c>
      <c r="N548" s="10">
        <f>IF(nnet!$B548="C",1,0)</f>
        <v>0</v>
      </c>
      <c r="O548" s="13">
        <f>IF(nnet!$D548="male",1,0)</f>
        <v>1</v>
      </c>
      <c r="P548" s="13">
        <v>1.0</v>
      </c>
      <c r="AC548" s="15">
        <f>SUMPRODUCT(linear!$G548:$P548,$R$4:$AA$4)</f>
        <v>-1.448107742</v>
      </c>
      <c r="AD548" s="15">
        <f>SUMPRODUCT(nnet!$G548:$P548,$R$5:$AA$5)</f>
        <v>0.1525317342</v>
      </c>
      <c r="AE548" s="16">
        <f t="shared" ref="AE548:AF548" si="546">IF(AC548&lt;0,0,AC548)</f>
        <v>0</v>
      </c>
      <c r="AF548" s="16">
        <f t="shared" si="546"/>
        <v>0.1525317342</v>
      </c>
      <c r="AG548" s="16">
        <f t="shared" si="3"/>
        <v>0.1525317342</v>
      </c>
      <c r="AH548" s="16">
        <f>(nnet!$A548-AG548)^2</f>
        <v>0.02326592995</v>
      </c>
    </row>
    <row r="549" ht="14.25" customHeight="1">
      <c r="A549" s="10">
        <v>1.0</v>
      </c>
      <c r="B549" s="10" t="s">
        <v>30</v>
      </c>
      <c r="C549" s="10">
        <v>1.0</v>
      </c>
      <c r="D549" s="10" t="s">
        <v>33</v>
      </c>
      <c r="E549" s="10">
        <v>15.0</v>
      </c>
      <c r="F549" s="11">
        <v>211.3375</v>
      </c>
      <c r="G549" s="10">
        <v>0.0</v>
      </c>
      <c r="H549" s="10">
        <v>1.0</v>
      </c>
      <c r="I549" s="12">
        <f>nnet!$E549/$E$1</f>
        <v>0.1875</v>
      </c>
      <c r="J549" s="12">
        <f>LOG10(nnet!$F549+1)</f>
        <v>2.3270267</v>
      </c>
      <c r="K549" s="10">
        <f>IF(nnet!$C549=1,1,0)</f>
        <v>1</v>
      </c>
      <c r="L549" s="10">
        <f>IF(nnet!$C549=2,1,0)</f>
        <v>0</v>
      </c>
      <c r="M549" s="10">
        <f>IF(nnet!$B549="S",1,0)</f>
        <v>1</v>
      </c>
      <c r="N549" s="10">
        <f>IF(nnet!$B549="C",1,0)</f>
        <v>0</v>
      </c>
      <c r="O549" s="13">
        <f>IF(nnet!$D549="male",1,0)</f>
        <v>0</v>
      </c>
      <c r="P549" s="13">
        <v>1.0</v>
      </c>
      <c r="AC549" s="15">
        <f>SUMPRODUCT(linear!$G549:$P549,$R$4:$AA$4)</f>
        <v>-0.565514922</v>
      </c>
      <c r="AD549" s="15">
        <f>SUMPRODUCT(nnet!$G549:$P549,$R$5:$AA$5)</f>
        <v>1.130620113</v>
      </c>
      <c r="AE549" s="16">
        <f t="shared" ref="AE549:AF549" si="547">IF(AC549&lt;0,0,AC549)</f>
        <v>0</v>
      </c>
      <c r="AF549" s="16">
        <f t="shared" si="547"/>
        <v>1.130620113</v>
      </c>
      <c r="AG549" s="16">
        <f t="shared" si="3"/>
        <v>1.130620113</v>
      </c>
      <c r="AH549" s="16">
        <f>(nnet!$A549-AG549)^2</f>
        <v>0.01706161401</v>
      </c>
    </row>
    <row r="550" ht="14.25" customHeight="1">
      <c r="A550" s="10">
        <v>1.0</v>
      </c>
      <c r="B550" s="10" t="s">
        <v>30</v>
      </c>
      <c r="C550" s="10">
        <v>1.0</v>
      </c>
      <c r="D550" s="10" t="s">
        <v>31</v>
      </c>
      <c r="E550" s="10">
        <v>31.0</v>
      </c>
      <c r="F550" s="11">
        <v>57.0</v>
      </c>
      <c r="G550" s="10">
        <v>1.0</v>
      </c>
      <c r="H550" s="10">
        <v>0.0</v>
      </c>
      <c r="I550" s="12">
        <f>nnet!$E550/$E$1</f>
        <v>0.3875</v>
      </c>
      <c r="J550" s="12">
        <f>LOG10(nnet!$F550+1)</f>
        <v>1.763427994</v>
      </c>
      <c r="K550" s="10">
        <f>IF(nnet!$C550=1,1,0)</f>
        <v>1</v>
      </c>
      <c r="L550" s="10">
        <f>IF(nnet!$C550=2,1,0)</f>
        <v>0</v>
      </c>
      <c r="M550" s="10">
        <f>IF(nnet!$B550="S",1,0)</f>
        <v>1</v>
      </c>
      <c r="N550" s="10">
        <f>IF(nnet!$B550="C",1,0)</f>
        <v>0</v>
      </c>
      <c r="O550" s="13">
        <f>IF(nnet!$D550="male",1,0)</f>
        <v>1</v>
      </c>
      <c r="P550" s="13">
        <v>1.0</v>
      </c>
      <c r="AC550" s="15">
        <f>SUMPRODUCT(linear!$G550:$P550,$R$4:$AA$4)</f>
        <v>-1.202663024</v>
      </c>
      <c r="AD550" s="15">
        <f>SUMPRODUCT(nnet!$G550:$P550,$R$5:$AA$5)</f>
        <v>0.4229911506</v>
      </c>
      <c r="AE550" s="16">
        <f t="shared" ref="AE550:AF550" si="548">IF(AC550&lt;0,0,AC550)</f>
        <v>0</v>
      </c>
      <c r="AF550" s="16">
        <f t="shared" si="548"/>
        <v>0.4229911506</v>
      </c>
      <c r="AG550" s="16">
        <f t="shared" si="3"/>
        <v>0.4229911506</v>
      </c>
      <c r="AH550" s="16">
        <f>(nnet!$A550-AG550)^2</f>
        <v>0.3329392123</v>
      </c>
    </row>
    <row r="551" ht="14.25" customHeight="1">
      <c r="A551" s="10">
        <v>1.0</v>
      </c>
      <c r="B551" s="10" t="s">
        <v>32</v>
      </c>
      <c r="C551" s="10">
        <v>3.0</v>
      </c>
      <c r="D551" s="10" t="s">
        <v>33</v>
      </c>
      <c r="E551" s="10">
        <v>4.0</v>
      </c>
      <c r="F551" s="11">
        <v>13.4167</v>
      </c>
      <c r="G551" s="10">
        <v>0.0</v>
      </c>
      <c r="H551" s="10">
        <v>1.0</v>
      </c>
      <c r="I551" s="12">
        <f>nnet!$E551/$E$1</f>
        <v>0.05</v>
      </c>
      <c r="J551" s="12">
        <f>LOG10(nnet!$F551+1)</f>
        <v>1.158865861</v>
      </c>
      <c r="K551" s="10">
        <f>IF(nnet!$C551=1,1,0)</f>
        <v>0</v>
      </c>
      <c r="L551" s="10">
        <f>IF(nnet!$C551=2,1,0)</f>
        <v>0</v>
      </c>
      <c r="M551" s="10">
        <f>IF(nnet!$B551="S",1,0)</f>
        <v>0</v>
      </c>
      <c r="N551" s="10">
        <f>IF(nnet!$B551="C",1,0)</f>
        <v>1</v>
      </c>
      <c r="O551" s="13">
        <f>IF(nnet!$D551="male",1,0)</f>
        <v>0</v>
      </c>
      <c r="P551" s="13">
        <v>1.0</v>
      </c>
      <c r="AC551" s="15">
        <f>SUMPRODUCT(linear!$G551:$P551,$R$4:$AA$4)</f>
        <v>0.8757516352</v>
      </c>
      <c r="AD551" s="15">
        <f>SUMPRODUCT(nnet!$G551:$P551,$R$5:$AA$5)</f>
        <v>-2.739574293</v>
      </c>
      <c r="AE551" s="16">
        <f t="shared" ref="AE551:AF551" si="549">IF(AC551&lt;0,0,AC551)</f>
        <v>0.8757516352</v>
      </c>
      <c r="AF551" s="16">
        <f t="shared" si="549"/>
        <v>0</v>
      </c>
      <c r="AG551" s="16">
        <f t="shared" si="3"/>
        <v>0.8757516352</v>
      </c>
      <c r="AH551" s="16">
        <f>(nnet!$A551-AG551)^2</f>
        <v>0.01543765615</v>
      </c>
    </row>
    <row r="552" ht="14.25" customHeight="1">
      <c r="A552" s="10">
        <v>0.0</v>
      </c>
      <c r="B552" s="10" t="s">
        <v>32</v>
      </c>
      <c r="C552" s="10">
        <v>3.0</v>
      </c>
      <c r="D552" s="10" t="s">
        <v>31</v>
      </c>
      <c r="E552" s="10">
        <v>25.0</v>
      </c>
      <c r="F552" s="11">
        <v>7.225</v>
      </c>
      <c r="G552" s="10">
        <v>0.0</v>
      </c>
      <c r="H552" s="10">
        <v>0.0</v>
      </c>
      <c r="I552" s="12">
        <f>nnet!$E552/$E$1</f>
        <v>0.3125</v>
      </c>
      <c r="J552" s="12">
        <f>LOG10(nnet!$F552+1)</f>
        <v>0.9151359066</v>
      </c>
      <c r="K552" s="10">
        <f>IF(nnet!$C552=1,1,0)</f>
        <v>0</v>
      </c>
      <c r="L552" s="10">
        <f>IF(nnet!$C552=2,1,0)</f>
        <v>0</v>
      </c>
      <c r="M552" s="10">
        <f>IF(nnet!$B552="S",1,0)</f>
        <v>0</v>
      </c>
      <c r="N552" s="10">
        <f>IF(nnet!$B552="C",1,0)</f>
        <v>1</v>
      </c>
      <c r="O552" s="13">
        <f>IF(nnet!$D552="male",1,0)</f>
        <v>1</v>
      </c>
      <c r="P552" s="13">
        <v>1.0</v>
      </c>
      <c r="AC552" s="15">
        <f>SUMPRODUCT(linear!$G552:$P552,$R$4:$AA$4)</f>
        <v>0.2141321612</v>
      </c>
      <c r="AD552" s="15">
        <f>SUMPRODUCT(nnet!$G552:$P552,$R$5:$AA$5)</f>
        <v>-3.379370447</v>
      </c>
      <c r="AE552" s="16">
        <f t="shared" ref="AE552:AF552" si="550">IF(AC552&lt;0,0,AC552)</f>
        <v>0.2141321612</v>
      </c>
      <c r="AF552" s="16">
        <f t="shared" si="550"/>
        <v>0</v>
      </c>
      <c r="AG552" s="16">
        <f t="shared" si="3"/>
        <v>0.2141321612</v>
      </c>
      <c r="AH552" s="16">
        <f>(nnet!$A552-AG552)^2</f>
        <v>0.04585258248</v>
      </c>
    </row>
    <row r="553" ht="14.25" customHeight="1">
      <c r="A553" s="10">
        <v>0.0</v>
      </c>
      <c r="B553" s="10" t="s">
        <v>30</v>
      </c>
      <c r="C553" s="10">
        <v>1.0</v>
      </c>
      <c r="D553" s="10" t="s">
        <v>31</v>
      </c>
      <c r="E553" s="10">
        <v>60.0</v>
      </c>
      <c r="F553" s="11">
        <v>26.55</v>
      </c>
      <c r="G553" s="10">
        <v>0.0</v>
      </c>
      <c r="H553" s="10">
        <v>0.0</v>
      </c>
      <c r="I553" s="12">
        <f>nnet!$E553/$E$1</f>
        <v>0.75</v>
      </c>
      <c r="J553" s="12">
        <f>LOG10(nnet!$F553+1)</f>
        <v>1.440121603</v>
      </c>
      <c r="K553" s="10">
        <f>IF(nnet!$C553=1,1,0)</f>
        <v>1</v>
      </c>
      <c r="L553" s="10">
        <f>IF(nnet!$C553=2,1,0)</f>
        <v>0</v>
      </c>
      <c r="M553" s="10">
        <f>IF(nnet!$B553="S",1,0)</f>
        <v>1</v>
      </c>
      <c r="N553" s="10">
        <f>IF(nnet!$B553="C",1,0)</f>
        <v>0</v>
      </c>
      <c r="O553" s="13">
        <f>IF(nnet!$D553="male",1,0)</f>
        <v>1</v>
      </c>
      <c r="P553" s="13">
        <v>1.0</v>
      </c>
      <c r="AC553" s="15">
        <f>SUMPRODUCT(linear!$G553:$P553,$R$4:$AA$4)</f>
        <v>-1.455163842</v>
      </c>
      <c r="AD553" s="15">
        <f>SUMPRODUCT(nnet!$G553:$P553,$R$5:$AA$5)</f>
        <v>0.2873889668</v>
      </c>
      <c r="AE553" s="16">
        <f t="shared" ref="AE553:AF553" si="551">IF(AC553&lt;0,0,AC553)</f>
        <v>0</v>
      </c>
      <c r="AF553" s="16">
        <f t="shared" si="551"/>
        <v>0.2873889668</v>
      </c>
      <c r="AG553" s="16">
        <f t="shared" si="3"/>
        <v>0.2873889668</v>
      </c>
      <c r="AH553" s="16">
        <f>(nnet!$A553-AG553)^2</f>
        <v>0.08259241825</v>
      </c>
    </row>
    <row r="554" ht="14.25" customHeight="1">
      <c r="A554" s="10">
        <v>0.0</v>
      </c>
      <c r="B554" s="10" t="s">
        <v>30</v>
      </c>
      <c r="C554" s="10">
        <v>2.0</v>
      </c>
      <c r="D554" s="10" t="s">
        <v>31</v>
      </c>
      <c r="E554" s="10">
        <v>52.0</v>
      </c>
      <c r="F554" s="11">
        <v>13.5</v>
      </c>
      <c r="G554" s="10">
        <v>0.0</v>
      </c>
      <c r="H554" s="10">
        <v>0.0</v>
      </c>
      <c r="I554" s="12">
        <f>nnet!$E554/$E$1</f>
        <v>0.65</v>
      </c>
      <c r="J554" s="12">
        <f>LOG10(nnet!$F554+1)</f>
        <v>1.161368002</v>
      </c>
      <c r="K554" s="10">
        <f>IF(nnet!$C554=1,1,0)</f>
        <v>0</v>
      </c>
      <c r="L554" s="10">
        <f>IF(nnet!$C554=2,1,0)</f>
        <v>1</v>
      </c>
      <c r="M554" s="10">
        <f>IF(nnet!$B554="S",1,0)</f>
        <v>1</v>
      </c>
      <c r="N554" s="10">
        <f>IF(nnet!$B554="C",1,0)</f>
        <v>0</v>
      </c>
      <c r="O554" s="13">
        <f>IF(nnet!$D554="male",1,0)</f>
        <v>1</v>
      </c>
      <c r="P554" s="13">
        <v>1.0</v>
      </c>
      <c r="AC554" s="15">
        <f>SUMPRODUCT(linear!$G554:$P554,$R$4:$AA$4)</f>
        <v>-1.637920898</v>
      </c>
      <c r="AD554" s="15">
        <f>SUMPRODUCT(nnet!$G554:$P554,$R$5:$AA$5)</f>
        <v>0.1499557783</v>
      </c>
      <c r="AE554" s="16">
        <f t="shared" ref="AE554:AF554" si="552">IF(AC554&lt;0,0,AC554)</f>
        <v>0</v>
      </c>
      <c r="AF554" s="16">
        <f t="shared" si="552"/>
        <v>0.1499557783</v>
      </c>
      <c r="AG554" s="16">
        <f t="shared" si="3"/>
        <v>0.1499557783</v>
      </c>
      <c r="AH554" s="16">
        <f>(nnet!$A554-AG554)^2</f>
        <v>0.02248673545</v>
      </c>
    </row>
    <row r="555" ht="14.25" customHeight="1">
      <c r="A555" s="10">
        <v>0.0</v>
      </c>
      <c r="B555" s="10" t="s">
        <v>30</v>
      </c>
      <c r="C555" s="10">
        <v>3.0</v>
      </c>
      <c r="D555" s="10" t="s">
        <v>31</v>
      </c>
      <c r="E555" s="10">
        <v>44.0</v>
      </c>
      <c r="F555" s="11">
        <v>8.05</v>
      </c>
      <c r="G555" s="10">
        <v>0.0</v>
      </c>
      <c r="H555" s="10">
        <v>0.0</v>
      </c>
      <c r="I555" s="12">
        <f>nnet!$E555/$E$1</f>
        <v>0.55</v>
      </c>
      <c r="J555" s="12">
        <f>LOG10(nnet!$F555+1)</f>
        <v>0.9566485792</v>
      </c>
      <c r="K555" s="10">
        <f>IF(nnet!$C555=1,1,0)</f>
        <v>0</v>
      </c>
      <c r="L555" s="10">
        <f>IF(nnet!$C555=2,1,0)</f>
        <v>0</v>
      </c>
      <c r="M555" s="10">
        <f>IF(nnet!$B555="S",1,0)</f>
        <v>1</v>
      </c>
      <c r="N555" s="10">
        <f>IF(nnet!$B555="C",1,0)</f>
        <v>0</v>
      </c>
      <c r="O555" s="13">
        <f>IF(nnet!$D555="male",1,0)</f>
        <v>1</v>
      </c>
      <c r="P555" s="13">
        <v>1.0</v>
      </c>
      <c r="AC555" s="15">
        <f>SUMPRODUCT(linear!$G555:$P555,$R$4:$AA$4)</f>
        <v>-1.686891666</v>
      </c>
      <c r="AD555" s="15">
        <f>SUMPRODUCT(nnet!$G555:$P555,$R$5:$AA$5)</f>
        <v>-0.01718152657</v>
      </c>
      <c r="AE555" s="16">
        <f t="shared" ref="AE555:AF555" si="553">IF(AC555&lt;0,0,AC555)</f>
        <v>0</v>
      </c>
      <c r="AF555" s="16">
        <f t="shared" si="553"/>
        <v>0</v>
      </c>
      <c r="AG555" s="16">
        <f t="shared" si="3"/>
        <v>0</v>
      </c>
      <c r="AH555" s="16">
        <f>(nnet!$A555-AG555)^2</f>
        <v>0</v>
      </c>
    </row>
    <row r="556" ht="14.25" customHeight="1">
      <c r="A556" s="10">
        <v>0.0</v>
      </c>
      <c r="B556" s="10" t="s">
        <v>32</v>
      </c>
      <c r="C556" s="10">
        <v>1.0</v>
      </c>
      <c r="D556" s="10" t="s">
        <v>31</v>
      </c>
      <c r="E556" s="10">
        <v>49.0</v>
      </c>
      <c r="F556" s="11">
        <v>110.8833</v>
      </c>
      <c r="G556" s="10">
        <v>1.0</v>
      </c>
      <c r="H556" s="10">
        <v>1.0</v>
      </c>
      <c r="I556" s="12">
        <f>nnet!$E556/$E$1</f>
        <v>0.6125</v>
      </c>
      <c r="J556" s="12">
        <f>LOG10(nnet!$F556+1)</f>
        <v>2.048765267</v>
      </c>
      <c r="K556" s="10">
        <f>IF(nnet!$C556=1,1,0)</f>
        <v>1</v>
      </c>
      <c r="L556" s="10">
        <f>IF(nnet!$C556=2,1,0)</f>
        <v>0</v>
      </c>
      <c r="M556" s="10">
        <f>IF(nnet!$B556="S",1,0)</f>
        <v>0</v>
      </c>
      <c r="N556" s="10">
        <f>IF(nnet!$B556="C",1,0)</f>
        <v>1</v>
      </c>
      <c r="O556" s="13">
        <f>IF(nnet!$D556="male",1,0)</f>
        <v>1</v>
      </c>
      <c r="P556" s="13">
        <v>1.0</v>
      </c>
      <c r="AC556" s="15">
        <f>SUMPRODUCT(linear!$G556:$P556,$R$4:$AA$4)</f>
        <v>0.3274718146</v>
      </c>
      <c r="AD556" s="15">
        <f>SUMPRODUCT(nnet!$G556:$P556,$R$5:$AA$5)</f>
        <v>-3.168778406</v>
      </c>
      <c r="AE556" s="16">
        <f t="shared" ref="AE556:AF556" si="554">IF(AC556&lt;0,0,AC556)</f>
        <v>0.3274718146</v>
      </c>
      <c r="AF556" s="16">
        <f t="shared" si="554"/>
        <v>0</v>
      </c>
      <c r="AG556" s="16">
        <f t="shared" si="3"/>
        <v>0.3274718146</v>
      </c>
      <c r="AH556" s="16">
        <f>(nnet!$A556-AG556)^2</f>
        <v>0.1072377893</v>
      </c>
    </row>
    <row r="557" ht="14.25" customHeight="1">
      <c r="A557" s="10">
        <v>0.0</v>
      </c>
      <c r="B557" s="10" t="s">
        <v>30</v>
      </c>
      <c r="C557" s="10">
        <v>3.0</v>
      </c>
      <c r="D557" s="10" t="s">
        <v>31</v>
      </c>
      <c r="E557" s="10">
        <v>42.0</v>
      </c>
      <c r="F557" s="11">
        <v>7.65</v>
      </c>
      <c r="G557" s="10">
        <v>0.0</v>
      </c>
      <c r="H557" s="10">
        <v>0.0</v>
      </c>
      <c r="I557" s="12">
        <f>nnet!$E557/$E$1</f>
        <v>0.525</v>
      </c>
      <c r="J557" s="12">
        <f>LOG10(nnet!$F557+1)</f>
        <v>0.9370161075</v>
      </c>
      <c r="K557" s="10">
        <f>IF(nnet!$C557=1,1,0)</f>
        <v>0</v>
      </c>
      <c r="L557" s="10">
        <f>IF(nnet!$C557=2,1,0)</f>
        <v>0</v>
      </c>
      <c r="M557" s="10">
        <f>IF(nnet!$B557="S",1,0)</f>
        <v>1</v>
      </c>
      <c r="N557" s="10">
        <f>IF(nnet!$B557="C",1,0)</f>
        <v>0</v>
      </c>
      <c r="O557" s="13">
        <f>IF(nnet!$D557="male",1,0)</f>
        <v>1</v>
      </c>
      <c r="P557" s="13">
        <v>1.0</v>
      </c>
      <c r="AC557" s="15">
        <f>SUMPRODUCT(linear!$G557:$P557,$R$4:$AA$4)</f>
        <v>-1.668740944</v>
      </c>
      <c r="AD557" s="15">
        <f>SUMPRODUCT(nnet!$G557:$P557,$R$5:$AA$5)</f>
        <v>-0.005461557123</v>
      </c>
      <c r="AE557" s="16">
        <f t="shared" ref="AE557:AF557" si="555">IF(AC557&lt;0,0,AC557)</f>
        <v>0</v>
      </c>
      <c r="AF557" s="16">
        <f t="shared" si="555"/>
        <v>0</v>
      </c>
      <c r="AG557" s="16">
        <f t="shared" si="3"/>
        <v>0</v>
      </c>
      <c r="AH557" s="16">
        <f>(nnet!$A557-AG557)^2</f>
        <v>0</v>
      </c>
    </row>
    <row r="558" ht="14.25" customHeight="1">
      <c r="A558" s="10">
        <v>1.0</v>
      </c>
      <c r="B558" s="10" t="s">
        <v>32</v>
      </c>
      <c r="C558" s="10">
        <v>1.0</v>
      </c>
      <c r="D558" s="10" t="s">
        <v>33</v>
      </c>
      <c r="E558" s="10">
        <v>18.0</v>
      </c>
      <c r="F558" s="11">
        <v>227.525</v>
      </c>
      <c r="G558" s="10">
        <v>1.0</v>
      </c>
      <c r="H558" s="10">
        <v>0.0</v>
      </c>
      <c r="I558" s="12">
        <f>nnet!$E558/$E$1</f>
        <v>0.225</v>
      </c>
      <c r="J558" s="12">
        <f>LOG10(nnet!$F558+1)</f>
        <v>2.358933718</v>
      </c>
      <c r="K558" s="10">
        <f>IF(nnet!$C558=1,1,0)</f>
        <v>1</v>
      </c>
      <c r="L558" s="10">
        <f>IF(nnet!$C558=2,1,0)</f>
        <v>0</v>
      </c>
      <c r="M558" s="10">
        <f>IF(nnet!$B558="S",1,0)</f>
        <v>0</v>
      </c>
      <c r="N558" s="10">
        <f>IF(nnet!$B558="C",1,0)</f>
        <v>1</v>
      </c>
      <c r="O558" s="13">
        <f>IF(nnet!$D558="male",1,0)</f>
        <v>0</v>
      </c>
      <c r="P558" s="13">
        <v>1.0</v>
      </c>
      <c r="AC558" s="15">
        <f>SUMPRODUCT(linear!$G558:$P558,$R$4:$AA$4)</f>
        <v>1.151115035</v>
      </c>
      <c r="AD558" s="15">
        <f>SUMPRODUCT(nnet!$G558:$P558,$R$5:$AA$5)</f>
        <v>-2.438293002</v>
      </c>
      <c r="AE558" s="16">
        <f t="shared" ref="AE558:AF558" si="556">IF(AC558&lt;0,0,AC558)</f>
        <v>1.151115035</v>
      </c>
      <c r="AF558" s="16">
        <f t="shared" si="556"/>
        <v>0</v>
      </c>
      <c r="AG558" s="16">
        <f t="shared" si="3"/>
        <v>1.151115035</v>
      </c>
      <c r="AH558" s="16">
        <f>(nnet!$A558-AG558)^2</f>
        <v>0.02283575382</v>
      </c>
    </row>
    <row r="559" ht="14.25" customHeight="1">
      <c r="A559" s="10">
        <v>1.0</v>
      </c>
      <c r="B559" s="10" t="s">
        <v>30</v>
      </c>
      <c r="C559" s="10">
        <v>1.0</v>
      </c>
      <c r="D559" s="10" t="s">
        <v>31</v>
      </c>
      <c r="E559" s="10">
        <v>35.0</v>
      </c>
      <c r="F559" s="11">
        <v>26.2875</v>
      </c>
      <c r="G559" s="10">
        <v>0.0</v>
      </c>
      <c r="H559" s="10">
        <v>0.0</v>
      </c>
      <c r="I559" s="12">
        <f>nnet!$E559/$E$1</f>
        <v>0.4375</v>
      </c>
      <c r="J559" s="12">
        <f>LOG10(nnet!$F559+1)</f>
        <v>1.435963749</v>
      </c>
      <c r="K559" s="10">
        <f>IF(nnet!$C559=1,1,0)</f>
        <v>1</v>
      </c>
      <c r="L559" s="10">
        <f>IF(nnet!$C559=2,1,0)</f>
        <v>0</v>
      </c>
      <c r="M559" s="10">
        <f>IF(nnet!$B559="S",1,0)</f>
        <v>1</v>
      </c>
      <c r="N559" s="10">
        <f>IF(nnet!$B559="C",1,0)</f>
        <v>0</v>
      </c>
      <c r="O559" s="13">
        <f>IF(nnet!$D559="male",1,0)</f>
        <v>1</v>
      </c>
      <c r="P559" s="13">
        <v>1.0</v>
      </c>
      <c r="AC559" s="15">
        <f>SUMPRODUCT(linear!$G559:$P559,$R$4:$AA$4)</f>
        <v>-1.225473899</v>
      </c>
      <c r="AD559" s="15">
        <f>SUMPRODUCT(nnet!$G559:$P559,$R$5:$AA$5)</f>
        <v>0.4511278478</v>
      </c>
      <c r="AE559" s="16">
        <f t="shared" ref="AE559:AF559" si="557">IF(AC559&lt;0,0,AC559)</f>
        <v>0</v>
      </c>
      <c r="AF559" s="16">
        <f t="shared" si="557"/>
        <v>0.4511278478</v>
      </c>
      <c r="AG559" s="16">
        <f t="shared" si="3"/>
        <v>0.4511278478</v>
      </c>
      <c r="AH559" s="16">
        <f>(nnet!$A559-AG559)^2</f>
        <v>0.3012606395</v>
      </c>
    </row>
    <row r="560" ht="14.25" customHeight="1">
      <c r="A560" s="10">
        <v>0.0</v>
      </c>
      <c r="B560" s="10" t="s">
        <v>32</v>
      </c>
      <c r="C560" s="10">
        <v>3.0</v>
      </c>
      <c r="D560" s="10" t="s">
        <v>33</v>
      </c>
      <c r="E560" s="10">
        <v>18.0</v>
      </c>
      <c r="F560" s="11">
        <v>14.4542</v>
      </c>
      <c r="G560" s="10">
        <v>0.0</v>
      </c>
      <c r="H560" s="10">
        <v>1.0</v>
      </c>
      <c r="I560" s="12">
        <f>nnet!$E560/$E$1</f>
        <v>0.225</v>
      </c>
      <c r="J560" s="12">
        <f>LOG10(nnet!$F560+1)</f>
        <v>1.189046528</v>
      </c>
      <c r="K560" s="10">
        <f>IF(nnet!$C560=1,1,0)</f>
        <v>0</v>
      </c>
      <c r="L560" s="10">
        <f>IF(nnet!$C560=2,1,0)</f>
        <v>0</v>
      </c>
      <c r="M560" s="10">
        <f>IF(nnet!$B560="S",1,0)</f>
        <v>0</v>
      </c>
      <c r="N560" s="10">
        <f>IF(nnet!$B560="C",1,0)</f>
        <v>1</v>
      </c>
      <c r="O560" s="13">
        <f>IF(nnet!$D560="male",1,0)</f>
        <v>0</v>
      </c>
      <c r="P560" s="13">
        <v>1.0</v>
      </c>
      <c r="AC560" s="15">
        <f>SUMPRODUCT(linear!$G560:$P560,$R$4:$AA$4)</f>
        <v>0.7474492123</v>
      </c>
      <c r="AD560" s="15">
        <f>SUMPRODUCT(nnet!$G560:$P560,$R$5:$AA$5)</f>
        <v>-2.829277781</v>
      </c>
      <c r="AE560" s="16">
        <f t="shared" ref="AE560:AF560" si="558">IF(AC560&lt;0,0,AC560)</f>
        <v>0.7474492123</v>
      </c>
      <c r="AF560" s="16">
        <f t="shared" si="558"/>
        <v>0</v>
      </c>
      <c r="AG560" s="16">
        <f t="shared" si="3"/>
        <v>0.7474492123</v>
      </c>
      <c r="AH560" s="16">
        <f>(nnet!$A560-AG560)^2</f>
        <v>0.558680325</v>
      </c>
    </row>
    <row r="561" ht="14.25" customHeight="1">
      <c r="A561" s="10">
        <v>0.0</v>
      </c>
      <c r="B561" s="10" t="s">
        <v>34</v>
      </c>
      <c r="C561" s="10">
        <v>3.0</v>
      </c>
      <c r="D561" s="10" t="s">
        <v>31</v>
      </c>
      <c r="E561" s="10">
        <v>25.0</v>
      </c>
      <c r="F561" s="11">
        <v>7.7417</v>
      </c>
      <c r="G561" s="10">
        <v>0.0</v>
      </c>
      <c r="H561" s="10">
        <v>0.0</v>
      </c>
      <c r="I561" s="12">
        <f>nnet!$E561/$E$1</f>
        <v>0.3125</v>
      </c>
      <c r="J561" s="12">
        <f>LOG10(nnet!$F561+1)</f>
        <v>0.9415958982</v>
      </c>
      <c r="K561" s="10">
        <f>IF(nnet!$C561=1,1,0)</f>
        <v>0</v>
      </c>
      <c r="L561" s="10">
        <f>IF(nnet!$C561=2,1,0)</f>
        <v>0</v>
      </c>
      <c r="M561" s="10">
        <f>IF(nnet!$B561="S",1,0)</f>
        <v>0</v>
      </c>
      <c r="N561" s="10">
        <f>IF(nnet!$B561="C",1,0)</f>
        <v>0</v>
      </c>
      <c r="O561" s="13">
        <f>IF(nnet!$D561="male",1,0)</f>
        <v>1</v>
      </c>
      <c r="P561" s="13">
        <v>1.0</v>
      </c>
      <c r="AC561" s="15">
        <f>SUMPRODUCT(linear!$G561:$P561,$R$4:$AA$4)</f>
        <v>0.00245653044</v>
      </c>
      <c r="AD561" s="15">
        <f>SUMPRODUCT(nnet!$G561:$P561,$R$5:$AA$5)</f>
        <v>-2.706339357</v>
      </c>
      <c r="AE561" s="16">
        <f t="shared" ref="AE561:AF561" si="559">IF(AC561&lt;0,0,AC561)</f>
        <v>0.00245653044</v>
      </c>
      <c r="AF561" s="16">
        <f t="shared" si="559"/>
        <v>0</v>
      </c>
      <c r="AG561" s="16">
        <f t="shared" si="3"/>
        <v>0.00245653044</v>
      </c>
      <c r="AH561" s="16">
        <f>(nnet!$A561-AG561)^2</f>
        <v>0.000006034541802</v>
      </c>
    </row>
    <row r="562" ht="14.25" customHeight="1">
      <c r="A562" s="10">
        <v>0.0</v>
      </c>
      <c r="B562" s="10" t="s">
        <v>30</v>
      </c>
      <c r="C562" s="10">
        <v>3.0</v>
      </c>
      <c r="D562" s="10" t="s">
        <v>31</v>
      </c>
      <c r="E562" s="10">
        <v>26.0</v>
      </c>
      <c r="F562" s="11">
        <v>7.8542</v>
      </c>
      <c r="G562" s="10">
        <v>1.0</v>
      </c>
      <c r="H562" s="10">
        <v>0.0</v>
      </c>
      <c r="I562" s="12">
        <f>nnet!$E562/$E$1</f>
        <v>0.325</v>
      </c>
      <c r="J562" s="12">
        <f>LOG10(nnet!$F562+1)</f>
        <v>0.9471493277</v>
      </c>
      <c r="K562" s="10">
        <f>IF(nnet!$C562=1,1,0)</f>
        <v>0</v>
      </c>
      <c r="L562" s="10">
        <f>IF(nnet!$C562=2,1,0)</f>
        <v>0</v>
      </c>
      <c r="M562" s="10">
        <f>IF(nnet!$B562="S",1,0)</f>
        <v>1</v>
      </c>
      <c r="N562" s="10">
        <f>IF(nnet!$B562="C",1,0)</f>
        <v>0</v>
      </c>
      <c r="O562" s="13">
        <f>IF(nnet!$D562="male",1,0)</f>
        <v>1</v>
      </c>
      <c r="P562" s="13">
        <v>1.0</v>
      </c>
      <c r="AC562" s="15">
        <f>SUMPRODUCT(linear!$G562:$P562,$R$4:$AA$4)</f>
        <v>-1.539346514</v>
      </c>
      <c r="AD562" s="15">
        <f>SUMPRODUCT(nnet!$G562:$P562,$R$5:$AA$5)</f>
        <v>0.02246297237</v>
      </c>
      <c r="AE562" s="16">
        <f t="shared" ref="AE562:AF562" si="560">IF(AC562&lt;0,0,AC562)</f>
        <v>0</v>
      </c>
      <c r="AF562" s="16">
        <f t="shared" si="560"/>
        <v>0.02246297237</v>
      </c>
      <c r="AG562" s="16">
        <f t="shared" si="3"/>
        <v>0.02246297237</v>
      </c>
      <c r="AH562" s="16">
        <f>(nnet!$A562-AG562)^2</f>
        <v>0.0005045851278</v>
      </c>
    </row>
    <row r="563" ht="14.25" customHeight="1">
      <c r="A563" s="10">
        <v>0.0</v>
      </c>
      <c r="B563" s="10" t="s">
        <v>30</v>
      </c>
      <c r="C563" s="10">
        <v>2.0</v>
      </c>
      <c r="D563" s="10" t="s">
        <v>31</v>
      </c>
      <c r="E563" s="10">
        <v>39.0</v>
      </c>
      <c r="F563" s="11">
        <v>26.0</v>
      </c>
      <c r="G563" s="10">
        <v>0.0</v>
      </c>
      <c r="H563" s="10">
        <v>0.0</v>
      </c>
      <c r="I563" s="12">
        <f>nnet!$E563/$E$1</f>
        <v>0.4875</v>
      </c>
      <c r="J563" s="12">
        <f>LOG10(nnet!$F563+1)</f>
        <v>1.431363764</v>
      </c>
      <c r="K563" s="10">
        <f>IF(nnet!$C563=1,1,0)</f>
        <v>0</v>
      </c>
      <c r="L563" s="10">
        <f>IF(nnet!$C563=2,1,0)</f>
        <v>1</v>
      </c>
      <c r="M563" s="10">
        <f>IF(nnet!$B563="S",1,0)</f>
        <v>1</v>
      </c>
      <c r="N563" s="10">
        <f>IF(nnet!$B563="C",1,0)</f>
        <v>0</v>
      </c>
      <c r="O563" s="13">
        <f>IF(nnet!$D563="male",1,0)</f>
        <v>1</v>
      </c>
      <c r="P563" s="13">
        <v>1.0</v>
      </c>
      <c r="AC563" s="15">
        <f>SUMPRODUCT(linear!$G563:$P563,$R$4:$AA$4)</f>
        <v>-1.5153167</v>
      </c>
      <c r="AD563" s="15">
        <f>SUMPRODUCT(nnet!$G563:$P563,$R$5:$AA$5)</f>
        <v>0.2545480326</v>
      </c>
      <c r="AE563" s="16">
        <f t="shared" ref="AE563:AF563" si="561">IF(AC563&lt;0,0,AC563)</f>
        <v>0</v>
      </c>
      <c r="AF563" s="16">
        <f t="shared" si="561"/>
        <v>0.2545480326</v>
      </c>
      <c r="AG563" s="16">
        <f t="shared" si="3"/>
        <v>0.2545480326</v>
      </c>
      <c r="AH563" s="16">
        <f>(nnet!$A563-AG563)^2</f>
        <v>0.06479470092</v>
      </c>
    </row>
    <row r="564" ht="14.25" customHeight="1">
      <c r="A564" s="10">
        <v>1.0</v>
      </c>
      <c r="B564" s="10" t="s">
        <v>30</v>
      </c>
      <c r="C564" s="10">
        <v>2.0</v>
      </c>
      <c r="D564" s="10" t="s">
        <v>33</v>
      </c>
      <c r="E564" s="10">
        <v>45.0</v>
      </c>
      <c r="F564" s="11">
        <v>13.5</v>
      </c>
      <c r="G564" s="10">
        <v>0.0</v>
      </c>
      <c r="H564" s="10">
        <v>0.0</v>
      </c>
      <c r="I564" s="12">
        <f>nnet!$E564/$E$1</f>
        <v>0.5625</v>
      </c>
      <c r="J564" s="12">
        <f>LOG10(nnet!$F564+1)</f>
        <v>1.161368002</v>
      </c>
      <c r="K564" s="10">
        <f>IF(nnet!$C564=1,1,0)</f>
        <v>0</v>
      </c>
      <c r="L564" s="10">
        <f>IF(nnet!$C564=2,1,0)</f>
        <v>1</v>
      </c>
      <c r="M564" s="10">
        <f>IF(nnet!$B564="S",1,0)</f>
        <v>1</v>
      </c>
      <c r="N564" s="10">
        <f>IF(nnet!$B564="C",1,0)</f>
        <v>0</v>
      </c>
      <c r="O564" s="13">
        <f>IF(nnet!$D564="male",1,0)</f>
        <v>0</v>
      </c>
      <c r="P564" s="13">
        <v>1.0</v>
      </c>
      <c r="AC564" s="15">
        <f>SUMPRODUCT(linear!$G564:$P564,$R$4:$AA$4)</f>
        <v>-1.073111817</v>
      </c>
      <c r="AD564" s="15">
        <f>SUMPRODUCT(nnet!$G564:$P564,$R$5:$AA$5)</f>
        <v>0.6906387805</v>
      </c>
      <c r="AE564" s="16">
        <f t="shared" ref="AE564:AF564" si="562">IF(AC564&lt;0,0,AC564)</f>
        <v>0</v>
      </c>
      <c r="AF564" s="16">
        <f t="shared" si="562"/>
        <v>0.6906387805</v>
      </c>
      <c r="AG564" s="16">
        <f t="shared" si="3"/>
        <v>0.6906387805</v>
      </c>
      <c r="AH564" s="16">
        <f>(nnet!$A564-AG564)^2</f>
        <v>0.09570436416</v>
      </c>
    </row>
    <row r="565" ht="14.25" customHeight="1">
      <c r="A565" s="10">
        <v>1.0</v>
      </c>
      <c r="B565" s="10" t="s">
        <v>30</v>
      </c>
      <c r="C565" s="10">
        <v>1.0</v>
      </c>
      <c r="D565" s="10" t="s">
        <v>31</v>
      </c>
      <c r="E565" s="10">
        <v>42.0</v>
      </c>
      <c r="F565" s="11">
        <v>26.2875</v>
      </c>
      <c r="G565" s="10">
        <v>0.0</v>
      </c>
      <c r="H565" s="10">
        <v>0.0</v>
      </c>
      <c r="I565" s="12">
        <f>nnet!$E565/$E$1</f>
        <v>0.525</v>
      </c>
      <c r="J565" s="12">
        <f>LOG10(nnet!$F565+1)</f>
        <v>1.435963749</v>
      </c>
      <c r="K565" s="10">
        <f>IF(nnet!$C565=1,1,0)</f>
        <v>1</v>
      </c>
      <c r="L565" s="10">
        <f>IF(nnet!$C565=2,1,0)</f>
        <v>0</v>
      </c>
      <c r="M565" s="10">
        <f>IF(nnet!$B565="S",1,0)</f>
        <v>1</v>
      </c>
      <c r="N565" s="10">
        <f>IF(nnet!$B565="C",1,0)</f>
        <v>0</v>
      </c>
      <c r="O565" s="13">
        <f>IF(nnet!$D565="male",1,0)</f>
        <v>1</v>
      </c>
      <c r="P565" s="13">
        <v>1.0</v>
      </c>
      <c r="AC565" s="15">
        <f>SUMPRODUCT(linear!$G565:$P565,$R$4:$AA$4)</f>
        <v>-1.289800624</v>
      </c>
      <c r="AD565" s="15">
        <f>SUMPRODUCT(nnet!$G565:$P565,$R$5:$AA$5)</f>
        <v>0.405197769</v>
      </c>
      <c r="AE565" s="16">
        <f t="shared" ref="AE565:AF565" si="563">IF(AC565&lt;0,0,AC565)</f>
        <v>0</v>
      </c>
      <c r="AF565" s="16">
        <f t="shared" si="563"/>
        <v>0.405197769</v>
      </c>
      <c r="AG565" s="16">
        <f t="shared" si="3"/>
        <v>0.405197769</v>
      </c>
      <c r="AH565" s="16">
        <f>(nnet!$A565-AG565)^2</f>
        <v>0.353789694</v>
      </c>
    </row>
    <row r="566" ht="14.25" customHeight="1">
      <c r="A566" s="10">
        <v>1.0</v>
      </c>
      <c r="B566" s="10" t="s">
        <v>30</v>
      </c>
      <c r="C566" s="10">
        <v>1.0</v>
      </c>
      <c r="D566" s="10" t="s">
        <v>33</v>
      </c>
      <c r="E566" s="10">
        <v>22.0</v>
      </c>
      <c r="F566" s="11">
        <v>151.55</v>
      </c>
      <c r="G566" s="10">
        <v>0.0</v>
      </c>
      <c r="H566" s="10">
        <v>0.0</v>
      </c>
      <c r="I566" s="12">
        <f>nnet!$E566/$E$1</f>
        <v>0.275</v>
      </c>
      <c r="J566" s="12">
        <f>LOG10(nnet!$F566+1)</f>
        <v>2.183412212</v>
      </c>
      <c r="K566" s="10">
        <f>IF(nnet!$C566=1,1,0)</f>
        <v>1</v>
      </c>
      <c r="L566" s="10">
        <f>IF(nnet!$C566=2,1,0)</f>
        <v>0</v>
      </c>
      <c r="M566" s="10">
        <f>IF(nnet!$B566="S",1,0)</f>
        <v>1</v>
      </c>
      <c r="N566" s="10">
        <f>IF(nnet!$B566="C",1,0)</f>
        <v>0</v>
      </c>
      <c r="O566" s="13">
        <f>IF(nnet!$D566="male",1,0)</f>
        <v>0</v>
      </c>
      <c r="P566" s="13">
        <v>1.0</v>
      </c>
      <c r="AC566" s="15">
        <f>SUMPRODUCT(linear!$G566:$P566,$R$4:$AA$4)</f>
        <v>-0.5968341614</v>
      </c>
      <c r="AD566" s="15">
        <f>SUMPRODUCT(nnet!$G566:$P566,$R$5:$AA$5)</f>
        <v>1.084591158</v>
      </c>
      <c r="AE566" s="16">
        <f t="shared" ref="AE566:AF566" si="564">IF(AC566&lt;0,0,AC566)</f>
        <v>0</v>
      </c>
      <c r="AF566" s="16">
        <f t="shared" si="564"/>
        <v>1.084591158</v>
      </c>
      <c r="AG566" s="16">
        <f t="shared" si="3"/>
        <v>1.084591158</v>
      </c>
      <c r="AH566" s="16">
        <f>(nnet!$A566-AG566)^2</f>
        <v>0.007155663989</v>
      </c>
    </row>
    <row r="567" ht="14.25" customHeight="1">
      <c r="A567" s="10">
        <v>1.0</v>
      </c>
      <c r="B567" s="10" t="s">
        <v>32</v>
      </c>
      <c r="C567" s="10">
        <v>1.0</v>
      </c>
      <c r="D567" s="10" t="s">
        <v>33</v>
      </c>
      <c r="E567" s="10">
        <v>24.0</v>
      </c>
      <c r="F567" s="11">
        <v>49.5042</v>
      </c>
      <c r="G567" s="10">
        <v>0.0</v>
      </c>
      <c r="H567" s="10">
        <v>0.0</v>
      </c>
      <c r="I567" s="12">
        <f>nnet!$E567/$E$1</f>
        <v>0.3</v>
      </c>
      <c r="J567" s="12">
        <f>LOG10(nnet!$F567+1)</f>
        <v>1.703327496</v>
      </c>
      <c r="K567" s="10">
        <f>IF(nnet!$C567=1,1,0)</f>
        <v>1</v>
      </c>
      <c r="L567" s="10">
        <f>IF(nnet!$C567=2,1,0)</f>
        <v>0</v>
      </c>
      <c r="M567" s="10">
        <f>IF(nnet!$B567="S",1,0)</f>
        <v>0</v>
      </c>
      <c r="N567" s="10">
        <f>IF(nnet!$B567="C",1,0)</f>
        <v>1</v>
      </c>
      <c r="O567" s="13">
        <f>IF(nnet!$D567="male",1,0)</f>
        <v>0</v>
      </c>
      <c r="P567" s="13">
        <v>1.0</v>
      </c>
      <c r="AC567" s="15">
        <f>SUMPRODUCT(linear!$G567:$P567,$R$4:$AA$4)</f>
        <v>1.106108525</v>
      </c>
      <c r="AD567" s="15">
        <f>SUMPRODUCT(nnet!$G567:$P567,$R$5:$AA$5)</f>
        <v>-2.446727772</v>
      </c>
      <c r="AE567" s="16">
        <f t="shared" ref="AE567:AF567" si="565">IF(AC567&lt;0,0,AC567)</f>
        <v>1.106108525</v>
      </c>
      <c r="AF567" s="16">
        <f t="shared" si="565"/>
        <v>0</v>
      </c>
      <c r="AG567" s="16">
        <f t="shared" si="3"/>
        <v>1.106108525</v>
      </c>
      <c r="AH567" s="16">
        <f>(nnet!$A567-AG567)^2</f>
        <v>0.01125901898</v>
      </c>
    </row>
    <row r="568" ht="14.25" customHeight="1">
      <c r="A568" s="10">
        <v>1.0</v>
      </c>
      <c r="B568" s="10" t="s">
        <v>30</v>
      </c>
      <c r="C568" s="10">
        <v>1.0</v>
      </c>
      <c r="D568" s="10" t="s">
        <v>31</v>
      </c>
      <c r="E568" s="10">
        <v>48.0</v>
      </c>
      <c r="F568" s="11">
        <v>52.0</v>
      </c>
      <c r="G568" s="10">
        <v>1.0</v>
      </c>
      <c r="H568" s="10">
        <v>0.0</v>
      </c>
      <c r="I568" s="12">
        <f>nnet!$E568/$E$1</f>
        <v>0.6</v>
      </c>
      <c r="J568" s="12">
        <f>LOG10(nnet!$F568+1)</f>
        <v>1.72427587</v>
      </c>
      <c r="K568" s="10">
        <f>IF(nnet!$C568=1,1,0)</f>
        <v>1</v>
      </c>
      <c r="L568" s="10">
        <f>IF(nnet!$C568=2,1,0)</f>
        <v>0</v>
      </c>
      <c r="M568" s="10">
        <f>IF(nnet!$B568="S",1,0)</f>
        <v>1</v>
      </c>
      <c r="N568" s="10">
        <f>IF(nnet!$B568="C",1,0)</f>
        <v>0</v>
      </c>
      <c r="O568" s="13">
        <f>IF(nnet!$D568="male",1,0)</f>
        <v>1</v>
      </c>
      <c r="P568" s="13">
        <v>1.0</v>
      </c>
      <c r="AC568" s="15">
        <f>SUMPRODUCT(linear!$G568:$P568,$R$4:$AA$4)</f>
        <v>-1.359340442</v>
      </c>
      <c r="AD568" s="15">
        <f>SUMPRODUCT(nnet!$G568:$P568,$R$5:$AA$5)</f>
        <v>0.308648915</v>
      </c>
      <c r="AE568" s="16">
        <f t="shared" ref="AE568:AF568" si="566">IF(AC568&lt;0,0,AC568)</f>
        <v>0</v>
      </c>
      <c r="AF568" s="16">
        <f t="shared" si="566"/>
        <v>0.308648915</v>
      </c>
      <c r="AG568" s="16">
        <f t="shared" si="3"/>
        <v>0.308648915</v>
      </c>
      <c r="AH568" s="16">
        <f>(nnet!$A568-AG568)^2</f>
        <v>0.4779663227</v>
      </c>
    </row>
    <row r="569" ht="14.25" customHeight="1">
      <c r="A569" s="10">
        <v>0.0</v>
      </c>
      <c r="B569" s="10" t="s">
        <v>30</v>
      </c>
      <c r="C569" s="10">
        <v>3.0</v>
      </c>
      <c r="D569" s="10" t="s">
        <v>31</v>
      </c>
      <c r="E569" s="10">
        <v>29.0</v>
      </c>
      <c r="F569" s="11">
        <v>9.4833</v>
      </c>
      <c r="G569" s="10">
        <v>0.0</v>
      </c>
      <c r="H569" s="10">
        <v>0.0</v>
      </c>
      <c r="I569" s="12">
        <f>nnet!$E569/$E$1</f>
        <v>0.3625</v>
      </c>
      <c r="J569" s="12">
        <f>LOG10(nnet!$F569+1)</f>
        <v>1.020498014</v>
      </c>
      <c r="K569" s="10">
        <f>IF(nnet!$C569=1,1,0)</f>
        <v>0</v>
      </c>
      <c r="L569" s="10">
        <f>IF(nnet!$C569=2,1,0)</f>
        <v>0</v>
      </c>
      <c r="M569" s="10">
        <f>IF(nnet!$B569="S",1,0)</f>
        <v>1</v>
      </c>
      <c r="N569" s="10">
        <f>IF(nnet!$B569="C",1,0)</f>
        <v>0</v>
      </c>
      <c r="O569" s="13">
        <f>IF(nnet!$D569="male",1,0)</f>
        <v>1</v>
      </c>
      <c r="P569" s="13">
        <v>1.0</v>
      </c>
      <c r="AC569" s="15">
        <f>SUMPRODUCT(linear!$G569:$P569,$R$4:$AA$4)</f>
        <v>-1.548306061</v>
      </c>
      <c r="AD569" s="15">
        <f>SUMPRODUCT(nnet!$G569:$P569,$R$5:$AA$5)</f>
        <v>0.08580266621</v>
      </c>
      <c r="AE569" s="16">
        <f t="shared" ref="AE569:AF569" si="567">IF(AC569&lt;0,0,AC569)</f>
        <v>0</v>
      </c>
      <c r="AF569" s="16">
        <f t="shared" si="567"/>
        <v>0.08580266621</v>
      </c>
      <c r="AG569" s="16">
        <f t="shared" si="3"/>
        <v>0.08580266621</v>
      </c>
      <c r="AH569" s="16">
        <f>(nnet!$A569-AG569)^2</f>
        <v>0.007362097529</v>
      </c>
    </row>
    <row r="570" ht="14.25" customHeight="1">
      <c r="A570" s="10">
        <v>0.0</v>
      </c>
      <c r="B570" s="10" t="s">
        <v>30</v>
      </c>
      <c r="C570" s="10">
        <v>2.0</v>
      </c>
      <c r="D570" s="10" t="s">
        <v>31</v>
      </c>
      <c r="E570" s="10">
        <v>52.0</v>
      </c>
      <c r="F570" s="11">
        <v>13.0</v>
      </c>
      <c r="G570" s="10">
        <v>0.0</v>
      </c>
      <c r="H570" s="10">
        <v>0.0</v>
      </c>
      <c r="I570" s="12">
        <f>nnet!$E570/$E$1</f>
        <v>0.65</v>
      </c>
      <c r="J570" s="12">
        <f>LOG10(nnet!$F570+1)</f>
        <v>1.146128036</v>
      </c>
      <c r="K570" s="10">
        <f>IF(nnet!$C570=1,1,0)</f>
        <v>0</v>
      </c>
      <c r="L570" s="10">
        <f>IF(nnet!$C570=2,1,0)</f>
        <v>1</v>
      </c>
      <c r="M570" s="10">
        <f>IF(nnet!$B570="S",1,0)</f>
        <v>1</v>
      </c>
      <c r="N570" s="10">
        <f>IF(nnet!$B570="C",1,0)</f>
        <v>0</v>
      </c>
      <c r="O570" s="13">
        <f>IF(nnet!$D570="male",1,0)</f>
        <v>1</v>
      </c>
      <c r="P570" s="13">
        <v>1.0</v>
      </c>
      <c r="AC570" s="15">
        <f>SUMPRODUCT(linear!$G570:$P570,$R$4:$AA$4)</f>
        <v>-1.638098152</v>
      </c>
      <c r="AD570" s="15">
        <f>SUMPRODUCT(nnet!$G570:$P570,$R$5:$AA$5)</f>
        <v>0.1488667507</v>
      </c>
      <c r="AE570" s="16">
        <f t="shared" ref="AE570:AF570" si="568">IF(AC570&lt;0,0,AC570)</f>
        <v>0</v>
      </c>
      <c r="AF570" s="16">
        <f t="shared" si="568"/>
        <v>0.1488667507</v>
      </c>
      <c r="AG570" s="16">
        <f t="shared" si="3"/>
        <v>0.1488667507</v>
      </c>
      <c r="AH570" s="16">
        <f>(nnet!$A570-AG570)^2</f>
        <v>0.02216130945</v>
      </c>
    </row>
    <row r="571" ht="14.25" customHeight="1">
      <c r="A571" s="10">
        <v>0.0</v>
      </c>
      <c r="B571" s="10" t="s">
        <v>30</v>
      </c>
      <c r="C571" s="10">
        <v>3.0</v>
      </c>
      <c r="D571" s="10" t="s">
        <v>31</v>
      </c>
      <c r="E571" s="10">
        <v>19.0</v>
      </c>
      <c r="F571" s="11">
        <v>7.65</v>
      </c>
      <c r="G571" s="10">
        <v>0.0</v>
      </c>
      <c r="H571" s="10">
        <v>0.0</v>
      </c>
      <c r="I571" s="12">
        <f>nnet!$E571/$E$1</f>
        <v>0.2375</v>
      </c>
      <c r="J571" s="12">
        <f>LOG10(nnet!$F571+1)</f>
        <v>0.9370161075</v>
      </c>
      <c r="K571" s="10">
        <f>IF(nnet!$C571=1,1,0)</f>
        <v>0</v>
      </c>
      <c r="L571" s="10">
        <f>IF(nnet!$C571=2,1,0)</f>
        <v>0</v>
      </c>
      <c r="M571" s="10">
        <f>IF(nnet!$B571="S",1,0)</f>
        <v>1</v>
      </c>
      <c r="N571" s="10">
        <f>IF(nnet!$B571="C",1,0)</f>
        <v>0</v>
      </c>
      <c r="O571" s="13">
        <f>IF(nnet!$D571="male",1,0)</f>
        <v>1</v>
      </c>
      <c r="P571" s="13">
        <v>1.0</v>
      </c>
      <c r="AC571" s="15">
        <f>SUMPRODUCT(linear!$G571:$P571,$R$4:$AA$4)</f>
        <v>-1.457381706</v>
      </c>
      <c r="AD571" s="15">
        <f>SUMPRODUCT(nnet!$G571:$P571,$R$5:$AA$5)</f>
        <v>0.1454515589</v>
      </c>
      <c r="AE571" s="16">
        <f t="shared" ref="AE571:AF571" si="569">IF(AC571&lt;0,0,AC571)</f>
        <v>0</v>
      </c>
      <c r="AF571" s="16">
        <f t="shared" si="569"/>
        <v>0.1454515589</v>
      </c>
      <c r="AG571" s="16">
        <f t="shared" si="3"/>
        <v>0.1454515589</v>
      </c>
      <c r="AH571" s="16">
        <f>(nnet!$A571-AG571)^2</f>
        <v>0.021156156</v>
      </c>
    </row>
    <row r="572" ht="14.25" customHeight="1">
      <c r="A572" s="10">
        <v>1.0</v>
      </c>
      <c r="B572" s="10" t="s">
        <v>32</v>
      </c>
      <c r="C572" s="10">
        <v>1.0</v>
      </c>
      <c r="D572" s="10" t="s">
        <v>33</v>
      </c>
      <c r="E572" s="10">
        <v>38.0</v>
      </c>
      <c r="F572" s="11">
        <v>227.525</v>
      </c>
      <c r="G572" s="10">
        <v>0.0</v>
      </c>
      <c r="H572" s="10">
        <v>0.0</v>
      </c>
      <c r="I572" s="12">
        <f>nnet!$E572/$E$1</f>
        <v>0.475</v>
      </c>
      <c r="J572" s="12">
        <f>LOG10(nnet!$F572+1)</f>
        <v>2.358933718</v>
      </c>
      <c r="K572" s="10">
        <f>IF(nnet!$C572=1,1,0)</f>
        <v>1</v>
      </c>
      <c r="L572" s="10">
        <f>IF(nnet!$C572=2,1,0)</f>
        <v>0</v>
      </c>
      <c r="M572" s="10">
        <f>IF(nnet!$B572="S",1,0)</f>
        <v>0</v>
      </c>
      <c r="N572" s="10">
        <f>IF(nnet!$B572="C",1,0)</f>
        <v>1</v>
      </c>
      <c r="O572" s="13">
        <f>IF(nnet!$D572="male",1,0)</f>
        <v>0</v>
      </c>
      <c r="P572" s="13">
        <v>1.0</v>
      </c>
      <c r="AC572" s="15">
        <f>SUMPRODUCT(linear!$G572:$P572,$R$4:$AA$4)</f>
        <v>0.9850803343</v>
      </c>
      <c r="AD572" s="15">
        <f>SUMPRODUCT(nnet!$G572:$P572,$R$5:$AA$5)</f>
        <v>-2.491739185</v>
      </c>
      <c r="AE572" s="16">
        <f t="shared" ref="AE572:AF572" si="570">IF(AC572&lt;0,0,AC572)</f>
        <v>0.9850803343</v>
      </c>
      <c r="AF572" s="16">
        <f t="shared" si="570"/>
        <v>0</v>
      </c>
      <c r="AG572" s="16">
        <f t="shared" si="3"/>
        <v>0.9850803343</v>
      </c>
      <c r="AH572" s="16">
        <f>(nnet!$A572-AG572)^2</f>
        <v>0.0002225964245</v>
      </c>
    </row>
    <row r="573" ht="14.25" customHeight="1">
      <c r="A573" s="10">
        <v>1.0</v>
      </c>
      <c r="B573" s="10" t="s">
        <v>30</v>
      </c>
      <c r="C573" s="10">
        <v>2.0</v>
      </c>
      <c r="D573" s="10" t="s">
        <v>33</v>
      </c>
      <c r="E573" s="10">
        <v>27.0</v>
      </c>
      <c r="F573" s="11">
        <v>10.5</v>
      </c>
      <c r="G573" s="10">
        <v>0.0</v>
      </c>
      <c r="H573" s="10">
        <v>0.0</v>
      </c>
      <c r="I573" s="12">
        <f>nnet!$E573/$E$1</f>
        <v>0.3375</v>
      </c>
      <c r="J573" s="12">
        <f>LOG10(nnet!$F573+1)</f>
        <v>1.06069784</v>
      </c>
      <c r="K573" s="10">
        <f>IF(nnet!$C573=1,1,0)</f>
        <v>0</v>
      </c>
      <c r="L573" s="10">
        <f>IF(nnet!$C573=2,1,0)</f>
        <v>1</v>
      </c>
      <c r="M573" s="10">
        <f>IF(nnet!$B573="S",1,0)</f>
        <v>1</v>
      </c>
      <c r="N573" s="10">
        <f>IF(nnet!$B573="C",1,0)</f>
        <v>0</v>
      </c>
      <c r="O573" s="13">
        <f>IF(nnet!$D573="male",1,0)</f>
        <v>0</v>
      </c>
      <c r="P573" s="13">
        <v>1.0</v>
      </c>
      <c r="AC573" s="15">
        <f>SUMPRODUCT(linear!$G573:$P573,$R$4:$AA$4)</f>
        <v>-0.9088711184</v>
      </c>
      <c r="AD573" s="15">
        <f>SUMPRODUCT(nnet!$G573:$P573,$R$5:$AA$5)</f>
        <v>0.8015509421</v>
      </c>
      <c r="AE573" s="16">
        <f t="shared" ref="AE573:AF573" si="571">IF(AC573&lt;0,0,AC573)</f>
        <v>0</v>
      </c>
      <c r="AF573" s="16">
        <f t="shared" si="571"/>
        <v>0.8015509421</v>
      </c>
      <c r="AG573" s="16">
        <f t="shared" si="3"/>
        <v>0.8015509421</v>
      </c>
      <c r="AH573" s="16">
        <f>(nnet!$A573-AG573)^2</f>
        <v>0.0393820286</v>
      </c>
    </row>
    <row r="574" ht="14.25" customHeight="1">
      <c r="A574" s="10">
        <v>0.0</v>
      </c>
      <c r="B574" s="10" t="s">
        <v>30</v>
      </c>
      <c r="C574" s="10">
        <v>3.0</v>
      </c>
      <c r="D574" s="10" t="s">
        <v>31</v>
      </c>
      <c r="E574" s="10">
        <v>33.0</v>
      </c>
      <c r="F574" s="11">
        <v>7.775</v>
      </c>
      <c r="G574" s="10">
        <v>0.0</v>
      </c>
      <c r="H574" s="10">
        <v>0.0</v>
      </c>
      <c r="I574" s="12">
        <f>nnet!$E574/$E$1</f>
        <v>0.4125</v>
      </c>
      <c r="J574" s="12">
        <f>LOG10(nnet!$F574+1)</f>
        <v>0.9432471251</v>
      </c>
      <c r="K574" s="10">
        <f>IF(nnet!$C574=1,1,0)</f>
        <v>0</v>
      </c>
      <c r="L574" s="10">
        <f>IF(nnet!$C574=2,1,0)</f>
        <v>0</v>
      </c>
      <c r="M574" s="10">
        <f>IF(nnet!$B574="S",1,0)</f>
        <v>1</v>
      </c>
      <c r="N574" s="10">
        <f>IF(nnet!$B574="C",1,0)</f>
        <v>0</v>
      </c>
      <c r="O574" s="13">
        <f>IF(nnet!$D574="male",1,0)</f>
        <v>1</v>
      </c>
      <c r="P574" s="13">
        <v>1.0</v>
      </c>
      <c r="AC574" s="15">
        <f>SUMPRODUCT(linear!$G574:$P574,$R$4:$AA$4)</f>
        <v>-1.585962683</v>
      </c>
      <c r="AD574" s="15">
        <f>SUMPRODUCT(nnet!$G574:$P574,$R$5:$AA$5)</f>
        <v>0.05403666154</v>
      </c>
      <c r="AE574" s="16">
        <f t="shared" ref="AE574:AF574" si="572">IF(AC574&lt;0,0,AC574)</f>
        <v>0</v>
      </c>
      <c r="AF574" s="16">
        <f t="shared" si="572"/>
        <v>0.05403666154</v>
      </c>
      <c r="AG574" s="16">
        <f t="shared" si="3"/>
        <v>0.05403666154</v>
      </c>
      <c r="AH574" s="16">
        <f>(nnet!$A574-AG574)^2</f>
        <v>0.00291996079</v>
      </c>
    </row>
    <row r="575" ht="14.25" customHeight="1">
      <c r="A575" s="10">
        <v>1.0</v>
      </c>
      <c r="B575" s="10" t="s">
        <v>30</v>
      </c>
      <c r="C575" s="10">
        <v>2.0</v>
      </c>
      <c r="D575" s="10" t="s">
        <v>33</v>
      </c>
      <c r="E575" s="10">
        <v>6.0</v>
      </c>
      <c r="F575" s="11">
        <v>33.0</v>
      </c>
      <c r="G575" s="10">
        <v>0.0</v>
      </c>
      <c r="H575" s="10">
        <v>1.0</v>
      </c>
      <c r="I575" s="12">
        <f>nnet!$E575/$E$1</f>
        <v>0.075</v>
      </c>
      <c r="J575" s="12">
        <f>LOG10(nnet!$F575+1)</f>
        <v>1.531478917</v>
      </c>
      <c r="K575" s="10">
        <f>IF(nnet!$C575=1,1,0)</f>
        <v>0</v>
      </c>
      <c r="L575" s="10">
        <f>IF(nnet!$C575=2,1,0)</f>
        <v>1</v>
      </c>
      <c r="M575" s="10">
        <f>IF(nnet!$B575="S",1,0)</f>
        <v>1</v>
      </c>
      <c r="N575" s="10">
        <f>IF(nnet!$B575="C",1,0)</f>
        <v>0</v>
      </c>
      <c r="O575" s="13">
        <f>IF(nnet!$D575="male",1,0)</f>
        <v>0</v>
      </c>
      <c r="P575" s="13">
        <v>1.0</v>
      </c>
      <c r="AC575" s="15">
        <f>SUMPRODUCT(linear!$G575:$P575,$R$4:$AA$4)</f>
        <v>-0.7450932027</v>
      </c>
      <c r="AD575" s="15">
        <f>SUMPRODUCT(nnet!$G575:$P575,$R$5:$AA$5)</f>
        <v>0.9628189427</v>
      </c>
      <c r="AE575" s="16">
        <f t="shared" ref="AE575:AF575" si="573">IF(AC575&lt;0,0,AC575)</f>
        <v>0</v>
      </c>
      <c r="AF575" s="16">
        <f t="shared" si="573"/>
        <v>0.9628189427</v>
      </c>
      <c r="AG575" s="16">
        <f t="shared" si="3"/>
        <v>0.9628189427</v>
      </c>
      <c r="AH575" s="16">
        <f>(nnet!$A575-AG575)^2</f>
        <v>0.001382431025</v>
      </c>
    </row>
    <row r="576" ht="14.25" customHeight="1">
      <c r="A576" s="10">
        <v>0.0</v>
      </c>
      <c r="B576" s="10" t="s">
        <v>30</v>
      </c>
      <c r="C576" s="10">
        <v>3.0</v>
      </c>
      <c r="D576" s="10" t="s">
        <v>31</v>
      </c>
      <c r="E576" s="10">
        <v>17.0</v>
      </c>
      <c r="F576" s="11">
        <v>7.0542</v>
      </c>
      <c r="G576" s="10">
        <v>1.0</v>
      </c>
      <c r="H576" s="10">
        <v>0.0</v>
      </c>
      <c r="I576" s="12">
        <f>nnet!$E576/$E$1</f>
        <v>0.2125</v>
      </c>
      <c r="J576" s="12">
        <f>LOG10(nnet!$F576+1)</f>
        <v>0.9060224097</v>
      </c>
      <c r="K576" s="10">
        <f>IF(nnet!$C576=1,1,0)</f>
        <v>0</v>
      </c>
      <c r="L576" s="10">
        <f>IF(nnet!$C576=2,1,0)</f>
        <v>0</v>
      </c>
      <c r="M576" s="10">
        <f>IF(nnet!$B576="S",1,0)</f>
        <v>1</v>
      </c>
      <c r="N576" s="10">
        <f>IF(nnet!$B576="C",1,0)</f>
        <v>0</v>
      </c>
      <c r="O576" s="13">
        <f>IF(nnet!$D576="male",1,0)</f>
        <v>1</v>
      </c>
      <c r="P576" s="13">
        <v>1.0</v>
      </c>
      <c r="AC576" s="15">
        <f>SUMPRODUCT(linear!$G576:$P576,$R$4:$AA$4)</f>
        <v>-1.457119066</v>
      </c>
      <c r="AD576" s="15">
        <f>SUMPRODUCT(nnet!$G576:$P576,$R$5:$AA$5)</f>
        <v>0.0785770562</v>
      </c>
      <c r="AE576" s="16">
        <f t="shared" ref="AE576:AF576" si="574">IF(AC576&lt;0,0,AC576)</f>
        <v>0</v>
      </c>
      <c r="AF576" s="16">
        <f t="shared" si="574"/>
        <v>0.0785770562</v>
      </c>
      <c r="AG576" s="16">
        <f t="shared" si="3"/>
        <v>0.0785770562</v>
      </c>
      <c r="AH576" s="16">
        <f>(nnet!$A576-AG576)^2</f>
        <v>0.006174353761</v>
      </c>
    </row>
    <row r="577" ht="14.25" customHeight="1">
      <c r="A577" s="10">
        <v>0.0</v>
      </c>
      <c r="B577" s="10" t="s">
        <v>30</v>
      </c>
      <c r="C577" s="10">
        <v>2.0</v>
      </c>
      <c r="D577" s="10" t="s">
        <v>31</v>
      </c>
      <c r="E577" s="10">
        <v>34.0</v>
      </c>
      <c r="F577" s="11">
        <v>13.0</v>
      </c>
      <c r="G577" s="10">
        <v>0.0</v>
      </c>
      <c r="H577" s="10">
        <v>0.0</v>
      </c>
      <c r="I577" s="12">
        <f>nnet!$E577/$E$1</f>
        <v>0.425</v>
      </c>
      <c r="J577" s="12">
        <f>LOG10(nnet!$F577+1)</f>
        <v>1.146128036</v>
      </c>
      <c r="K577" s="10">
        <f>IF(nnet!$C577=1,1,0)</f>
        <v>0</v>
      </c>
      <c r="L577" s="10">
        <f>IF(nnet!$C577=2,1,0)</f>
        <v>1</v>
      </c>
      <c r="M577" s="10">
        <f>IF(nnet!$B577="S",1,0)</f>
        <v>1</v>
      </c>
      <c r="N577" s="10">
        <f>IF(nnet!$B577="C",1,0)</f>
        <v>0</v>
      </c>
      <c r="O577" s="13">
        <f>IF(nnet!$D577="male",1,0)</f>
        <v>1</v>
      </c>
      <c r="P577" s="13">
        <v>1.0</v>
      </c>
      <c r="AC577" s="15">
        <f>SUMPRODUCT(linear!$G577:$P577,$R$4:$AA$4)</f>
        <v>-1.472686574</v>
      </c>
      <c r="AD577" s="15">
        <f>SUMPRODUCT(nnet!$G577:$P577,$R$5:$AA$5)</f>
        <v>0.2669726676</v>
      </c>
      <c r="AE577" s="16">
        <f t="shared" ref="AE577:AF577" si="575">IF(AC577&lt;0,0,AC577)</f>
        <v>0</v>
      </c>
      <c r="AF577" s="16">
        <f t="shared" si="575"/>
        <v>0.2669726676</v>
      </c>
      <c r="AG577" s="16">
        <f t="shared" si="3"/>
        <v>0.2669726676</v>
      </c>
      <c r="AH577" s="16">
        <f>(nnet!$A577-AG577)^2</f>
        <v>0.07127440523</v>
      </c>
    </row>
    <row r="578" ht="14.25" customHeight="1">
      <c r="A578" s="10">
        <v>0.0</v>
      </c>
      <c r="B578" s="10" t="s">
        <v>30</v>
      </c>
      <c r="C578" s="10">
        <v>2.0</v>
      </c>
      <c r="D578" s="10" t="s">
        <v>31</v>
      </c>
      <c r="E578" s="10">
        <v>50.0</v>
      </c>
      <c r="F578" s="11">
        <v>13.0</v>
      </c>
      <c r="G578" s="10">
        <v>0.0</v>
      </c>
      <c r="H578" s="10">
        <v>0.0</v>
      </c>
      <c r="I578" s="12">
        <f>nnet!$E578/$E$1</f>
        <v>0.625</v>
      </c>
      <c r="J578" s="12">
        <f>LOG10(nnet!$F578+1)</f>
        <v>1.146128036</v>
      </c>
      <c r="K578" s="10">
        <f>IF(nnet!$C578=1,1,0)</f>
        <v>0</v>
      </c>
      <c r="L578" s="10">
        <f>IF(nnet!$C578=2,1,0)</f>
        <v>1</v>
      </c>
      <c r="M578" s="10">
        <f>IF(nnet!$B578="S",1,0)</f>
        <v>1</v>
      </c>
      <c r="N578" s="10">
        <f>IF(nnet!$B578="C",1,0)</f>
        <v>0</v>
      </c>
      <c r="O578" s="13">
        <f>IF(nnet!$D578="male",1,0)</f>
        <v>1</v>
      </c>
      <c r="P578" s="13">
        <v>1.0</v>
      </c>
      <c r="AC578" s="15">
        <f>SUMPRODUCT(linear!$G578:$P578,$R$4:$AA$4)</f>
        <v>-1.619719088</v>
      </c>
      <c r="AD578" s="15">
        <f>SUMPRODUCT(nnet!$G578:$P578,$R$5:$AA$5)</f>
        <v>0.1619896303</v>
      </c>
      <c r="AE578" s="16">
        <f t="shared" ref="AE578:AF578" si="576">IF(AC578&lt;0,0,AC578)</f>
        <v>0</v>
      </c>
      <c r="AF578" s="16">
        <f t="shared" si="576"/>
        <v>0.1619896303</v>
      </c>
      <c r="AG578" s="16">
        <f t="shared" si="3"/>
        <v>0.1619896303</v>
      </c>
      <c r="AH578" s="16">
        <f>(nnet!$A578-AG578)^2</f>
        <v>0.02624064033</v>
      </c>
    </row>
    <row r="579" ht="14.25" customHeight="1">
      <c r="A579" s="10">
        <v>1.0</v>
      </c>
      <c r="B579" s="10" t="s">
        <v>30</v>
      </c>
      <c r="C579" s="10">
        <v>1.0</v>
      </c>
      <c r="D579" s="10" t="s">
        <v>31</v>
      </c>
      <c r="E579" s="10">
        <v>27.0</v>
      </c>
      <c r="F579" s="11">
        <v>53.1</v>
      </c>
      <c r="G579" s="10">
        <v>1.0</v>
      </c>
      <c r="H579" s="10">
        <v>0.0</v>
      </c>
      <c r="I579" s="12">
        <f>nnet!$E579/$E$1</f>
        <v>0.3375</v>
      </c>
      <c r="J579" s="12">
        <f>LOG10(nnet!$F579+1)</f>
        <v>1.733197265</v>
      </c>
      <c r="K579" s="10">
        <f>IF(nnet!$C579=1,1,0)</f>
        <v>1</v>
      </c>
      <c r="L579" s="10">
        <f>IF(nnet!$C579=2,1,0)</f>
        <v>0</v>
      </c>
      <c r="M579" s="10">
        <f>IF(nnet!$B579="S",1,0)</f>
        <v>1</v>
      </c>
      <c r="N579" s="10">
        <f>IF(nnet!$B579="C",1,0)</f>
        <v>0</v>
      </c>
      <c r="O579" s="13">
        <f>IF(nnet!$D579="male",1,0)</f>
        <v>1</v>
      </c>
      <c r="P579" s="13">
        <v>1.0</v>
      </c>
      <c r="AC579" s="15">
        <f>SUMPRODUCT(linear!$G579:$P579,$R$4:$AA$4)</f>
        <v>-1.166256504</v>
      </c>
      <c r="AD579" s="15">
        <f>SUMPRODUCT(nnet!$G579:$P579,$R$5:$AA$5)</f>
        <v>0.4470766624</v>
      </c>
      <c r="AE579" s="16">
        <f t="shared" ref="AE579:AF579" si="577">IF(AC579&lt;0,0,AC579)</f>
        <v>0</v>
      </c>
      <c r="AF579" s="16">
        <f t="shared" si="577"/>
        <v>0.4470766624</v>
      </c>
      <c r="AG579" s="16">
        <f t="shared" si="3"/>
        <v>0.4470766624</v>
      </c>
      <c r="AH579" s="16">
        <f>(nnet!$A579-AG579)^2</f>
        <v>0.3057242173</v>
      </c>
    </row>
    <row r="580" ht="14.25" customHeight="1">
      <c r="A580" s="10">
        <v>0.0</v>
      </c>
      <c r="B580" s="10" t="s">
        <v>30</v>
      </c>
      <c r="C580" s="10">
        <v>3.0</v>
      </c>
      <c r="D580" s="10" t="s">
        <v>31</v>
      </c>
      <c r="E580" s="10">
        <v>20.0</v>
      </c>
      <c r="F580" s="11">
        <v>8.6625</v>
      </c>
      <c r="G580" s="10">
        <v>0.0</v>
      </c>
      <c r="H580" s="10">
        <v>0.0</v>
      </c>
      <c r="I580" s="12">
        <f>nnet!$E580/$E$1</f>
        <v>0.25</v>
      </c>
      <c r="J580" s="12">
        <f>LOG10(nnet!$F580+1)</f>
        <v>0.9850895069</v>
      </c>
      <c r="K580" s="10">
        <f>IF(nnet!$C580=1,1,0)</f>
        <v>0</v>
      </c>
      <c r="L580" s="10">
        <f>IF(nnet!$C580=2,1,0)</f>
        <v>0</v>
      </c>
      <c r="M580" s="10">
        <f>IF(nnet!$B580="S",1,0)</f>
        <v>1</v>
      </c>
      <c r="N580" s="10">
        <f>IF(nnet!$B580="C",1,0)</f>
        <v>0</v>
      </c>
      <c r="O580" s="13">
        <f>IF(nnet!$D580="male",1,0)</f>
        <v>1</v>
      </c>
      <c r="P580" s="13">
        <v>1.0</v>
      </c>
      <c r="AC580" s="15">
        <f>SUMPRODUCT(linear!$G580:$P580,$R$4:$AA$4)</f>
        <v>-1.466012103</v>
      </c>
      <c r="AD580" s="15">
        <f>SUMPRODUCT(nnet!$G580:$P580,$R$5:$AA$5)</f>
        <v>0.14232538</v>
      </c>
      <c r="AE580" s="16">
        <f t="shared" ref="AE580:AF580" si="578">IF(AC580&lt;0,0,AC580)</f>
        <v>0</v>
      </c>
      <c r="AF580" s="16">
        <f t="shared" si="578"/>
        <v>0.14232538</v>
      </c>
      <c r="AG580" s="16">
        <f t="shared" si="3"/>
        <v>0.14232538</v>
      </c>
      <c r="AH580" s="16">
        <f>(nnet!$A580-AG580)^2</f>
        <v>0.0202565138</v>
      </c>
    </row>
    <row r="581" ht="14.25" customHeight="1">
      <c r="A581" s="10">
        <v>1.0</v>
      </c>
      <c r="B581" s="10" t="s">
        <v>30</v>
      </c>
      <c r="C581" s="10">
        <v>2.0</v>
      </c>
      <c r="D581" s="10" t="s">
        <v>33</v>
      </c>
      <c r="E581" s="10">
        <v>30.0</v>
      </c>
      <c r="F581" s="11">
        <v>21.0</v>
      </c>
      <c r="G581" s="10">
        <v>3.0</v>
      </c>
      <c r="H581" s="10">
        <v>0.0</v>
      </c>
      <c r="I581" s="12">
        <f>nnet!$E581/$E$1</f>
        <v>0.375</v>
      </c>
      <c r="J581" s="12">
        <f>LOG10(nnet!$F581+1)</f>
        <v>1.342422681</v>
      </c>
      <c r="K581" s="10">
        <f>IF(nnet!$C581=1,1,0)</f>
        <v>0</v>
      </c>
      <c r="L581" s="10">
        <f>IF(nnet!$C581=2,1,0)</f>
        <v>1</v>
      </c>
      <c r="M581" s="10">
        <f>IF(nnet!$B581="S",1,0)</f>
        <v>1</v>
      </c>
      <c r="N581" s="10">
        <f>IF(nnet!$B581="C",1,0)</f>
        <v>0</v>
      </c>
      <c r="O581" s="13">
        <f>IF(nnet!$D581="male",1,0)</f>
        <v>0</v>
      </c>
      <c r="P581" s="13">
        <v>1.0</v>
      </c>
      <c r="AC581" s="15">
        <f>SUMPRODUCT(linear!$G581:$P581,$R$4:$AA$4)</f>
        <v>-0.9864308399</v>
      </c>
      <c r="AD581" s="15">
        <f>SUMPRODUCT(nnet!$G581:$P581,$R$5:$AA$5)</f>
        <v>0.568650461</v>
      </c>
      <c r="AE581" s="16">
        <f t="shared" ref="AE581:AF581" si="579">IF(AC581&lt;0,0,AC581)</f>
        <v>0</v>
      </c>
      <c r="AF581" s="16">
        <f t="shared" si="579"/>
        <v>0.568650461</v>
      </c>
      <c r="AG581" s="16">
        <f t="shared" si="3"/>
        <v>0.568650461</v>
      </c>
      <c r="AH581" s="16">
        <f>(nnet!$A581-AG581)^2</f>
        <v>0.1860624248</v>
      </c>
    </row>
    <row r="582" ht="14.25" customHeight="1">
      <c r="A582" s="10">
        <v>0.0</v>
      </c>
      <c r="B582" s="10" t="s">
        <v>30</v>
      </c>
      <c r="C582" s="10">
        <v>2.0</v>
      </c>
      <c r="D582" s="10" t="s">
        <v>31</v>
      </c>
      <c r="E582" s="10">
        <v>25.0</v>
      </c>
      <c r="F582" s="11">
        <v>26.0</v>
      </c>
      <c r="G582" s="10">
        <v>1.0</v>
      </c>
      <c r="H582" s="10">
        <v>0.0</v>
      </c>
      <c r="I582" s="12">
        <f>nnet!$E582/$E$1</f>
        <v>0.3125</v>
      </c>
      <c r="J582" s="12">
        <f>LOG10(nnet!$F582+1)</f>
        <v>1.431363764</v>
      </c>
      <c r="K582" s="10">
        <f>IF(nnet!$C582=1,1,0)</f>
        <v>0</v>
      </c>
      <c r="L582" s="10">
        <f>IF(nnet!$C582=2,1,0)</f>
        <v>1</v>
      </c>
      <c r="M582" s="10">
        <f>IF(nnet!$B582="S",1,0)</f>
        <v>1</v>
      </c>
      <c r="N582" s="10">
        <f>IF(nnet!$B582="C",1,0)</f>
        <v>0</v>
      </c>
      <c r="O582" s="13">
        <f>IF(nnet!$D582="male",1,0)</f>
        <v>1</v>
      </c>
      <c r="P582" s="13">
        <v>1.0</v>
      </c>
      <c r="AC582" s="15">
        <f>SUMPRODUCT(linear!$G582:$P582,$R$4:$AA$4)</f>
        <v>-1.404419192</v>
      </c>
      <c r="AD582" s="15">
        <f>SUMPRODUCT(nnet!$G582:$P582,$R$5:$AA$5)</f>
        <v>0.2686255761</v>
      </c>
      <c r="AE582" s="16">
        <f t="shared" ref="AE582:AF582" si="580">IF(AC582&lt;0,0,AC582)</f>
        <v>0</v>
      </c>
      <c r="AF582" s="16">
        <f t="shared" si="580"/>
        <v>0.2686255761</v>
      </c>
      <c r="AG582" s="16">
        <f t="shared" si="3"/>
        <v>0.2686255761</v>
      </c>
      <c r="AH582" s="16">
        <f>(nnet!$A582-AG582)^2</f>
        <v>0.07215970014</v>
      </c>
    </row>
    <row r="583" ht="14.25" customHeight="1">
      <c r="A583" s="10">
        <v>0.0</v>
      </c>
      <c r="B583" s="10" t="s">
        <v>30</v>
      </c>
      <c r="C583" s="10">
        <v>3.0</v>
      </c>
      <c r="D583" s="10" t="s">
        <v>33</v>
      </c>
      <c r="E583" s="10">
        <v>25.0</v>
      </c>
      <c r="F583" s="11">
        <v>7.925</v>
      </c>
      <c r="G583" s="10">
        <v>1.0</v>
      </c>
      <c r="H583" s="10">
        <v>0.0</v>
      </c>
      <c r="I583" s="12">
        <f>nnet!$E583/$E$1</f>
        <v>0.3125</v>
      </c>
      <c r="J583" s="12">
        <f>LOG10(nnet!$F583+1)</f>
        <v>0.9506082248</v>
      </c>
      <c r="K583" s="10">
        <f>IF(nnet!$C583=1,1,0)</f>
        <v>0</v>
      </c>
      <c r="L583" s="10">
        <f>IF(nnet!$C583=2,1,0)</f>
        <v>0</v>
      </c>
      <c r="M583" s="10">
        <f>IF(nnet!$B583="S",1,0)</f>
        <v>1</v>
      </c>
      <c r="N583" s="10">
        <f>IF(nnet!$B583="C",1,0)</f>
        <v>0</v>
      </c>
      <c r="O583" s="13">
        <f>IF(nnet!$D583="male",1,0)</f>
        <v>0</v>
      </c>
      <c r="P583" s="13">
        <v>1.0</v>
      </c>
      <c r="AC583" s="15">
        <f>SUMPRODUCT(linear!$G583:$P583,$R$4:$AA$4)</f>
        <v>-1.029634396</v>
      </c>
      <c r="AD583" s="15">
        <f>SUMPRODUCT(nnet!$G583:$P583,$R$5:$AA$5)</f>
        <v>0.5240245037</v>
      </c>
      <c r="AE583" s="16">
        <f t="shared" ref="AE583:AF583" si="581">IF(AC583&lt;0,0,AC583)</f>
        <v>0</v>
      </c>
      <c r="AF583" s="16">
        <f t="shared" si="581"/>
        <v>0.5240245037</v>
      </c>
      <c r="AG583" s="16">
        <f t="shared" si="3"/>
        <v>0.5240245037</v>
      </c>
      <c r="AH583" s="16">
        <f>(nnet!$A583-AG583)^2</f>
        <v>0.2746016805</v>
      </c>
    </row>
    <row r="584" ht="14.25" customHeight="1">
      <c r="A584" s="10">
        <v>1.0</v>
      </c>
      <c r="B584" s="10" t="s">
        <v>30</v>
      </c>
      <c r="C584" s="10">
        <v>1.0</v>
      </c>
      <c r="D584" s="10" t="s">
        <v>33</v>
      </c>
      <c r="E584" s="10">
        <v>29.0</v>
      </c>
      <c r="F584" s="11">
        <v>211.3375</v>
      </c>
      <c r="G584" s="10">
        <v>0.0</v>
      </c>
      <c r="H584" s="10">
        <v>0.0</v>
      </c>
      <c r="I584" s="12">
        <f>nnet!$E584/$E$1</f>
        <v>0.3625</v>
      </c>
      <c r="J584" s="12">
        <f>LOG10(nnet!$F584+1)</f>
        <v>2.3270267</v>
      </c>
      <c r="K584" s="10">
        <f>IF(nnet!$C584=1,1,0)</f>
        <v>1</v>
      </c>
      <c r="L584" s="10">
        <f>IF(nnet!$C584=2,1,0)</f>
        <v>0</v>
      </c>
      <c r="M584" s="10">
        <f>IF(nnet!$B584="S",1,0)</f>
        <v>1</v>
      </c>
      <c r="N584" s="10">
        <f>IF(nnet!$B584="C",1,0)</f>
        <v>0</v>
      </c>
      <c r="O584" s="13">
        <f>IF(nnet!$D584="male",1,0)</f>
        <v>0</v>
      </c>
      <c r="P584" s="13">
        <v>1.0</v>
      </c>
      <c r="AC584" s="15">
        <f>SUMPRODUCT(linear!$G584:$P584,$R$4:$AA$4)</f>
        <v>-0.6594905273</v>
      </c>
      <c r="AD584" s="15">
        <f>SUMPRODUCT(nnet!$G584:$P584,$R$5:$AA$5)</f>
        <v>1.048923579</v>
      </c>
      <c r="AE584" s="16">
        <f t="shared" ref="AE584:AF584" si="582">IF(AC584&lt;0,0,AC584)</f>
        <v>0</v>
      </c>
      <c r="AF584" s="16">
        <f t="shared" si="582"/>
        <v>1.048923579</v>
      </c>
      <c r="AG584" s="16">
        <f t="shared" si="3"/>
        <v>1.048923579</v>
      </c>
      <c r="AH584" s="16">
        <f>(nnet!$A584-AG584)^2</f>
        <v>0.002393516539</v>
      </c>
    </row>
    <row r="585" ht="14.25" customHeight="1">
      <c r="A585" s="10">
        <v>0.0</v>
      </c>
      <c r="B585" s="10" t="s">
        <v>32</v>
      </c>
      <c r="C585" s="10">
        <v>3.0</v>
      </c>
      <c r="D585" s="10" t="s">
        <v>31</v>
      </c>
      <c r="E585" s="10">
        <v>11.0</v>
      </c>
      <c r="F585" s="11">
        <v>18.7875</v>
      </c>
      <c r="G585" s="10">
        <v>0.0</v>
      </c>
      <c r="H585" s="10">
        <v>0.0</v>
      </c>
      <c r="I585" s="12">
        <f>nnet!$E585/$E$1</f>
        <v>0.1375</v>
      </c>
      <c r="J585" s="12">
        <f>LOG10(nnet!$F585+1)</f>
        <v>1.296390928</v>
      </c>
      <c r="K585" s="10">
        <f>IF(nnet!$C585=1,1,0)</f>
        <v>0</v>
      </c>
      <c r="L585" s="10">
        <f>IF(nnet!$C585=2,1,0)</f>
        <v>0</v>
      </c>
      <c r="M585" s="10">
        <f>IF(nnet!$B585="S",1,0)</f>
        <v>0</v>
      </c>
      <c r="N585" s="10">
        <f>IF(nnet!$B585="C",1,0)</f>
        <v>1</v>
      </c>
      <c r="O585" s="13">
        <f>IF(nnet!$D585="male",1,0)</f>
        <v>1</v>
      </c>
      <c r="P585" s="13">
        <v>1.0</v>
      </c>
      <c r="AC585" s="15">
        <f>SUMPRODUCT(linear!$G585:$P585,$R$4:$AA$4)</f>
        <v>0.3472199321</v>
      </c>
      <c r="AD585" s="15">
        <f>SUMPRODUCT(nnet!$G585:$P585,$R$5:$AA$5)</f>
        <v>-3.260266315</v>
      </c>
      <c r="AE585" s="16">
        <f t="shared" ref="AE585:AF585" si="583">IF(AC585&lt;0,0,AC585)</f>
        <v>0.3472199321</v>
      </c>
      <c r="AF585" s="16">
        <f t="shared" si="583"/>
        <v>0</v>
      </c>
      <c r="AG585" s="16">
        <f t="shared" si="3"/>
        <v>0.3472199321</v>
      </c>
      <c r="AH585" s="16">
        <f>(nnet!$A585-AG585)^2</f>
        <v>0.1205616812</v>
      </c>
    </row>
    <row r="586" ht="14.25" customHeight="1">
      <c r="A586" s="10">
        <v>0.0</v>
      </c>
      <c r="B586" s="10" t="s">
        <v>30</v>
      </c>
      <c r="C586" s="10">
        <v>2.0</v>
      </c>
      <c r="D586" s="10" t="s">
        <v>31</v>
      </c>
      <c r="E586" s="10">
        <v>23.0</v>
      </c>
      <c r="F586" s="11">
        <v>13.0</v>
      </c>
      <c r="G586" s="10">
        <v>0.0</v>
      </c>
      <c r="H586" s="10">
        <v>0.0</v>
      </c>
      <c r="I586" s="12">
        <f>nnet!$E586/$E$1</f>
        <v>0.2875</v>
      </c>
      <c r="J586" s="12">
        <f>LOG10(nnet!$F586+1)</f>
        <v>1.146128036</v>
      </c>
      <c r="K586" s="10">
        <f>IF(nnet!$C586=1,1,0)</f>
        <v>0</v>
      </c>
      <c r="L586" s="10">
        <f>IF(nnet!$C586=2,1,0)</f>
        <v>1</v>
      </c>
      <c r="M586" s="10">
        <f>IF(nnet!$B586="S",1,0)</f>
        <v>1</v>
      </c>
      <c r="N586" s="10">
        <f>IF(nnet!$B586="C",1,0)</f>
        <v>0</v>
      </c>
      <c r="O586" s="13">
        <f>IF(nnet!$D586="male",1,0)</f>
        <v>1</v>
      </c>
      <c r="P586" s="13">
        <v>1.0</v>
      </c>
      <c r="AC586" s="15">
        <f>SUMPRODUCT(linear!$G586:$P586,$R$4:$AA$4)</f>
        <v>-1.37160172</v>
      </c>
      <c r="AD586" s="15">
        <f>SUMPRODUCT(nnet!$G586:$P586,$R$5:$AA$5)</f>
        <v>0.3391485057</v>
      </c>
      <c r="AE586" s="16">
        <f t="shared" ref="AE586:AF586" si="584">IF(AC586&lt;0,0,AC586)</f>
        <v>0</v>
      </c>
      <c r="AF586" s="16">
        <f t="shared" si="584"/>
        <v>0.3391485057</v>
      </c>
      <c r="AG586" s="16">
        <f t="shared" si="3"/>
        <v>0.3391485057</v>
      </c>
      <c r="AH586" s="16">
        <f>(nnet!$A586-AG586)^2</f>
        <v>0.1150217089</v>
      </c>
    </row>
    <row r="587" ht="14.25" customHeight="1">
      <c r="A587" s="10">
        <v>0.0</v>
      </c>
      <c r="B587" s="10" t="s">
        <v>30</v>
      </c>
      <c r="C587" s="10">
        <v>2.0</v>
      </c>
      <c r="D587" s="10" t="s">
        <v>31</v>
      </c>
      <c r="E587" s="10">
        <v>23.0</v>
      </c>
      <c r="F587" s="11">
        <v>13.0</v>
      </c>
      <c r="G587" s="10">
        <v>0.0</v>
      </c>
      <c r="H587" s="10">
        <v>0.0</v>
      </c>
      <c r="I587" s="12">
        <f>nnet!$E587/$E$1</f>
        <v>0.2875</v>
      </c>
      <c r="J587" s="12">
        <f>LOG10(nnet!$F587+1)</f>
        <v>1.146128036</v>
      </c>
      <c r="K587" s="10">
        <f>IF(nnet!$C587=1,1,0)</f>
        <v>0</v>
      </c>
      <c r="L587" s="10">
        <f>IF(nnet!$C587=2,1,0)</f>
        <v>1</v>
      </c>
      <c r="M587" s="10">
        <f>IF(nnet!$B587="S",1,0)</f>
        <v>1</v>
      </c>
      <c r="N587" s="10">
        <f>IF(nnet!$B587="C",1,0)</f>
        <v>0</v>
      </c>
      <c r="O587" s="13">
        <f>IF(nnet!$D587="male",1,0)</f>
        <v>1</v>
      </c>
      <c r="P587" s="13">
        <v>1.0</v>
      </c>
      <c r="AC587" s="15">
        <f>SUMPRODUCT(linear!$G587:$P587,$R$4:$AA$4)</f>
        <v>-1.37160172</v>
      </c>
      <c r="AD587" s="15">
        <f>SUMPRODUCT(nnet!$G587:$P587,$R$5:$AA$5)</f>
        <v>0.3391485057</v>
      </c>
      <c r="AE587" s="16">
        <f t="shared" ref="AE587:AF587" si="585">IF(AC587&lt;0,0,AC587)</f>
        <v>0</v>
      </c>
      <c r="AF587" s="16">
        <f t="shared" si="585"/>
        <v>0.3391485057</v>
      </c>
      <c r="AG587" s="16">
        <f t="shared" si="3"/>
        <v>0.3391485057</v>
      </c>
      <c r="AH587" s="16">
        <f>(nnet!$A587-AG587)^2</f>
        <v>0.1150217089</v>
      </c>
    </row>
    <row r="588" ht="14.25" customHeight="1">
      <c r="A588" s="10">
        <v>0.0</v>
      </c>
      <c r="B588" s="10" t="s">
        <v>30</v>
      </c>
      <c r="C588" s="10">
        <v>3.0</v>
      </c>
      <c r="D588" s="10" t="s">
        <v>31</v>
      </c>
      <c r="E588" s="10">
        <v>28.5</v>
      </c>
      <c r="F588" s="11">
        <v>16.1</v>
      </c>
      <c r="G588" s="10">
        <v>0.0</v>
      </c>
      <c r="H588" s="10">
        <v>0.0</v>
      </c>
      <c r="I588" s="12">
        <f>nnet!$E588/$E$1</f>
        <v>0.35625</v>
      </c>
      <c r="J588" s="12">
        <f>LOG10(nnet!$F588+1)</f>
        <v>1.23299611</v>
      </c>
      <c r="K588" s="10">
        <f>IF(nnet!$C588=1,1,0)</f>
        <v>0</v>
      </c>
      <c r="L588" s="10">
        <f>IF(nnet!$C588=2,1,0)</f>
        <v>0</v>
      </c>
      <c r="M588" s="10">
        <f>IF(nnet!$B588="S",1,0)</f>
        <v>1</v>
      </c>
      <c r="N588" s="10">
        <f>IF(nnet!$B588="C",1,0)</f>
        <v>0</v>
      </c>
      <c r="O588" s="13">
        <f>IF(nnet!$D588="male",1,0)</f>
        <v>1</v>
      </c>
      <c r="P588" s="13">
        <v>1.0</v>
      </c>
      <c r="AC588" s="15">
        <f>SUMPRODUCT(linear!$G588:$P588,$R$4:$AA$4)</f>
        <v>-1.541239761</v>
      </c>
      <c r="AD588" s="15">
        <f>SUMPRODUCT(nnet!$G588:$P588,$R$5:$AA$5)</f>
        <v>0.1042682163</v>
      </c>
      <c r="AE588" s="16">
        <f t="shared" ref="AE588:AF588" si="586">IF(AC588&lt;0,0,AC588)</f>
        <v>0</v>
      </c>
      <c r="AF588" s="16">
        <f t="shared" si="586"/>
        <v>0.1042682163</v>
      </c>
      <c r="AG588" s="16">
        <f t="shared" si="3"/>
        <v>0.1042682163</v>
      </c>
      <c r="AH588" s="16">
        <f>(nnet!$A588-AG588)^2</f>
        <v>0.01087186093</v>
      </c>
    </row>
    <row r="589" ht="14.25" customHeight="1">
      <c r="A589" s="10">
        <v>0.0</v>
      </c>
      <c r="B589" s="10" t="s">
        <v>30</v>
      </c>
      <c r="C589" s="10">
        <v>3.0</v>
      </c>
      <c r="D589" s="10" t="s">
        <v>33</v>
      </c>
      <c r="E589" s="10">
        <v>48.0</v>
      </c>
      <c r="F589" s="11">
        <v>34.375</v>
      </c>
      <c r="G589" s="10">
        <v>1.0</v>
      </c>
      <c r="H589" s="10">
        <v>3.0</v>
      </c>
      <c r="I589" s="12">
        <f>nnet!$E589/$E$1</f>
        <v>0.6</v>
      </c>
      <c r="J589" s="12">
        <f>LOG10(nnet!$F589+1)</f>
        <v>1.548696449</v>
      </c>
      <c r="K589" s="10">
        <f>IF(nnet!$C589=1,1,0)</f>
        <v>0</v>
      </c>
      <c r="L589" s="10">
        <f>IF(nnet!$C589=2,1,0)</f>
        <v>0</v>
      </c>
      <c r="M589" s="10">
        <f>IF(nnet!$B589="S",1,0)</f>
        <v>1</v>
      </c>
      <c r="N589" s="10">
        <f>IF(nnet!$B589="C",1,0)</f>
        <v>0</v>
      </c>
      <c r="O589" s="13">
        <f>IF(nnet!$D589="male",1,0)</f>
        <v>0</v>
      </c>
      <c r="P589" s="13">
        <v>1.0</v>
      </c>
      <c r="AC589" s="15">
        <f>SUMPRODUCT(linear!$G589:$P589,$R$4:$AA$4)</f>
        <v>-1.338070892</v>
      </c>
      <c r="AD589" s="15">
        <f>SUMPRODUCT(nnet!$G589:$P589,$R$5:$AA$5)</f>
        <v>0.3853591049</v>
      </c>
      <c r="AE589" s="16">
        <f t="shared" ref="AE589:AF589" si="587">IF(AC589&lt;0,0,AC589)</f>
        <v>0</v>
      </c>
      <c r="AF589" s="16">
        <f t="shared" si="587"/>
        <v>0.3853591049</v>
      </c>
      <c r="AG589" s="16">
        <f t="shared" si="3"/>
        <v>0.3853591049</v>
      </c>
      <c r="AH589" s="16">
        <f>(nnet!$A589-AG589)^2</f>
        <v>0.1485016398</v>
      </c>
    </row>
    <row r="590" ht="14.25" customHeight="1">
      <c r="A590" s="10">
        <v>1.0</v>
      </c>
      <c r="B590" s="10" t="s">
        <v>32</v>
      </c>
      <c r="C590" s="10">
        <v>1.0</v>
      </c>
      <c r="D590" s="10" t="s">
        <v>31</v>
      </c>
      <c r="E590" s="10">
        <v>35.0</v>
      </c>
      <c r="F590" s="11">
        <v>512.3292</v>
      </c>
      <c r="G590" s="10">
        <v>0.0</v>
      </c>
      <c r="H590" s="10">
        <v>0.0</v>
      </c>
      <c r="I590" s="12">
        <f>nnet!$E590/$E$1</f>
        <v>0.4375</v>
      </c>
      <c r="J590" s="12">
        <f>LOG10(nnet!$F590+1)</f>
        <v>2.710395969</v>
      </c>
      <c r="K590" s="10">
        <f>IF(nnet!$C590=1,1,0)</f>
        <v>1</v>
      </c>
      <c r="L590" s="10">
        <f>IF(nnet!$C590=2,1,0)</f>
        <v>0</v>
      </c>
      <c r="M590" s="10">
        <f>IF(nnet!$B590="S",1,0)</f>
        <v>0</v>
      </c>
      <c r="N590" s="10">
        <f>IF(nnet!$B590="C",1,0)</f>
        <v>1</v>
      </c>
      <c r="O590" s="13">
        <f>IF(nnet!$D590="male",1,0)</f>
        <v>1</v>
      </c>
      <c r="P590" s="13">
        <v>1.0</v>
      </c>
      <c r="AC590" s="15">
        <f>SUMPRODUCT(linear!$G590:$P590,$R$4:$AA$4)</f>
        <v>0.5162543799</v>
      </c>
      <c r="AD590" s="15">
        <f>SUMPRODUCT(nnet!$G590:$P590,$R$5:$AA$5)</f>
        <v>-2.941692765</v>
      </c>
      <c r="AE590" s="16">
        <f t="shared" ref="AE590:AF590" si="588">IF(AC590&lt;0,0,AC590)</f>
        <v>0.5162543799</v>
      </c>
      <c r="AF590" s="16">
        <f t="shared" si="588"/>
        <v>0</v>
      </c>
      <c r="AG590" s="16">
        <f t="shared" si="3"/>
        <v>0.5162543799</v>
      </c>
      <c r="AH590" s="16">
        <f>(nnet!$A590-AG590)^2</f>
        <v>0.2340098249</v>
      </c>
    </row>
    <row r="591" ht="14.25" customHeight="1">
      <c r="A591" s="10">
        <v>0.0</v>
      </c>
      <c r="B591" s="10" t="s">
        <v>30</v>
      </c>
      <c r="C591" s="10">
        <v>1.0</v>
      </c>
      <c r="D591" s="10" t="s">
        <v>31</v>
      </c>
      <c r="E591" s="10">
        <v>36.0</v>
      </c>
      <c r="F591" s="11">
        <v>78.85</v>
      </c>
      <c r="G591" s="10">
        <v>1.0</v>
      </c>
      <c r="H591" s="10">
        <v>0.0</v>
      </c>
      <c r="I591" s="12">
        <f>nnet!$E591/$E$1</f>
        <v>0.45</v>
      </c>
      <c r="J591" s="12">
        <f>LOG10(nnet!$F591+1)</f>
        <v>1.90227492</v>
      </c>
      <c r="K591" s="10">
        <f>IF(nnet!$C591=1,1,0)</f>
        <v>1</v>
      </c>
      <c r="L591" s="10">
        <f>IF(nnet!$C591=2,1,0)</f>
        <v>0</v>
      </c>
      <c r="M591" s="10">
        <f>IF(nnet!$B591="S",1,0)</f>
        <v>1</v>
      </c>
      <c r="N591" s="10">
        <f>IF(nnet!$B591="C",1,0)</f>
        <v>0</v>
      </c>
      <c r="O591" s="13">
        <f>IF(nnet!$D591="male",1,0)</f>
        <v>1</v>
      </c>
      <c r="P591" s="13">
        <v>1.0</v>
      </c>
      <c r="AC591" s="15">
        <f>SUMPRODUCT(linear!$G591:$P591,$R$4:$AA$4)</f>
        <v>-1.246995776</v>
      </c>
      <c r="AD591" s="15">
        <f>SUMPRODUCT(nnet!$G591:$P591,$R$5:$AA$5)</f>
        <v>0.4001057674</v>
      </c>
      <c r="AE591" s="16">
        <f t="shared" ref="AE591:AF591" si="589">IF(AC591&lt;0,0,AC591)</f>
        <v>0</v>
      </c>
      <c r="AF591" s="16">
        <f t="shared" si="589"/>
        <v>0.4001057674</v>
      </c>
      <c r="AG591" s="16">
        <f t="shared" si="3"/>
        <v>0.4001057674</v>
      </c>
      <c r="AH591" s="16">
        <f>(nnet!$A591-AG591)^2</f>
        <v>0.1600846251</v>
      </c>
    </row>
    <row r="592" ht="14.25" customHeight="1">
      <c r="A592" s="10">
        <v>1.0</v>
      </c>
      <c r="B592" s="10" t="s">
        <v>32</v>
      </c>
      <c r="C592" s="10">
        <v>1.0</v>
      </c>
      <c r="D592" s="10" t="s">
        <v>33</v>
      </c>
      <c r="E592" s="10">
        <v>21.0</v>
      </c>
      <c r="F592" s="11">
        <v>262.375</v>
      </c>
      <c r="G592" s="10">
        <v>2.0</v>
      </c>
      <c r="H592" s="10">
        <v>2.0</v>
      </c>
      <c r="I592" s="12">
        <f>nnet!$E592/$E$1</f>
        <v>0.2625</v>
      </c>
      <c r="J592" s="12">
        <f>LOG10(nnet!$F592+1)</f>
        <v>2.420574549</v>
      </c>
      <c r="K592" s="10">
        <f>IF(nnet!$C592=1,1,0)</f>
        <v>1</v>
      </c>
      <c r="L592" s="10">
        <f>IF(nnet!$C592=2,1,0)</f>
        <v>0</v>
      </c>
      <c r="M592" s="10">
        <f>IF(nnet!$B592="S",1,0)</f>
        <v>0</v>
      </c>
      <c r="N592" s="10">
        <f>IF(nnet!$B592="C",1,0)</f>
        <v>1</v>
      </c>
      <c r="O592" s="13">
        <f>IF(nnet!$D592="male",1,0)</f>
        <v>0</v>
      </c>
      <c r="P592" s="13">
        <v>1.0</v>
      </c>
      <c r="AC592" s="15">
        <f>SUMPRODUCT(linear!$G592:$P592,$R$4:$AA$4)</f>
        <v>1.037151743</v>
      </c>
      <c r="AD592" s="15">
        <f>SUMPRODUCT(nnet!$G592:$P592,$R$5:$AA$5)</f>
        <v>-2.55168241</v>
      </c>
      <c r="AE592" s="16">
        <f t="shared" ref="AE592:AF592" si="590">IF(AC592&lt;0,0,AC592)</f>
        <v>1.037151743</v>
      </c>
      <c r="AF592" s="16">
        <f t="shared" si="590"/>
        <v>0</v>
      </c>
      <c r="AG592" s="16">
        <f t="shared" si="3"/>
        <v>1.037151743</v>
      </c>
      <c r="AH592" s="16">
        <f>(nnet!$A592-AG592)^2</f>
        <v>0.001380252042</v>
      </c>
    </row>
    <row r="593" ht="14.25" customHeight="1">
      <c r="A593" s="10">
        <v>0.0</v>
      </c>
      <c r="B593" s="10" t="s">
        <v>30</v>
      </c>
      <c r="C593" s="10">
        <v>3.0</v>
      </c>
      <c r="D593" s="10" t="s">
        <v>31</v>
      </c>
      <c r="E593" s="10">
        <v>24.0</v>
      </c>
      <c r="F593" s="11">
        <v>16.1</v>
      </c>
      <c r="G593" s="10">
        <v>1.0</v>
      </c>
      <c r="H593" s="10">
        <v>0.0</v>
      </c>
      <c r="I593" s="12">
        <f>nnet!$E593/$E$1</f>
        <v>0.3</v>
      </c>
      <c r="J593" s="12">
        <f>LOG10(nnet!$F593+1)</f>
        <v>1.23299611</v>
      </c>
      <c r="K593" s="10">
        <f>IF(nnet!$C593=1,1,0)</f>
        <v>0</v>
      </c>
      <c r="L593" s="10">
        <f>IF(nnet!$C593=2,1,0)</f>
        <v>0</v>
      </c>
      <c r="M593" s="10">
        <f>IF(nnet!$B593="S",1,0)</f>
        <v>1</v>
      </c>
      <c r="N593" s="10">
        <f>IF(nnet!$B593="C",1,0)</f>
        <v>0</v>
      </c>
      <c r="O593" s="13">
        <f>IF(nnet!$D593="male",1,0)</f>
        <v>1</v>
      </c>
      <c r="P593" s="13">
        <v>1.0</v>
      </c>
      <c r="AC593" s="15">
        <f>SUMPRODUCT(linear!$G593:$P593,$R$4:$AA$4)</f>
        <v>-1.517642808</v>
      </c>
      <c r="AD593" s="15">
        <f>SUMPRODUCT(nnet!$G593:$P593,$R$5:$AA$5)</f>
        <v>0.05601208137</v>
      </c>
      <c r="AE593" s="16">
        <f t="shared" ref="AE593:AF593" si="591">IF(AC593&lt;0,0,AC593)</f>
        <v>0</v>
      </c>
      <c r="AF593" s="16">
        <f t="shared" si="591"/>
        <v>0.05601208137</v>
      </c>
      <c r="AG593" s="16">
        <f t="shared" si="3"/>
        <v>0.05601208137</v>
      </c>
      <c r="AH593" s="16">
        <f>(nnet!$A593-AG593)^2</f>
        <v>0.003137353259</v>
      </c>
    </row>
    <row r="594" ht="14.25" customHeight="1">
      <c r="A594" s="10">
        <v>1.0</v>
      </c>
      <c r="B594" s="10" t="s">
        <v>30</v>
      </c>
      <c r="C594" s="10">
        <v>3.0</v>
      </c>
      <c r="D594" s="10" t="s">
        <v>31</v>
      </c>
      <c r="E594" s="10">
        <v>31.0</v>
      </c>
      <c r="F594" s="11">
        <v>7.925</v>
      </c>
      <c r="G594" s="10">
        <v>0.0</v>
      </c>
      <c r="H594" s="10">
        <v>0.0</v>
      </c>
      <c r="I594" s="12">
        <f>nnet!$E594/$E$1</f>
        <v>0.3875</v>
      </c>
      <c r="J594" s="12">
        <f>LOG10(nnet!$F594+1)</f>
        <v>0.9506082248</v>
      </c>
      <c r="K594" s="10">
        <f>IF(nnet!$C594=1,1,0)</f>
        <v>0</v>
      </c>
      <c r="L594" s="10">
        <f>IF(nnet!$C594=2,1,0)</f>
        <v>0</v>
      </c>
      <c r="M594" s="10">
        <f>IF(nnet!$B594="S",1,0)</f>
        <v>1</v>
      </c>
      <c r="N594" s="10">
        <f>IF(nnet!$B594="C",1,0)</f>
        <v>0</v>
      </c>
      <c r="O594" s="13">
        <f>IF(nnet!$D594="male",1,0)</f>
        <v>1</v>
      </c>
      <c r="P594" s="13">
        <v>1.0</v>
      </c>
      <c r="AC594" s="15">
        <f>SUMPRODUCT(linear!$G594:$P594,$R$4:$AA$4)</f>
        <v>-1.567498003</v>
      </c>
      <c r="AD594" s="15">
        <f>SUMPRODUCT(nnet!$G594:$P594,$R$5:$AA$5)</f>
        <v>0.06768555554</v>
      </c>
      <c r="AE594" s="16">
        <f t="shared" ref="AE594:AF594" si="592">IF(AC594&lt;0,0,AC594)</f>
        <v>0</v>
      </c>
      <c r="AF594" s="16">
        <f t="shared" si="592"/>
        <v>0.06768555554</v>
      </c>
      <c r="AG594" s="16">
        <f t="shared" si="3"/>
        <v>0.06768555554</v>
      </c>
      <c r="AH594" s="16">
        <f>(nnet!$A594-AG594)^2</f>
        <v>0.8692102233</v>
      </c>
    </row>
    <row r="595" ht="14.25" customHeight="1">
      <c r="A595" s="10">
        <v>0.0</v>
      </c>
      <c r="B595" s="10" t="s">
        <v>30</v>
      </c>
      <c r="C595" s="10">
        <v>1.0</v>
      </c>
      <c r="D595" s="10" t="s">
        <v>31</v>
      </c>
      <c r="E595" s="10">
        <v>70.0</v>
      </c>
      <c r="F595" s="11">
        <v>71.0</v>
      </c>
      <c r="G595" s="10">
        <v>1.0</v>
      </c>
      <c r="H595" s="10">
        <v>1.0</v>
      </c>
      <c r="I595" s="12">
        <f>nnet!$E595/$E$1</f>
        <v>0.875</v>
      </c>
      <c r="J595" s="12">
        <f>LOG10(nnet!$F595+1)</f>
        <v>1.857332496</v>
      </c>
      <c r="K595" s="10">
        <f>IF(nnet!$C595=1,1,0)</f>
        <v>1</v>
      </c>
      <c r="L595" s="10">
        <f>IF(nnet!$C595=2,1,0)</f>
        <v>0</v>
      </c>
      <c r="M595" s="10">
        <f>IF(nnet!$B595="S",1,0)</f>
        <v>1</v>
      </c>
      <c r="N595" s="10">
        <f>IF(nnet!$B595="C",1,0)</f>
        <v>0</v>
      </c>
      <c r="O595" s="13">
        <f>IF(nnet!$D595="male",1,0)</f>
        <v>1</v>
      </c>
      <c r="P595" s="13">
        <v>1.0</v>
      </c>
      <c r="AC595" s="15">
        <f>SUMPRODUCT(linear!$G595:$P595,$R$4:$AA$4)</f>
        <v>-1.594640431</v>
      </c>
      <c r="AD595" s="15">
        <f>SUMPRODUCT(nnet!$G595:$P595,$R$5:$AA$5)</f>
        <v>0.1636416648</v>
      </c>
      <c r="AE595" s="16">
        <f t="shared" ref="AE595:AF595" si="593">IF(AC595&lt;0,0,AC595)</f>
        <v>0</v>
      </c>
      <c r="AF595" s="16">
        <f t="shared" si="593"/>
        <v>0.1636416648</v>
      </c>
      <c r="AG595" s="16">
        <f t="shared" si="3"/>
        <v>0.1636416648</v>
      </c>
      <c r="AH595" s="16">
        <f>(nnet!$A595-AG595)^2</f>
        <v>0.02677859446</v>
      </c>
    </row>
    <row r="596" ht="14.25" customHeight="1">
      <c r="A596" s="10">
        <v>0.0</v>
      </c>
      <c r="B596" s="10" t="s">
        <v>30</v>
      </c>
      <c r="C596" s="10">
        <v>3.0</v>
      </c>
      <c r="D596" s="10" t="s">
        <v>31</v>
      </c>
      <c r="E596" s="10">
        <v>16.0</v>
      </c>
      <c r="F596" s="11">
        <v>20.25</v>
      </c>
      <c r="G596" s="10">
        <v>1.0</v>
      </c>
      <c r="H596" s="10">
        <v>1.0</v>
      </c>
      <c r="I596" s="12">
        <f>nnet!$E596/$E$1</f>
        <v>0.2</v>
      </c>
      <c r="J596" s="12">
        <f>LOG10(nnet!$F596+1)</f>
        <v>1.327358934</v>
      </c>
      <c r="K596" s="10">
        <f>IF(nnet!$C596=1,1,0)</f>
        <v>0</v>
      </c>
      <c r="L596" s="10">
        <f>IF(nnet!$C596=2,1,0)</f>
        <v>0</v>
      </c>
      <c r="M596" s="10">
        <f>IF(nnet!$B596="S",1,0)</f>
        <v>1</v>
      </c>
      <c r="N596" s="10">
        <f>IF(nnet!$B596="C",1,0)</f>
        <v>0</v>
      </c>
      <c r="O596" s="13">
        <f>IF(nnet!$D596="male",1,0)</f>
        <v>1</v>
      </c>
      <c r="P596" s="13">
        <v>1.0</v>
      </c>
      <c r="AC596" s="15">
        <f>SUMPRODUCT(linear!$G596:$P596,$R$4:$AA$4)</f>
        <v>-1.477706875</v>
      </c>
      <c r="AD596" s="15">
        <f>SUMPRODUCT(nnet!$G596:$P596,$R$5:$AA$5)</f>
        <v>0.1050830186</v>
      </c>
      <c r="AE596" s="16">
        <f t="shared" ref="AE596:AF596" si="594">IF(AC596&lt;0,0,AC596)</f>
        <v>0</v>
      </c>
      <c r="AF596" s="16">
        <f t="shared" si="594"/>
        <v>0.1050830186</v>
      </c>
      <c r="AG596" s="16">
        <f t="shared" si="3"/>
        <v>0.1050830186</v>
      </c>
      <c r="AH596" s="16">
        <f>(nnet!$A596-AG596)^2</f>
        <v>0.01104244079</v>
      </c>
    </row>
    <row r="597" ht="14.25" customHeight="1">
      <c r="A597" s="10">
        <v>1.0</v>
      </c>
      <c r="B597" s="10" t="s">
        <v>30</v>
      </c>
      <c r="C597" s="10">
        <v>2.0</v>
      </c>
      <c r="D597" s="10" t="s">
        <v>33</v>
      </c>
      <c r="E597" s="10">
        <v>30.0</v>
      </c>
      <c r="F597" s="11">
        <v>13.0</v>
      </c>
      <c r="G597" s="10">
        <v>0.0</v>
      </c>
      <c r="H597" s="10">
        <v>0.0</v>
      </c>
      <c r="I597" s="12">
        <f>nnet!$E597/$E$1</f>
        <v>0.375</v>
      </c>
      <c r="J597" s="12">
        <f>LOG10(nnet!$F597+1)</f>
        <v>1.146128036</v>
      </c>
      <c r="K597" s="10">
        <f>IF(nnet!$C597=1,1,0)</f>
        <v>0</v>
      </c>
      <c r="L597" s="10">
        <f>IF(nnet!$C597=2,1,0)</f>
        <v>1</v>
      </c>
      <c r="M597" s="10">
        <f>IF(nnet!$B597="S",1,0)</f>
        <v>1</v>
      </c>
      <c r="N597" s="10">
        <f>IF(nnet!$B597="C",1,0)</f>
        <v>0</v>
      </c>
      <c r="O597" s="13">
        <f>IF(nnet!$D597="male",1,0)</f>
        <v>0</v>
      </c>
      <c r="P597" s="13">
        <v>1.0</v>
      </c>
      <c r="AC597" s="15">
        <f>SUMPRODUCT(linear!$G597:$P597,$R$4:$AA$4)</f>
        <v>-0.9354460887</v>
      </c>
      <c r="AD597" s="15">
        <f>SUMPRODUCT(nnet!$G597:$P597,$R$5:$AA$5)</f>
        <v>0.7879713502</v>
      </c>
      <c r="AE597" s="16">
        <f t="shared" ref="AE597:AF597" si="595">IF(AC597&lt;0,0,AC597)</f>
        <v>0</v>
      </c>
      <c r="AF597" s="16">
        <f t="shared" si="595"/>
        <v>0.7879713502</v>
      </c>
      <c r="AG597" s="16">
        <f t="shared" si="3"/>
        <v>0.7879713502</v>
      </c>
      <c r="AH597" s="16">
        <f>(nnet!$A597-AG597)^2</f>
        <v>0.04495614832</v>
      </c>
    </row>
    <row r="598" ht="14.25" customHeight="1">
      <c r="A598" s="10">
        <v>0.0</v>
      </c>
      <c r="B598" s="10" t="s">
        <v>30</v>
      </c>
      <c r="C598" s="10">
        <v>1.0</v>
      </c>
      <c r="D598" s="10" t="s">
        <v>31</v>
      </c>
      <c r="E598" s="10">
        <v>19.0</v>
      </c>
      <c r="F598" s="11">
        <v>53.1</v>
      </c>
      <c r="G598" s="10">
        <v>1.0</v>
      </c>
      <c r="H598" s="10">
        <v>0.0</v>
      </c>
      <c r="I598" s="12">
        <f>nnet!$E598/$E$1</f>
        <v>0.2375</v>
      </c>
      <c r="J598" s="12">
        <f>LOG10(nnet!$F598+1)</f>
        <v>1.733197265</v>
      </c>
      <c r="K598" s="10">
        <f>IF(nnet!$C598=1,1,0)</f>
        <v>1</v>
      </c>
      <c r="L598" s="10">
        <f>IF(nnet!$C598=2,1,0)</f>
        <v>0</v>
      </c>
      <c r="M598" s="10">
        <f>IF(nnet!$B598="S",1,0)</f>
        <v>1</v>
      </c>
      <c r="N598" s="10">
        <f>IF(nnet!$B598="C",1,0)</f>
        <v>0</v>
      </c>
      <c r="O598" s="13">
        <f>IF(nnet!$D598="male",1,0)</f>
        <v>1</v>
      </c>
      <c r="P598" s="13">
        <v>1.0</v>
      </c>
      <c r="AC598" s="15">
        <f>SUMPRODUCT(linear!$G598:$P598,$R$4:$AA$4)</f>
        <v>-1.092740247</v>
      </c>
      <c r="AD598" s="15">
        <f>SUMPRODUCT(nnet!$G598:$P598,$R$5:$AA$5)</f>
        <v>0.499568181</v>
      </c>
      <c r="AE598" s="16">
        <f t="shared" ref="AE598:AF598" si="596">IF(AC598&lt;0,0,AC598)</f>
        <v>0</v>
      </c>
      <c r="AF598" s="16">
        <f t="shared" si="596"/>
        <v>0.499568181</v>
      </c>
      <c r="AG598" s="16">
        <f t="shared" si="3"/>
        <v>0.499568181</v>
      </c>
      <c r="AH598" s="16">
        <f>(nnet!$A598-AG598)^2</f>
        <v>0.2495683675</v>
      </c>
    </row>
    <row r="599" ht="14.25" customHeight="1">
      <c r="A599" s="10">
        <v>0.0</v>
      </c>
      <c r="B599" s="10" t="s">
        <v>34</v>
      </c>
      <c r="C599" s="10">
        <v>3.0</v>
      </c>
      <c r="D599" s="10" t="s">
        <v>31</v>
      </c>
      <c r="E599" s="10">
        <v>31.0</v>
      </c>
      <c r="F599" s="11">
        <v>7.75</v>
      </c>
      <c r="G599" s="10">
        <v>0.0</v>
      </c>
      <c r="H599" s="10">
        <v>0.0</v>
      </c>
      <c r="I599" s="12">
        <f>nnet!$E599/$E$1</f>
        <v>0.3875</v>
      </c>
      <c r="J599" s="12">
        <f>LOG10(nnet!$F599+1)</f>
        <v>0.942008053</v>
      </c>
      <c r="K599" s="10">
        <f>IF(nnet!$C599=1,1,0)</f>
        <v>0</v>
      </c>
      <c r="L599" s="10">
        <f>IF(nnet!$C599=2,1,0)</f>
        <v>0</v>
      </c>
      <c r="M599" s="10">
        <f>IF(nnet!$B599="S",1,0)</f>
        <v>0</v>
      </c>
      <c r="N599" s="10">
        <f>IF(nnet!$B599="C",1,0)</f>
        <v>0</v>
      </c>
      <c r="O599" s="13">
        <f>IF(nnet!$D599="male",1,0)</f>
        <v>1</v>
      </c>
      <c r="P599" s="13">
        <v>1.0</v>
      </c>
      <c r="AC599" s="15">
        <f>SUMPRODUCT(linear!$G599:$P599,$R$4:$AA$4)</f>
        <v>-0.05267586861</v>
      </c>
      <c r="AD599" s="15">
        <f>SUMPRODUCT(nnet!$G599:$P599,$R$5:$AA$5)</f>
        <v>-2.745678544</v>
      </c>
      <c r="AE599" s="16">
        <f t="shared" ref="AE599:AF599" si="597">IF(AC599&lt;0,0,AC599)</f>
        <v>0</v>
      </c>
      <c r="AF599" s="16">
        <f t="shared" si="597"/>
        <v>0</v>
      </c>
      <c r="AG599" s="16">
        <f t="shared" si="3"/>
        <v>0</v>
      </c>
      <c r="AH599" s="16">
        <f>(nnet!$A599-AG599)^2</f>
        <v>0</v>
      </c>
    </row>
    <row r="600" ht="14.25" customHeight="1">
      <c r="A600" s="10">
        <v>1.0</v>
      </c>
      <c r="B600" s="10" t="s">
        <v>30</v>
      </c>
      <c r="C600" s="10">
        <v>2.0</v>
      </c>
      <c r="D600" s="10" t="s">
        <v>33</v>
      </c>
      <c r="E600" s="10">
        <v>4.0</v>
      </c>
      <c r="F600" s="11">
        <v>23.0</v>
      </c>
      <c r="G600" s="10">
        <v>1.0</v>
      </c>
      <c r="H600" s="10">
        <v>1.0</v>
      </c>
      <c r="I600" s="12">
        <f>nnet!$E600/$E$1</f>
        <v>0.05</v>
      </c>
      <c r="J600" s="12">
        <f>LOG10(nnet!$F600+1)</f>
        <v>1.380211242</v>
      </c>
      <c r="K600" s="10">
        <f>IF(nnet!$C600=1,1,0)</f>
        <v>0</v>
      </c>
      <c r="L600" s="10">
        <f>IF(nnet!$C600=2,1,0)</f>
        <v>1</v>
      </c>
      <c r="M600" s="10">
        <f>IF(nnet!$B600="S",1,0)</f>
        <v>1</v>
      </c>
      <c r="N600" s="10">
        <f>IF(nnet!$B600="C",1,0)</f>
        <v>0</v>
      </c>
      <c r="O600" s="13">
        <f>IF(nnet!$D600="male",1,0)</f>
        <v>0</v>
      </c>
      <c r="P600" s="13">
        <v>1.0</v>
      </c>
      <c r="AC600" s="15">
        <f>SUMPRODUCT(linear!$G600:$P600,$R$4:$AA$4)</f>
        <v>-0.7462294523</v>
      </c>
      <c r="AD600" s="15">
        <f>SUMPRODUCT(nnet!$G600:$P600,$R$5:$AA$5)</f>
        <v>0.8873498221</v>
      </c>
      <c r="AE600" s="16">
        <f t="shared" ref="AE600:AF600" si="598">IF(AC600&lt;0,0,AC600)</f>
        <v>0</v>
      </c>
      <c r="AF600" s="16">
        <f t="shared" si="598"/>
        <v>0.8873498221</v>
      </c>
      <c r="AG600" s="16">
        <f t="shared" si="3"/>
        <v>0.8873498221</v>
      </c>
      <c r="AH600" s="16">
        <f>(nnet!$A600-AG600)^2</f>
        <v>0.01269006258</v>
      </c>
    </row>
    <row r="601" ht="14.25" customHeight="1">
      <c r="A601" s="10">
        <v>1.0</v>
      </c>
      <c r="B601" s="10" t="s">
        <v>30</v>
      </c>
      <c r="C601" s="10">
        <v>3.0</v>
      </c>
      <c r="D601" s="10" t="s">
        <v>31</v>
      </c>
      <c r="E601" s="10">
        <v>6.0</v>
      </c>
      <c r="F601" s="11">
        <v>12.475</v>
      </c>
      <c r="G601" s="10">
        <v>0.0</v>
      </c>
      <c r="H601" s="10">
        <v>1.0</v>
      </c>
      <c r="I601" s="12">
        <f>nnet!$E601/$E$1</f>
        <v>0.075</v>
      </c>
      <c r="J601" s="12">
        <f>LOG10(nnet!$F601+1)</f>
        <v>1.129528774</v>
      </c>
      <c r="K601" s="10">
        <f>IF(nnet!$C601=1,1,0)</f>
        <v>0</v>
      </c>
      <c r="L601" s="10">
        <f>IF(nnet!$C601=2,1,0)</f>
        <v>0</v>
      </c>
      <c r="M601" s="10">
        <f>IF(nnet!$B601="S",1,0)</f>
        <v>1</v>
      </c>
      <c r="N601" s="10">
        <f>IF(nnet!$B601="C",1,0)</f>
        <v>0</v>
      </c>
      <c r="O601" s="13">
        <f>IF(nnet!$D601="male",1,0)</f>
        <v>1</v>
      </c>
      <c r="P601" s="13">
        <v>1.0</v>
      </c>
      <c r="AC601" s="15">
        <f>SUMPRODUCT(linear!$G601:$P601,$R$4:$AA$4)</f>
        <v>-1.370356546</v>
      </c>
      <c r="AD601" s="15">
        <f>SUMPRODUCT(nnet!$G601:$P601,$R$5:$AA$5)</f>
        <v>0.2343433519</v>
      </c>
      <c r="AE601" s="16">
        <f t="shared" ref="AE601:AF601" si="599">IF(AC601&lt;0,0,AC601)</f>
        <v>0</v>
      </c>
      <c r="AF601" s="16">
        <f t="shared" si="599"/>
        <v>0.2343433519</v>
      </c>
      <c r="AG601" s="16">
        <f t="shared" si="3"/>
        <v>0.2343433519</v>
      </c>
      <c r="AH601" s="16">
        <f>(nnet!$A601-AG601)^2</f>
        <v>0.5862301027</v>
      </c>
    </row>
    <row r="602" ht="14.25" customHeight="1">
      <c r="A602" s="10">
        <v>0.0</v>
      </c>
      <c r="B602" s="10" t="s">
        <v>30</v>
      </c>
      <c r="C602" s="10">
        <v>3.0</v>
      </c>
      <c r="D602" s="10" t="s">
        <v>31</v>
      </c>
      <c r="E602" s="10">
        <v>33.0</v>
      </c>
      <c r="F602" s="11">
        <v>9.5</v>
      </c>
      <c r="G602" s="10">
        <v>0.0</v>
      </c>
      <c r="H602" s="10">
        <v>0.0</v>
      </c>
      <c r="I602" s="12">
        <f>nnet!$E602/$E$1</f>
        <v>0.4125</v>
      </c>
      <c r="J602" s="12">
        <f>LOG10(nnet!$F602+1)</f>
        <v>1.021189299</v>
      </c>
      <c r="K602" s="10">
        <f>IF(nnet!$C602=1,1,0)</f>
        <v>0</v>
      </c>
      <c r="L602" s="10">
        <f>IF(nnet!$C602=2,1,0)</f>
        <v>0</v>
      </c>
      <c r="M602" s="10">
        <f>IF(nnet!$B602="S",1,0)</f>
        <v>1</v>
      </c>
      <c r="N602" s="10">
        <f>IF(nnet!$B602="C",1,0)</f>
        <v>0</v>
      </c>
      <c r="O602" s="13">
        <f>IF(nnet!$D602="male",1,0)</f>
        <v>1</v>
      </c>
      <c r="P602" s="13">
        <v>1.0</v>
      </c>
      <c r="AC602" s="15">
        <f>SUMPRODUCT(linear!$G602:$P602,$R$4:$AA$4)</f>
        <v>-1.585056149</v>
      </c>
      <c r="AD602" s="15">
        <f>SUMPRODUCT(nnet!$G602:$P602,$R$5:$AA$5)</f>
        <v>0.05960630519</v>
      </c>
      <c r="AE602" s="16">
        <f t="shared" ref="AE602:AF602" si="600">IF(AC602&lt;0,0,AC602)</f>
        <v>0</v>
      </c>
      <c r="AF602" s="16">
        <f t="shared" si="600"/>
        <v>0.05960630519</v>
      </c>
      <c r="AG602" s="16">
        <f t="shared" si="3"/>
        <v>0.05960630519</v>
      </c>
      <c r="AH602" s="16">
        <f>(nnet!$A602-AG602)^2</f>
        <v>0.003552911619</v>
      </c>
    </row>
    <row r="603" ht="14.25" customHeight="1">
      <c r="A603" s="10">
        <v>0.0</v>
      </c>
      <c r="B603" s="10" t="s">
        <v>30</v>
      </c>
      <c r="C603" s="10">
        <v>3.0</v>
      </c>
      <c r="D603" s="10" t="s">
        <v>31</v>
      </c>
      <c r="E603" s="10">
        <v>23.0</v>
      </c>
      <c r="F603" s="11">
        <v>7.8958</v>
      </c>
      <c r="G603" s="10">
        <v>0.0</v>
      </c>
      <c r="H603" s="10">
        <v>0.0</v>
      </c>
      <c r="I603" s="12">
        <f>nnet!$E603/$E$1</f>
        <v>0.2875</v>
      </c>
      <c r="J603" s="12">
        <f>LOG10(nnet!$F603+1)</f>
        <v>0.9491850103</v>
      </c>
      <c r="K603" s="10">
        <f>IF(nnet!$C603=1,1,0)</f>
        <v>0</v>
      </c>
      <c r="L603" s="10">
        <f>IF(nnet!$C603=2,1,0)</f>
        <v>0</v>
      </c>
      <c r="M603" s="10">
        <f>IF(nnet!$B603="S",1,0)</f>
        <v>1</v>
      </c>
      <c r="N603" s="10">
        <f>IF(nnet!$B603="C",1,0)</f>
        <v>0</v>
      </c>
      <c r="O603" s="13">
        <f>IF(nnet!$D603="male",1,0)</f>
        <v>1</v>
      </c>
      <c r="P603" s="13">
        <v>1.0</v>
      </c>
      <c r="AC603" s="15">
        <f>SUMPRODUCT(linear!$G603:$P603,$R$4:$AA$4)</f>
        <v>-1.493998299</v>
      </c>
      <c r="AD603" s="15">
        <f>SUMPRODUCT(nnet!$G603:$P603,$R$5:$AA$5)</f>
        <v>0.1200753732</v>
      </c>
      <c r="AE603" s="16">
        <f t="shared" ref="AE603:AF603" si="601">IF(AC603&lt;0,0,AC603)</f>
        <v>0</v>
      </c>
      <c r="AF603" s="16">
        <f t="shared" si="601"/>
        <v>0.1200753732</v>
      </c>
      <c r="AG603" s="16">
        <f t="shared" si="3"/>
        <v>0.1200753732</v>
      </c>
      <c r="AH603" s="16">
        <f>(nnet!$A603-AG603)^2</f>
        <v>0.01441809524</v>
      </c>
    </row>
    <row r="604" ht="14.25" customHeight="1">
      <c r="A604" s="10">
        <v>1.0</v>
      </c>
      <c r="B604" s="10" t="s">
        <v>30</v>
      </c>
      <c r="C604" s="10">
        <v>2.0</v>
      </c>
      <c r="D604" s="10" t="s">
        <v>33</v>
      </c>
      <c r="E604" s="10">
        <v>48.0</v>
      </c>
      <c r="F604" s="11">
        <v>65.0</v>
      </c>
      <c r="G604" s="10">
        <v>1.0</v>
      </c>
      <c r="H604" s="10">
        <v>2.0</v>
      </c>
      <c r="I604" s="12">
        <f>nnet!$E604/$E$1</f>
        <v>0.6</v>
      </c>
      <c r="J604" s="12">
        <f>LOG10(nnet!$F604+1)</f>
        <v>1.819543936</v>
      </c>
      <c r="K604" s="10">
        <f>IF(nnet!$C604=1,1,0)</f>
        <v>0</v>
      </c>
      <c r="L604" s="10">
        <f>IF(nnet!$C604=2,1,0)</f>
        <v>1</v>
      </c>
      <c r="M604" s="10">
        <f>IF(nnet!$B604="S",1,0)</f>
        <v>1</v>
      </c>
      <c r="N604" s="10">
        <f>IF(nnet!$B604="C",1,0)</f>
        <v>0</v>
      </c>
      <c r="O604" s="13">
        <f>IF(nnet!$D604="male",1,0)</f>
        <v>0</v>
      </c>
      <c r="P604" s="13">
        <v>1.0</v>
      </c>
      <c r="AC604" s="15">
        <f>SUMPRODUCT(linear!$G604:$P604,$R$4:$AA$4)</f>
        <v>-1.180136896</v>
      </c>
      <c r="AD604" s="15">
        <f>SUMPRODUCT(nnet!$G604:$P604,$R$5:$AA$5)</f>
        <v>0.6198769744</v>
      </c>
      <c r="AE604" s="16">
        <f t="shared" ref="AE604:AF604" si="602">IF(AC604&lt;0,0,AC604)</f>
        <v>0</v>
      </c>
      <c r="AF604" s="16">
        <f t="shared" si="602"/>
        <v>0.6198769744</v>
      </c>
      <c r="AG604" s="16">
        <f t="shared" si="3"/>
        <v>0.6198769744</v>
      </c>
      <c r="AH604" s="16">
        <f>(nnet!$A604-AG604)^2</f>
        <v>0.1444935146</v>
      </c>
    </row>
    <row r="605" ht="14.25" customHeight="1">
      <c r="A605" s="10">
        <v>1.0</v>
      </c>
      <c r="B605" s="10" t="s">
        <v>30</v>
      </c>
      <c r="C605" s="10">
        <v>2.0</v>
      </c>
      <c r="D605" s="10" t="s">
        <v>31</v>
      </c>
      <c r="E605" s="10">
        <v>0.67</v>
      </c>
      <c r="F605" s="11">
        <v>14.5</v>
      </c>
      <c r="G605" s="10">
        <v>1.0</v>
      </c>
      <c r="H605" s="10">
        <v>1.0</v>
      </c>
      <c r="I605" s="12">
        <f>nnet!$E605/$E$1</f>
        <v>0.008375</v>
      </c>
      <c r="J605" s="12">
        <f>LOG10(nnet!$F605+1)</f>
        <v>1.190331698</v>
      </c>
      <c r="K605" s="10">
        <f>IF(nnet!$C605=1,1,0)</f>
        <v>0</v>
      </c>
      <c r="L605" s="10">
        <f>IF(nnet!$C605=2,1,0)</f>
        <v>1</v>
      </c>
      <c r="M605" s="10">
        <f>IF(nnet!$B605="S",1,0)</f>
        <v>1</v>
      </c>
      <c r="N605" s="10">
        <f>IF(nnet!$B605="C",1,0)</f>
        <v>0</v>
      </c>
      <c r="O605" s="13">
        <f>IF(nnet!$D605="male",1,0)</f>
        <v>1</v>
      </c>
      <c r="P605" s="13">
        <v>1.0</v>
      </c>
      <c r="AC605" s="15">
        <f>SUMPRODUCT(linear!$G605:$P605,$R$4:$AA$4)</f>
        <v>-1.218319128</v>
      </c>
      <c r="AD605" s="15">
        <f>SUMPRODUCT(nnet!$G605:$P605,$R$5:$AA$5)</f>
        <v>0.4008779548</v>
      </c>
      <c r="AE605" s="16">
        <f t="shared" ref="AE605:AF605" si="603">IF(AC605&lt;0,0,AC605)</f>
        <v>0</v>
      </c>
      <c r="AF605" s="16">
        <f t="shared" si="603"/>
        <v>0.4008779548</v>
      </c>
      <c r="AG605" s="16">
        <f t="shared" si="3"/>
        <v>0.4008779548</v>
      </c>
      <c r="AH605" s="16">
        <f>(nnet!$A605-AG605)^2</f>
        <v>0.358947225</v>
      </c>
    </row>
    <row r="606" ht="14.25" customHeight="1">
      <c r="A606" s="10">
        <v>0.0</v>
      </c>
      <c r="B606" s="10" t="s">
        <v>30</v>
      </c>
      <c r="C606" s="10">
        <v>3.0</v>
      </c>
      <c r="D606" s="10" t="s">
        <v>31</v>
      </c>
      <c r="E606" s="10">
        <v>28.0</v>
      </c>
      <c r="F606" s="11">
        <v>7.7958</v>
      </c>
      <c r="G606" s="10">
        <v>0.0</v>
      </c>
      <c r="H606" s="10">
        <v>0.0</v>
      </c>
      <c r="I606" s="12">
        <f>nnet!$E606/$E$1</f>
        <v>0.35</v>
      </c>
      <c r="J606" s="12">
        <f>LOG10(nnet!$F606+1)</f>
        <v>0.9442753458</v>
      </c>
      <c r="K606" s="10">
        <f>IF(nnet!$C606=1,1,0)</f>
        <v>0</v>
      </c>
      <c r="L606" s="10">
        <f>IF(nnet!$C606=2,1,0)</f>
        <v>0</v>
      </c>
      <c r="M606" s="10">
        <f>IF(nnet!$B606="S",1,0)</f>
        <v>1</v>
      </c>
      <c r="N606" s="10">
        <f>IF(nnet!$B606="C",1,0)</f>
        <v>0</v>
      </c>
      <c r="O606" s="13">
        <f>IF(nnet!$D606="male",1,0)</f>
        <v>1</v>
      </c>
      <c r="P606" s="13">
        <v>1.0</v>
      </c>
      <c r="AC606" s="15">
        <f>SUMPRODUCT(linear!$G606:$P606,$R$4:$AA$4)</f>
        <v>-1.540003064</v>
      </c>
      <c r="AD606" s="15">
        <f>SUMPRODUCT(nnet!$G606:$P606,$R$5:$AA$5)</f>
        <v>0.08691733595</v>
      </c>
      <c r="AE606" s="16">
        <f t="shared" ref="AE606:AF606" si="604">IF(AC606&lt;0,0,AC606)</f>
        <v>0</v>
      </c>
      <c r="AF606" s="16">
        <f t="shared" si="604"/>
        <v>0.08691733595</v>
      </c>
      <c r="AG606" s="16">
        <f t="shared" si="3"/>
        <v>0.08691733595</v>
      </c>
      <c r="AH606" s="16">
        <f>(nnet!$A606-AG606)^2</f>
        <v>0.007554623289</v>
      </c>
    </row>
    <row r="607" ht="14.25" customHeight="1">
      <c r="A607" s="10">
        <v>0.0</v>
      </c>
      <c r="B607" s="10" t="s">
        <v>30</v>
      </c>
      <c r="C607" s="10">
        <v>2.0</v>
      </c>
      <c r="D607" s="10" t="s">
        <v>31</v>
      </c>
      <c r="E607" s="10">
        <v>18.0</v>
      </c>
      <c r="F607" s="11">
        <v>11.5</v>
      </c>
      <c r="G607" s="10">
        <v>0.0</v>
      </c>
      <c r="H607" s="10">
        <v>0.0</v>
      </c>
      <c r="I607" s="12">
        <f>nnet!$E607/$E$1</f>
        <v>0.225</v>
      </c>
      <c r="J607" s="12">
        <f>LOG10(nnet!$F607+1)</f>
        <v>1.096910013</v>
      </c>
      <c r="K607" s="10">
        <f>IF(nnet!$C607=1,1,0)</f>
        <v>0</v>
      </c>
      <c r="L607" s="10">
        <f>IF(nnet!$C607=2,1,0)</f>
        <v>1</v>
      </c>
      <c r="M607" s="10">
        <f>IF(nnet!$B607="S",1,0)</f>
        <v>1</v>
      </c>
      <c r="N607" s="10">
        <f>IF(nnet!$B607="C",1,0)</f>
        <v>0</v>
      </c>
      <c r="O607" s="13">
        <f>IF(nnet!$D607="male",1,0)</f>
        <v>1</v>
      </c>
      <c r="P607" s="13">
        <v>1.0</v>
      </c>
      <c r="AC607" s="15">
        <f>SUMPRODUCT(linear!$G607:$P607,$R$4:$AA$4)</f>
        <v>-1.326226507</v>
      </c>
      <c r="AD607" s="15">
        <f>SUMPRODUCT(nnet!$G607:$P607,$R$5:$AA$5)</f>
        <v>0.3684386507</v>
      </c>
      <c r="AE607" s="16">
        <f t="shared" ref="AE607:AF607" si="605">IF(AC607&lt;0,0,AC607)</f>
        <v>0</v>
      </c>
      <c r="AF607" s="16">
        <f t="shared" si="605"/>
        <v>0.3684386507</v>
      </c>
      <c r="AG607" s="16">
        <f t="shared" si="3"/>
        <v>0.3684386507</v>
      </c>
      <c r="AH607" s="16">
        <f>(nnet!$A607-AG607)^2</f>
        <v>0.1357470393</v>
      </c>
    </row>
    <row r="608" ht="14.25" customHeight="1">
      <c r="A608" s="10">
        <v>0.0</v>
      </c>
      <c r="B608" s="10" t="s">
        <v>30</v>
      </c>
      <c r="C608" s="10">
        <v>3.0</v>
      </c>
      <c r="D608" s="10" t="s">
        <v>31</v>
      </c>
      <c r="E608" s="10">
        <v>34.0</v>
      </c>
      <c r="F608" s="11">
        <v>8.05</v>
      </c>
      <c r="G608" s="10">
        <v>0.0</v>
      </c>
      <c r="H608" s="10">
        <v>0.0</v>
      </c>
      <c r="I608" s="12">
        <f>nnet!$E608/$E$1</f>
        <v>0.425</v>
      </c>
      <c r="J608" s="12">
        <f>LOG10(nnet!$F608+1)</f>
        <v>0.9566485792</v>
      </c>
      <c r="K608" s="10">
        <f>IF(nnet!$C608=1,1,0)</f>
        <v>0</v>
      </c>
      <c r="L608" s="10">
        <f>IF(nnet!$C608=2,1,0)</f>
        <v>0</v>
      </c>
      <c r="M608" s="10">
        <f>IF(nnet!$B608="S",1,0)</f>
        <v>1</v>
      </c>
      <c r="N608" s="10">
        <f>IF(nnet!$B608="C",1,0)</f>
        <v>0</v>
      </c>
      <c r="O608" s="13">
        <f>IF(nnet!$D608="male",1,0)</f>
        <v>1</v>
      </c>
      <c r="P608" s="13">
        <v>1.0</v>
      </c>
      <c r="AC608" s="15">
        <f>SUMPRODUCT(linear!$G608:$P608,$R$4:$AA$4)</f>
        <v>-1.594996345</v>
      </c>
      <c r="AD608" s="15">
        <f>SUMPRODUCT(nnet!$G608:$P608,$R$5:$AA$5)</f>
        <v>0.04843287172</v>
      </c>
      <c r="AE608" s="16">
        <f t="shared" ref="AE608:AF608" si="606">IF(AC608&lt;0,0,AC608)</f>
        <v>0</v>
      </c>
      <c r="AF608" s="16">
        <f t="shared" si="606"/>
        <v>0.04843287172</v>
      </c>
      <c r="AG608" s="16">
        <f t="shared" si="3"/>
        <v>0.04843287172</v>
      </c>
      <c r="AH608" s="16">
        <f>(nnet!$A608-AG608)^2</f>
        <v>0.002345743063</v>
      </c>
    </row>
    <row r="609" ht="14.25" customHeight="1">
      <c r="A609" s="10">
        <v>1.0</v>
      </c>
      <c r="B609" s="10" t="s">
        <v>30</v>
      </c>
      <c r="C609" s="10">
        <v>1.0</v>
      </c>
      <c r="D609" s="10" t="s">
        <v>33</v>
      </c>
      <c r="E609" s="10">
        <v>33.0</v>
      </c>
      <c r="F609" s="11">
        <v>86.5</v>
      </c>
      <c r="G609" s="10">
        <v>0.0</v>
      </c>
      <c r="H609" s="10">
        <v>0.0</v>
      </c>
      <c r="I609" s="12">
        <f>nnet!$E609/$E$1</f>
        <v>0.4125</v>
      </c>
      <c r="J609" s="12">
        <f>LOG10(nnet!$F609+1)</f>
        <v>1.942008053</v>
      </c>
      <c r="K609" s="10">
        <f>IF(nnet!$C609=1,1,0)</f>
        <v>1</v>
      </c>
      <c r="L609" s="10">
        <f>IF(nnet!$C609=2,1,0)</f>
        <v>0</v>
      </c>
      <c r="M609" s="10">
        <f>IF(nnet!$B609="S",1,0)</f>
        <v>1</v>
      </c>
      <c r="N609" s="10">
        <f>IF(nnet!$B609="C",1,0)</f>
        <v>0</v>
      </c>
      <c r="O609" s="13">
        <f>IF(nnet!$D609="male",1,0)</f>
        <v>0</v>
      </c>
      <c r="P609" s="13">
        <v>1.0</v>
      </c>
      <c r="AC609" s="15">
        <f>SUMPRODUCT(linear!$G609:$P609,$R$4:$AA$4)</f>
        <v>-0.7007267511</v>
      </c>
      <c r="AD609" s="15">
        <f>SUMPRODUCT(nnet!$G609:$P609,$R$5:$AA$5)</f>
        <v>0.995164901</v>
      </c>
      <c r="AE609" s="16">
        <f t="shared" ref="AE609:AF609" si="607">IF(AC609&lt;0,0,AC609)</f>
        <v>0</v>
      </c>
      <c r="AF609" s="16">
        <f t="shared" si="607"/>
        <v>0.995164901</v>
      </c>
      <c r="AG609" s="16">
        <f t="shared" si="3"/>
        <v>0.995164901</v>
      </c>
      <c r="AH609" s="16">
        <f>(nnet!$A609-AG609)^2</f>
        <v>0.00002337818279</v>
      </c>
    </row>
    <row r="610" ht="14.25" customHeight="1">
      <c r="A610" s="10">
        <v>0.0</v>
      </c>
      <c r="B610" s="10" t="s">
        <v>30</v>
      </c>
      <c r="C610" s="10">
        <v>3.0</v>
      </c>
      <c r="D610" s="10" t="s">
        <v>31</v>
      </c>
      <c r="E610" s="10">
        <v>41.0</v>
      </c>
      <c r="F610" s="11">
        <v>7.125</v>
      </c>
      <c r="G610" s="10">
        <v>0.0</v>
      </c>
      <c r="H610" s="10">
        <v>0.0</v>
      </c>
      <c r="I610" s="12">
        <f>nnet!$E610/$E$1</f>
        <v>0.5125</v>
      </c>
      <c r="J610" s="12">
        <f>LOG10(nnet!$F610+1)</f>
        <v>0.9098233697</v>
      </c>
      <c r="K610" s="10">
        <f>IF(nnet!$C610=1,1,0)</f>
        <v>0</v>
      </c>
      <c r="L610" s="10">
        <f>IF(nnet!$C610=2,1,0)</f>
        <v>0</v>
      </c>
      <c r="M610" s="10">
        <f>IF(nnet!$B610="S",1,0)</f>
        <v>1</v>
      </c>
      <c r="N610" s="10">
        <f>IF(nnet!$B610="C",1,0)</f>
        <v>0</v>
      </c>
      <c r="O610" s="13">
        <f>IF(nnet!$D610="male",1,0)</f>
        <v>1</v>
      </c>
      <c r="P610" s="13">
        <v>1.0</v>
      </c>
      <c r="AC610" s="15">
        <f>SUMPRODUCT(linear!$G610:$P610,$R$4:$AA$4)</f>
        <v>-1.659867687</v>
      </c>
      <c r="AD610" s="15">
        <f>SUMPRODUCT(nnet!$G610:$P610,$R$5:$AA$5)</f>
        <v>-0.0008432740219</v>
      </c>
      <c r="AE610" s="16">
        <f t="shared" ref="AE610:AF610" si="608">IF(AC610&lt;0,0,AC610)</f>
        <v>0</v>
      </c>
      <c r="AF610" s="16">
        <f t="shared" si="608"/>
        <v>0</v>
      </c>
      <c r="AG610" s="16">
        <f t="shared" si="3"/>
        <v>0</v>
      </c>
      <c r="AH610" s="16">
        <f>(nnet!$A610-AG610)^2</f>
        <v>0</v>
      </c>
    </row>
    <row r="611" ht="14.25" customHeight="1">
      <c r="A611" s="10">
        <v>1.0</v>
      </c>
      <c r="B611" s="10" t="s">
        <v>32</v>
      </c>
      <c r="C611" s="10">
        <v>3.0</v>
      </c>
      <c r="D611" s="10" t="s">
        <v>31</v>
      </c>
      <c r="E611" s="10">
        <v>20.0</v>
      </c>
      <c r="F611" s="11">
        <v>7.2292</v>
      </c>
      <c r="G611" s="10">
        <v>0.0</v>
      </c>
      <c r="H611" s="10">
        <v>0.0</v>
      </c>
      <c r="I611" s="12">
        <f>nnet!$E611/$E$1</f>
        <v>0.25</v>
      </c>
      <c r="J611" s="12">
        <f>LOG10(nnet!$F611+1)</f>
        <v>0.9153576174</v>
      </c>
      <c r="K611" s="10">
        <f>IF(nnet!$C611=1,1,0)</f>
        <v>0</v>
      </c>
      <c r="L611" s="10">
        <f>IF(nnet!$C611=2,1,0)</f>
        <v>0</v>
      </c>
      <c r="M611" s="10">
        <f>IF(nnet!$B611="S",1,0)</f>
        <v>0</v>
      </c>
      <c r="N611" s="10">
        <f>IF(nnet!$B611="C",1,0)</f>
        <v>1</v>
      </c>
      <c r="O611" s="13">
        <f>IF(nnet!$D611="male",1,0)</f>
        <v>1</v>
      </c>
      <c r="P611" s="13">
        <v>1.0</v>
      </c>
      <c r="AC611" s="15">
        <f>SUMPRODUCT(linear!$G611:$P611,$R$4:$AA$4)</f>
        <v>0.2600824006</v>
      </c>
      <c r="AD611" s="15">
        <f>SUMPRODUCT(nnet!$G611:$P611,$R$5:$AA$5)</f>
        <v>-3.346547405</v>
      </c>
      <c r="AE611" s="16">
        <f t="shared" ref="AE611:AF611" si="609">IF(AC611&lt;0,0,AC611)</f>
        <v>0.2600824006</v>
      </c>
      <c r="AF611" s="16">
        <f t="shared" si="609"/>
        <v>0</v>
      </c>
      <c r="AG611" s="16">
        <f t="shared" si="3"/>
        <v>0.2600824006</v>
      </c>
      <c r="AH611" s="16">
        <f>(nnet!$A611-AG611)^2</f>
        <v>0.547478054</v>
      </c>
    </row>
    <row r="612" ht="14.25" customHeight="1">
      <c r="A612" s="10">
        <v>1.0</v>
      </c>
      <c r="B612" s="10" t="s">
        <v>30</v>
      </c>
      <c r="C612" s="10">
        <v>1.0</v>
      </c>
      <c r="D612" s="10" t="s">
        <v>33</v>
      </c>
      <c r="E612" s="10">
        <v>36.0</v>
      </c>
      <c r="F612" s="11">
        <v>120.0</v>
      </c>
      <c r="G612" s="10">
        <v>1.0</v>
      </c>
      <c r="H612" s="10">
        <v>2.0</v>
      </c>
      <c r="I612" s="12">
        <f>nnet!$E612/$E$1</f>
        <v>0.45</v>
      </c>
      <c r="J612" s="12">
        <f>LOG10(nnet!$F612+1)</f>
        <v>2.08278537</v>
      </c>
      <c r="K612" s="10">
        <f>IF(nnet!$C612=1,1,0)</f>
        <v>1</v>
      </c>
      <c r="L612" s="10">
        <f>IF(nnet!$C612=2,1,0)</f>
        <v>0</v>
      </c>
      <c r="M612" s="10">
        <f>IF(nnet!$B612="S",1,0)</f>
        <v>1</v>
      </c>
      <c r="N612" s="10">
        <f>IF(nnet!$B612="C",1,0)</f>
        <v>0</v>
      </c>
      <c r="O612" s="13">
        <f>IF(nnet!$D612="male",1,0)</f>
        <v>0</v>
      </c>
      <c r="P612" s="13">
        <v>1.0</v>
      </c>
      <c r="AC612" s="15">
        <f>SUMPRODUCT(linear!$G612:$P612,$R$4:$AA$4)</f>
        <v>-0.8137696178</v>
      </c>
      <c r="AD612" s="15">
        <f>SUMPRODUCT(nnet!$G612:$P612,$R$5:$AA$5)</f>
        <v>0.8874304808</v>
      </c>
      <c r="AE612" s="16">
        <f t="shared" ref="AE612:AF612" si="610">IF(AC612&lt;0,0,AC612)</f>
        <v>0</v>
      </c>
      <c r="AF612" s="16">
        <f t="shared" si="610"/>
        <v>0.8874304808</v>
      </c>
      <c r="AG612" s="16">
        <f t="shared" si="3"/>
        <v>0.8874304808</v>
      </c>
      <c r="AH612" s="16">
        <f>(nnet!$A612-AG612)^2</f>
        <v>0.01267189665</v>
      </c>
    </row>
    <row r="613" ht="14.25" customHeight="1">
      <c r="A613" s="10">
        <v>0.0</v>
      </c>
      <c r="B613" s="10" t="s">
        <v>30</v>
      </c>
      <c r="C613" s="10">
        <v>3.0</v>
      </c>
      <c r="D613" s="10" t="s">
        <v>31</v>
      </c>
      <c r="E613" s="10">
        <v>16.0</v>
      </c>
      <c r="F613" s="11">
        <v>7.775</v>
      </c>
      <c r="G613" s="10">
        <v>0.0</v>
      </c>
      <c r="H613" s="10">
        <v>0.0</v>
      </c>
      <c r="I613" s="12">
        <f>nnet!$E613/$E$1</f>
        <v>0.2</v>
      </c>
      <c r="J613" s="12">
        <f>LOG10(nnet!$F613+1)</f>
        <v>0.9432471251</v>
      </c>
      <c r="K613" s="10">
        <f>IF(nnet!$C613=1,1,0)</f>
        <v>0</v>
      </c>
      <c r="L613" s="10">
        <f>IF(nnet!$C613=2,1,0)</f>
        <v>0</v>
      </c>
      <c r="M613" s="10">
        <f>IF(nnet!$B613="S",1,0)</f>
        <v>1</v>
      </c>
      <c r="N613" s="10">
        <f>IF(nnet!$B613="C",1,0)</f>
        <v>0</v>
      </c>
      <c r="O613" s="13">
        <f>IF(nnet!$D613="male",1,0)</f>
        <v>1</v>
      </c>
      <c r="P613" s="13">
        <v>1.0</v>
      </c>
      <c r="AC613" s="15">
        <f>SUMPRODUCT(linear!$G613:$P613,$R$4:$AA$4)</f>
        <v>-1.429740637</v>
      </c>
      <c r="AD613" s="15">
        <f>SUMPRODUCT(nnet!$G613:$P613,$R$5:$AA$5)</f>
        <v>0.1655811386</v>
      </c>
      <c r="AE613" s="16">
        <f t="shared" ref="AE613:AF613" si="611">IF(AC613&lt;0,0,AC613)</f>
        <v>0</v>
      </c>
      <c r="AF613" s="16">
        <f t="shared" si="611"/>
        <v>0.1655811386</v>
      </c>
      <c r="AG613" s="16">
        <f t="shared" si="3"/>
        <v>0.1655811386</v>
      </c>
      <c r="AH613" s="16">
        <f>(nnet!$A613-AG613)^2</f>
        <v>0.02741711347</v>
      </c>
    </row>
    <row r="614" ht="14.25" customHeight="1">
      <c r="A614" s="10">
        <v>1.0</v>
      </c>
      <c r="B614" s="10" t="s">
        <v>30</v>
      </c>
      <c r="C614" s="10">
        <v>1.0</v>
      </c>
      <c r="D614" s="10" t="s">
        <v>33</v>
      </c>
      <c r="E614" s="10">
        <v>51.0</v>
      </c>
      <c r="F614" s="11">
        <v>77.9583</v>
      </c>
      <c r="G614" s="10">
        <v>1.0</v>
      </c>
      <c r="H614" s="10">
        <v>0.0</v>
      </c>
      <c r="I614" s="12">
        <f>nnet!$E614/$E$1</f>
        <v>0.6375</v>
      </c>
      <c r="J614" s="12">
        <f>LOG10(nnet!$F614+1)</f>
        <v>1.897397789</v>
      </c>
      <c r="K614" s="10">
        <f>IF(nnet!$C614=1,1,0)</f>
        <v>1</v>
      </c>
      <c r="L614" s="10">
        <f>IF(nnet!$C614=2,1,0)</f>
        <v>0</v>
      </c>
      <c r="M614" s="10">
        <f>IF(nnet!$B614="S",1,0)</f>
        <v>1</v>
      </c>
      <c r="N614" s="10">
        <f>IF(nnet!$B614="C",1,0)</f>
        <v>0</v>
      </c>
      <c r="O614" s="13">
        <f>IF(nnet!$D614="male",1,0)</f>
        <v>0</v>
      </c>
      <c r="P614" s="13">
        <v>1.0</v>
      </c>
      <c r="AC614" s="15">
        <f>SUMPRODUCT(linear!$G614:$P614,$R$4:$AA$4)</f>
        <v>-0.8844131265</v>
      </c>
      <c r="AD614" s="15">
        <f>SUMPRODUCT(nnet!$G614:$P614,$R$5:$AA$5)</f>
        <v>0.79608858</v>
      </c>
      <c r="AE614" s="16">
        <f t="shared" ref="AE614:AF614" si="612">IF(AC614&lt;0,0,AC614)</f>
        <v>0</v>
      </c>
      <c r="AF614" s="16">
        <f t="shared" si="612"/>
        <v>0.79608858</v>
      </c>
      <c r="AG614" s="16">
        <f t="shared" si="3"/>
        <v>0.79608858</v>
      </c>
      <c r="AH614" s="16">
        <f>(nnet!$A614-AG614)^2</f>
        <v>0.0415798672</v>
      </c>
    </row>
    <row r="615" ht="14.25" customHeight="1">
      <c r="A615" s="10">
        <v>0.0</v>
      </c>
      <c r="B615" s="10" t="s">
        <v>34</v>
      </c>
      <c r="C615" s="10">
        <v>3.0</v>
      </c>
      <c r="D615" s="10" t="s">
        <v>33</v>
      </c>
      <c r="E615" s="10">
        <v>30.5</v>
      </c>
      <c r="F615" s="11">
        <v>7.75</v>
      </c>
      <c r="G615" s="10">
        <v>0.0</v>
      </c>
      <c r="H615" s="10">
        <v>0.0</v>
      </c>
      <c r="I615" s="12">
        <f>nnet!$E615/$E$1</f>
        <v>0.38125</v>
      </c>
      <c r="J615" s="12">
        <f>LOG10(nnet!$F615+1)</f>
        <v>0.942008053</v>
      </c>
      <c r="K615" s="10">
        <f>IF(nnet!$C615=1,1,0)</f>
        <v>0</v>
      </c>
      <c r="L615" s="10">
        <f>IF(nnet!$C615=2,1,0)</f>
        <v>0</v>
      </c>
      <c r="M615" s="10">
        <f>IF(nnet!$B615="S",1,0)</f>
        <v>0</v>
      </c>
      <c r="N615" s="10">
        <f>IF(nnet!$B615="C",1,0)</f>
        <v>0</v>
      </c>
      <c r="O615" s="13">
        <f>IF(nnet!$D615="male",1,0)</f>
        <v>0</v>
      </c>
      <c r="P615" s="13">
        <v>1.0</v>
      </c>
      <c r="AC615" s="15">
        <f>SUMPRODUCT(linear!$G615:$P615,$R$4:$AA$4)</f>
        <v>0.452401254</v>
      </c>
      <c r="AD615" s="15">
        <f>SUMPRODUCT(nnet!$G615:$P615,$R$5:$AA$5)</f>
        <v>-2.2476449</v>
      </c>
      <c r="AE615" s="16">
        <f t="shared" ref="AE615:AF615" si="613">IF(AC615&lt;0,0,AC615)</f>
        <v>0.452401254</v>
      </c>
      <c r="AF615" s="16">
        <f t="shared" si="613"/>
        <v>0</v>
      </c>
      <c r="AG615" s="16">
        <f t="shared" si="3"/>
        <v>0.452401254</v>
      </c>
      <c r="AH615" s="16">
        <f>(nnet!$A615-AG615)^2</f>
        <v>0.2046668946</v>
      </c>
    </row>
    <row r="616" ht="14.25" customHeight="1">
      <c r="A616" s="10">
        <v>0.0</v>
      </c>
      <c r="B616" s="10" t="s">
        <v>30</v>
      </c>
      <c r="C616" s="10">
        <v>3.0</v>
      </c>
      <c r="D616" s="10" t="s">
        <v>31</v>
      </c>
      <c r="E616" s="10">
        <v>32.0</v>
      </c>
      <c r="F616" s="11">
        <v>8.3625</v>
      </c>
      <c r="G616" s="10">
        <v>0.0</v>
      </c>
      <c r="H616" s="10">
        <v>0.0</v>
      </c>
      <c r="I616" s="12">
        <f>nnet!$E616/$E$1</f>
        <v>0.4</v>
      </c>
      <c r="J616" s="12">
        <f>LOG10(nnet!$F616+1)</f>
        <v>0.9713918307</v>
      </c>
      <c r="K616" s="10">
        <f>IF(nnet!$C616=1,1,0)</f>
        <v>0</v>
      </c>
      <c r="L616" s="10">
        <f>IF(nnet!$C616=2,1,0)</f>
        <v>0</v>
      </c>
      <c r="M616" s="10">
        <f>IF(nnet!$B616="S",1,0)</f>
        <v>1</v>
      </c>
      <c r="N616" s="10">
        <f>IF(nnet!$B616="C",1,0)</f>
        <v>0</v>
      </c>
      <c r="O616" s="13">
        <f>IF(nnet!$D616="male",1,0)</f>
        <v>1</v>
      </c>
      <c r="P616" s="13">
        <v>1.0</v>
      </c>
      <c r="AC616" s="15">
        <f>SUMPRODUCT(linear!$G616:$P616,$R$4:$AA$4)</f>
        <v>-1.576445804</v>
      </c>
      <c r="AD616" s="15">
        <f>SUMPRODUCT(nnet!$G616:$P616,$R$5:$AA$5)</f>
        <v>0.06260928444</v>
      </c>
      <c r="AE616" s="16">
        <f t="shared" ref="AE616:AF616" si="614">IF(AC616&lt;0,0,AC616)</f>
        <v>0</v>
      </c>
      <c r="AF616" s="16">
        <f t="shared" si="614"/>
        <v>0.06260928444</v>
      </c>
      <c r="AG616" s="16">
        <f t="shared" si="3"/>
        <v>0.06260928444</v>
      </c>
      <c r="AH616" s="16">
        <f>(nnet!$A616-AG616)^2</f>
        <v>0.003919922498</v>
      </c>
    </row>
    <row r="617" ht="14.25" customHeight="1">
      <c r="A617" s="10">
        <v>0.0</v>
      </c>
      <c r="B617" s="10" t="s">
        <v>30</v>
      </c>
      <c r="C617" s="10">
        <v>3.0</v>
      </c>
      <c r="D617" s="10" t="s">
        <v>31</v>
      </c>
      <c r="E617" s="10">
        <v>24.0</v>
      </c>
      <c r="F617" s="11">
        <v>9.5</v>
      </c>
      <c r="G617" s="10">
        <v>0.0</v>
      </c>
      <c r="H617" s="10">
        <v>0.0</v>
      </c>
      <c r="I617" s="12">
        <f>nnet!$E617/$E$1</f>
        <v>0.3</v>
      </c>
      <c r="J617" s="12">
        <f>LOG10(nnet!$F617+1)</f>
        <v>1.021189299</v>
      </c>
      <c r="K617" s="10">
        <f>IF(nnet!$C617=1,1,0)</f>
        <v>0</v>
      </c>
      <c r="L617" s="10">
        <f>IF(nnet!$C617=2,1,0)</f>
        <v>0</v>
      </c>
      <c r="M617" s="10">
        <f>IF(nnet!$B617="S",1,0)</f>
        <v>1</v>
      </c>
      <c r="N617" s="10">
        <f>IF(nnet!$B617="C",1,0)</f>
        <v>0</v>
      </c>
      <c r="O617" s="13">
        <f>IF(nnet!$D617="male",1,0)</f>
        <v>1</v>
      </c>
      <c r="P617" s="13">
        <v>1.0</v>
      </c>
      <c r="AC617" s="15">
        <f>SUMPRODUCT(linear!$G617:$P617,$R$4:$AA$4)</f>
        <v>-1.50235036</v>
      </c>
      <c r="AD617" s="15">
        <f>SUMPRODUCT(nnet!$G617:$P617,$R$5:$AA$5)</f>
        <v>0.1186592637</v>
      </c>
      <c r="AE617" s="16">
        <f t="shared" ref="AE617:AF617" si="615">IF(AC617&lt;0,0,AC617)</f>
        <v>0</v>
      </c>
      <c r="AF617" s="16">
        <f t="shared" si="615"/>
        <v>0.1186592637</v>
      </c>
      <c r="AG617" s="16">
        <f t="shared" si="3"/>
        <v>0.1186592637</v>
      </c>
      <c r="AH617" s="16">
        <f>(nnet!$A617-AG617)^2</f>
        <v>0.01408002085</v>
      </c>
    </row>
    <row r="618" ht="14.25" customHeight="1">
      <c r="A618" s="10">
        <v>0.0</v>
      </c>
      <c r="B618" s="10" t="s">
        <v>30</v>
      </c>
      <c r="C618" s="10">
        <v>3.0</v>
      </c>
      <c r="D618" s="10" t="s">
        <v>31</v>
      </c>
      <c r="E618" s="10">
        <v>48.0</v>
      </c>
      <c r="F618" s="11">
        <v>7.8542</v>
      </c>
      <c r="G618" s="10">
        <v>0.0</v>
      </c>
      <c r="H618" s="10">
        <v>0.0</v>
      </c>
      <c r="I618" s="12">
        <f>nnet!$E618/$E$1</f>
        <v>0.6</v>
      </c>
      <c r="J618" s="12">
        <f>LOG10(nnet!$F618+1)</f>
        <v>0.9471493277</v>
      </c>
      <c r="K618" s="10">
        <f>IF(nnet!$C618=1,1,0)</f>
        <v>0</v>
      </c>
      <c r="L618" s="10">
        <f>IF(nnet!$C618=2,1,0)</f>
        <v>0</v>
      </c>
      <c r="M618" s="10">
        <f>IF(nnet!$B618="S",1,0)</f>
        <v>1</v>
      </c>
      <c r="N618" s="10">
        <f>IF(nnet!$B618="C",1,0)</f>
        <v>0</v>
      </c>
      <c r="O618" s="13">
        <f>IF(nnet!$D618="male",1,0)</f>
        <v>1</v>
      </c>
      <c r="P618" s="13">
        <v>1.0</v>
      </c>
      <c r="AC618" s="15">
        <f>SUMPRODUCT(linear!$G618:$P618,$R$4:$AA$4)</f>
        <v>-1.723760279</v>
      </c>
      <c r="AD618" s="15">
        <f>SUMPRODUCT(nnet!$G618:$P618,$R$5:$AA$5)</f>
        <v>-0.04410608971</v>
      </c>
      <c r="AE618" s="16">
        <f t="shared" ref="AE618:AF618" si="616">IF(AC618&lt;0,0,AC618)</f>
        <v>0</v>
      </c>
      <c r="AF618" s="16">
        <f t="shared" si="616"/>
        <v>0</v>
      </c>
      <c r="AG618" s="16">
        <f t="shared" si="3"/>
        <v>0</v>
      </c>
      <c r="AH618" s="16">
        <f>(nnet!$A618-AG618)^2</f>
        <v>0</v>
      </c>
    </row>
    <row r="619" ht="14.25" customHeight="1">
      <c r="A619" s="10">
        <v>0.0</v>
      </c>
      <c r="B619" s="10" t="s">
        <v>30</v>
      </c>
      <c r="C619" s="10">
        <v>2.0</v>
      </c>
      <c r="D619" s="10" t="s">
        <v>33</v>
      </c>
      <c r="E619" s="10">
        <v>57.0</v>
      </c>
      <c r="F619" s="11">
        <v>10.5</v>
      </c>
      <c r="G619" s="10">
        <v>0.0</v>
      </c>
      <c r="H619" s="10">
        <v>0.0</v>
      </c>
      <c r="I619" s="12">
        <f>nnet!$E619/$E$1</f>
        <v>0.7125</v>
      </c>
      <c r="J619" s="12">
        <f>LOG10(nnet!$F619+1)</f>
        <v>1.06069784</v>
      </c>
      <c r="K619" s="10">
        <f>IF(nnet!$C619=1,1,0)</f>
        <v>0</v>
      </c>
      <c r="L619" s="10">
        <f>IF(nnet!$C619=2,1,0)</f>
        <v>1</v>
      </c>
      <c r="M619" s="10">
        <f>IF(nnet!$B619="S",1,0)</f>
        <v>1</v>
      </c>
      <c r="N619" s="10">
        <f>IF(nnet!$B619="C",1,0)</f>
        <v>0</v>
      </c>
      <c r="O619" s="13">
        <f>IF(nnet!$D619="male",1,0)</f>
        <v>0</v>
      </c>
      <c r="P619" s="13">
        <v>1.0</v>
      </c>
      <c r="AC619" s="15">
        <f>SUMPRODUCT(linear!$G619:$P619,$R$4:$AA$4)</f>
        <v>-1.184557082</v>
      </c>
      <c r="AD619" s="15">
        <f>SUMPRODUCT(nnet!$G619:$P619,$R$5:$AA$5)</f>
        <v>0.6047077472</v>
      </c>
      <c r="AE619" s="16">
        <f t="shared" ref="AE619:AF619" si="617">IF(AC619&lt;0,0,AC619)</f>
        <v>0</v>
      </c>
      <c r="AF619" s="16">
        <f t="shared" si="617"/>
        <v>0.6047077472</v>
      </c>
      <c r="AG619" s="16">
        <f t="shared" si="3"/>
        <v>0.6047077472</v>
      </c>
      <c r="AH619" s="16">
        <f>(nnet!$A619-AG619)^2</f>
        <v>0.3656714595</v>
      </c>
    </row>
    <row r="620" ht="14.25" customHeight="1">
      <c r="A620" s="10">
        <v>1.0</v>
      </c>
      <c r="B620" s="10" t="s">
        <v>30</v>
      </c>
      <c r="C620" s="10">
        <v>2.0</v>
      </c>
      <c r="D620" s="10" t="s">
        <v>33</v>
      </c>
      <c r="E620" s="10">
        <v>54.0</v>
      </c>
      <c r="F620" s="11">
        <v>23.0</v>
      </c>
      <c r="G620" s="10">
        <v>1.0</v>
      </c>
      <c r="H620" s="10">
        <v>3.0</v>
      </c>
      <c r="I620" s="12">
        <f>nnet!$E620/$E$1</f>
        <v>0.675</v>
      </c>
      <c r="J620" s="12">
        <f>LOG10(nnet!$F620+1)</f>
        <v>1.380211242</v>
      </c>
      <c r="K620" s="10">
        <f>IF(nnet!$C620=1,1,0)</f>
        <v>0</v>
      </c>
      <c r="L620" s="10">
        <f>IF(nnet!$C620=2,1,0)</f>
        <v>1</v>
      </c>
      <c r="M620" s="10">
        <f>IF(nnet!$B620="S",1,0)</f>
        <v>1</v>
      </c>
      <c r="N620" s="10">
        <f>IF(nnet!$B620="C",1,0)</f>
        <v>0</v>
      </c>
      <c r="O620" s="13">
        <f>IF(nnet!$D620="male",1,0)</f>
        <v>0</v>
      </c>
      <c r="P620" s="13">
        <v>1.0</v>
      </c>
      <c r="AC620" s="15">
        <f>SUMPRODUCT(linear!$G620:$P620,$R$4:$AA$4)</f>
        <v>-1.275061748</v>
      </c>
      <c r="AD620" s="15">
        <f>SUMPRODUCT(nnet!$G620:$P620,$R$5:$AA$5)</f>
        <v>0.5389505851</v>
      </c>
      <c r="AE620" s="16">
        <f t="shared" ref="AE620:AF620" si="618">IF(AC620&lt;0,0,AC620)</f>
        <v>0</v>
      </c>
      <c r="AF620" s="16">
        <f t="shared" si="618"/>
        <v>0.5389505851</v>
      </c>
      <c r="AG620" s="16">
        <f t="shared" si="3"/>
        <v>0.5389505851</v>
      </c>
      <c r="AH620" s="16">
        <f>(nnet!$A620-AG620)^2</f>
        <v>0.212566563</v>
      </c>
    </row>
    <row r="621" ht="14.25" customHeight="1">
      <c r="A621" s="10">
        <v>0.0</v>
      </c>
      <c r="B621" s="10" t="s">
        <v>30</v>
      </c>
      <c r="C621" s="10">
        <v>3.0</v>
      </c>
      <c r="D621" s="10" t="s">
        <v>31</v>
      </c>
      <c r="E621" s="10">
        <v>18.0</v>
      </c>
      <c r="F621" s="11">
        <v>7.75</v>
      </c>
      <c r="G621" s="10">
        <v>0.0</v>
      </c>
      <c r="H621" s="10">
        <v>0.0</v>
      </c>
      <c r="I621" s="12">
        <f>nnet!$E621/$E$1</f>
        <v>0.225</v>
      </c>
      <c r="J621" s="12">
        <f>LOG10(nnet!$F621+1)</f>
        <v>0.942008053</v>
      </c>
      <c r="K621" s="10">
        <f>IF(nnet!$C621=1,1,0)</f>
        <v>0</v>
      </c>
      <c r="L621" s="10">
        <f>IF(nnet!$C621=2,1,0)</f>
        <v>0</v>
      </c>
      <c r="M621" s="10">
        <f>IF(nnet!$B621="S",1,0)</f>
        <v>1</v>
      </c>
      <c r="N621" s="10">
        <f>IF(nnet!$B621="C",1,0)</f>
        <v>0</v>
      </c>
      <c r="O621" s="13">
        <f>IF(nnet!$D621="male",1,0)</f>
        <v>1</v>
      </c>
      <c r="P621" s="13">
        <v>1.0</v>
      </c>
      <c r="AC621" s="15">
        <f>SUMPRODUCT(linear!$G621:$P621,$R$4:$AA$4)</f>
        <v>-1.448134113</v>
      </c>
      <c r="AD621" s="15">
        <f>SUMPRODUCT(nnet!$G621:$P621,$R$5:$AA$5)</f>
        <v>0.1523697165</v>
      </c>
      <c r="AE621" s="16">
        <f t="shared" ref="AE621:AF621" si="619">IF(AC621&lt;0,0,AC621)</f>
        <v>0</v>
      </c>
      <c r="AF621" s="16">
        <f t="shared" si="619"/>
        <v>0.1523697165</v>
      </c>
      <c r="AG621" s="16">
        <f t="shared" si="3"/>
        <v>0.1523697165</v>
      </c>
      <c r="AH621" s="16">
        <f>(nnet!$A621-AG621)^2</f>
        <v>0.02321653052</v>
      </c>
    </row>
    <row r="622" ht="14.25" customHeight="1">
      <c r="A622" s="10">
        <v>1.0</v>
      </c>
      <c r="B622" s="10" t="s">
        <v>30</v>
      </c>
      <c r="C622" s="10">
        <v>3.0</v>
      </c>
      <c r="D622" s="10" t="s">
        <v>33</v>
      </c>
      <c r="E622" s="10">
        <v>5.0</v>
      </c>
      <c r="F622" s="11">
        <v>12.475</v>
      </c>
      <c r="G622" s="10">
        <v>0.0</v>
      </c>
      <c r="H622" s="10">
        <v>0.0</v>
      </c>
      <c r="I622" s="12">
        <f>nnet!$E622/$E$1</f>
        <v>0.0625</v>
      </c>
      <c r="J622" s="12">
        <f>LOG10(nnet!$F622+1)</f>
        <v>1.129528774</v>
      </c>
      <c r="K622" s="10">
        <f>IF(nnet!$C622=1,1,0)</f>
        <v>0</v>
      </c>
      <c r="L622" s="10">
        <f>IF(nnet!$C622=2,1,0)</f>
        <v>0</v>
      </c>
      <c r="M622" s="10">
        <f>IF(nnet!$B622="S",1,0)</f>
        <v>1</v>
      </c>
      <c r="N622" s="10">
        <f>IF(nnet!$B622="C",1,0)</f>
        <v>0</v>
      </c>
      <c r="O622" s="13">
        <f>IF(nnet!$D622="male",1,0)</f>
        <v>0</v>
      </c>
      <c r="P622" s="13">
        <v>1.0</v>
      </c>
      <c r="AC622" s="15">
        <f>SUMPRODUCT(linear!$G622:$P622,$R$4:$AA$4)</f>
        <v>-0.8260068127</v>
      </c>
      <c r="AD622" s="15">
        <f>SUMPRODUCT(nnet!$G622:$P622,$R$5:$AA$5)</f>
        <v>0.7458213379</v>
      </c>
      <c r="AE622" s="16">
        <f t="shared" ref="AE622:AF622" si="620">IF(AC622&lt;0,0,AC622)</f>
        <v>0</v>
      </c>
      <c r="AF622" s="16">
        <f t="shared" si="620"/>
        <v>0.7458213379</v>
      </c>
      <c r="AG622" s="16">
        <f t="shared" si="3"/>
        <v>0.7458213379</v>
      </c>
      <c r="AH622" s="16">
        <f>(nnet!$A622-AG622)^2</f>
        <v>0.06460679226</v>
      </c>
    </row>
    <row r="623" ht="14.25" customHeight="1">
      <c r="A623" s="10">
        <v>1.0</v>
      </c>
      <c r="B623" s="10" t="s">
        <v>30</v>
      </c>
      <c r="C623" s="10">
        <v>1.0</v>
      </c>
      <c r="D623" s="10" t="s">
        <v>33</v>
      </c>
      <c r="E623" s="10">
        <v>43.0</v>
      </c>
      <c r="F623" s="11">
        <v>211.3375</v>
      </c>
      <c r="G623" s="10">
        <v>0.0</v>
      </c>
      <c r="H623" s="10">
        <v>1.0</v>
      </c>
      <c r="I623" s="12">
        <f>nnet!$E623/$E$1</f>
        <v>0.5375</v>
      </c>
      <c r="J623" s="12">
        <f>LOG10(nnet!$F623+1)</f>
        <v>2.3270267</v>
      </c>
      <c r="K623" s="10">
        <f>IF(nnet!$C623=1,1,0)</f>
        <v>1</v>
      </c>
      <c r="L623" s="10">
        <f>IF(nnet!$C623=2,1,0)</f>
        <v>0</v>
      </c>
      <c r="M623" s="10">
        <f>IF(nnet!$B623="S",1,0)</f>
        <v>1</v>
      </c>
      <c r="N623" s="10">
        <f>IF(nnet!$B623="C",1,0)</f>
        <v>0</v>
      </c>
      <c r="O623" s="13">
        <f>IF(nnet!$D623="male",1,0)</f>
        <v>0</v>
      </c>
      <c r="P623" s="13">
        <v>1.0</v>
      </c>
      <c r="AC623" s="15">
        <f>SUMPRODUCT(linear!$G623:$P623,$R$4:$AA$4)</f>
        <v>-0.8228218215</v>
      </c>
      <c r="AD623" s="15">
        <f>SUMPRODUCT(nnet!$G623:$P623,$R$5:$AA$5)</f>
        <v>0.9468997982</v>
      </c>
      <c r="AE623" s="16">
        <f t="shared" ref="AE623:AF623" si="621">IF(AC623&lt;0,0,AC623)</f>
        <v>0</v>
      </c>
      <c r="AF623" s="16">
        <f t="shared" si="621"/>
        <v>0.9468997982</v>
      </c>
      <c r="AG623" s="16">
        <f t="shared" si="3"/>
        <v>0.9468997982</v>
      </c>
      <c r="AH623" s="16">
        <f>(nnet!$A623-AG623)^2</f>
        <v>0.002819631436</v>
      </c>
    </row>
    <row r="624" ht="14.25" customHeight="1">
      <c r="A624" s="10">
        <v>1.0</v>
      </c>
      <c r="B624" s="10" t="s">
        <v>32</v>
      </c>
      <c r="C624" s="10">
        <v>3.0</v>
      </c>
      <c r="D624" s="10" t="s">
        <v>33</v>
      </c>
      <c r="E624" s="10">
        <v>13.0</v>
      </c>
      <c r="F624" s="11">
        <v>7.2292</v>
      </c>
      <c r="G624" s="10">
        <v>0.0</v>
      </c>
      <c r="H624" s="10">
        <v>0.0</v>
      </c>
      <c r="I624" s="12">
        <f>nnet!$E624/$E$1</f>
        <v>0.1625</v>
      </c>
      <c r="J624" s="12">
        <f>LOG10(nnet!$F624+1)</f>
        <v>0.9153576174</v>
      </c>
      <c r="K624" s="10">
        <f>IF(nnet!$C624=1,1,0)</f>
        <v>0</v>
      </c>
      <c r="L624" s="10">
        <f>IF(nnet!$C624=2,1,0)</f>
        <v>0</v>
      </c>
      <c r="M624" s="10">
        <f>IF(nnet!$B624="S",1,0)</f>
        <v>0</v>
      </c>
      <c r="N624" s="10">
        <f>IF(nnet!$B624="C",1,0)</f>
        <v>1</v>
      </c>
      <c r="O624" s="13">
        <f>IF(nnet!$D624="male",1,0)</f>
        <v>0</v>
      </c>
      <c r="P624" s="13">
        <v>1.0</v>
      </c>
      <c r="AC624" s="15">
        <f>SUMPRODUCT(linear!$G624:$P624,$R$4:$AA$4)</f>
        <v>0.824891482</v>
      </c>
      <c r="AD624" s="15">
        <f>SUMPRODUCT(nnet!$G624:$P624,$R$5:$AA$5)</f>
        <v>-2.805864403</v>
      </c>
      <c r="AE624" s="16">
        <f t="shared" ref="AE624:AF624" si="622">IF(AC624&lt;0,0,AC624)</f>
        <v>0.824891482</v>
      </c>
      <c r="AF624" s="16">
        <f t="shared" si="622"/>
        <v>0</v>
      </c>
      <c r="AG624" s="16">
        <f t="shared" si="3"/>
        <v>0.824891482</v>
      </c>
      <c r="AH624" s="16">
        <f>(nnet!$A624-AG624)^2</f>
        <v>0.03066299309</v>
      </c>
    </row>
    <row r="625" ht="14.25" customHeight="1">
      <c r="A625" s="10">
        <v>1.0</v>
      </c>
      <c r="B625" s="10" t="s">
        <v>30</v>
      </c>
      <c r="C625" s="10">
        <v>1.0</v>
      </c>
      <c r="D625" s="10" t="s">
        <v>33</v>
      </c>
      <c r="E625" s="10">
        <v>17.0</v>
      </c>
      <c r="F625" s="11">
        <v>57.0</v>
      </c>
      <c r="G625" s="10">
        <v>1.0</v>
      </c>
      <c r="H625" s="10">
        <v>0.0</v>
      </c>
      <c r="I625" s="12">
        <f>nnet!$E625/$E$1</f>
        <v>0.2125</v>
      </c>
      <c r="J625" s="12">
        <f>LOG10(nnet!$F625+1)</f>
        <v>1.763427994</v>
      </c>
      <c r="K625" s="10">
        <f>IF(nnet!$C625=1,1,0)</f>
        <v>1</v>
      </c>
      <c r="L625" s="10">
        <f>IF(nnet!$C625=2,1,0)</f>
        <v>0</v>
      </c>
      <c r="M625" s="10">
        <f>IF(nnet!$B625="S",1,0)</f>
        <v>1</v>
      </c>
      <c r="N625" s="10">
        <f>IF(nnet!$B625="C",1,0)</f>
        <v>0</v>
      </c>
      <c r="O625" s="13">
        <f>IF(nnet!$D625="male",1,0)</f>
        <v>0</v>
      </c>
      <c r="P625" s="13">
        <v>1.0</v>
      </c>
      <c r="AC625" s="15">
        <f>SUMPRODUCT(linear!$G625:$P625,$R$4:$AA$4)</f>
        <v>-0.5735272172</v>
      </c>
      <c r="AD625" s="15">
        <f>SUMPRODUCT(nnet!$G625:$P625,$R$5:$AA$5)</f>
        <v>1.009604232</v>
      </c>
      <c r="AE625" s="16">
        <f t="shared" ref="AE625:AF625" si="623">IF(AC625&lt;0,0,AC625)</f>
        <v>0</v>
      </c>
      <c r="AF625" s="16">
        <f t="shared" si="623"/>
        <v>1.009604232</v>
      </c>
      <c r="AG625" s="16">
        <f t="shared" si="3"/>
        <v>1.009604232</v>
      </c>
      <c r="AH625" s="16">
        <f>(nnet!$A625-AG625)^2</f>
        <v>0.00009224126303</v>
      </c>
    </row>
    <row r="626" ht="14.25" customHeight="1">
      <c r="A626" s="10">
        <v>0.0</v>
      </c>
      <c r="B626" s="10" t="s">
        <v>30</v>
      </c>
      <c r="C626" s="10">
        <v>1.0</v>
      </c>
      <c r="D626" s="10" t="s">
        <v>31</v>
      </c>
      <c r="E626" s="10">
        <v>29.0</v>
      </c>
      <c r="F626" s="11">
        <v>30.0</v>
      </c>
      <c r="G626" s="10">
        <v>0.0</v>
      </c>
      <c r="H626" s="10">
        <v>0.0</v>
      </c>
      <c r="I626" s="12">
        <f>nnet!$E626/$E$1</f>
        <v>0.3625</v>
      </c>
      <c r="J626" s="12">
        <f>LOG10(nnet!$F626+1)</f>
        <v>1.491361694</v>
      </c>
      <c r="K626" s="10">
        <f>IF(nnet!$C626=1,1,0)</f>
        <v>1</v>
      </c>
      <c r="L626" s="10">
        <f>IF(nnet!$C626=2,1,0)</f>
        <v>0</v>
      </c>
      <c r="M626" s="10">
        <f>IF(nnet!$B626="S",1,0)</f>
        <v>1</v>
      </c>
      <c r="N626" s="10">
        <f>IF(nnet!$B626="C",1,0)</f>
        <v>0</v>
      </c>
      <c r="O626" s="13">
        <f>IF(nnet!$D626="male",1,0)</f>
        <v>1</v>
      </c>
      <c r="P626" s="13">
        <v>1.0</v>
      </c>
      <c r="AC626" s="15">
        <f>SUMPRODUCT(linear!$G626:$P626,$R$4:$AA$4)</f>
        <v>-1.169692381</v>
      </c>
      <c r="AD626" s="15">
        <f>SUMPRODUCT(nnet!$G626:$P626,$R$5:$AA$5)</f>
        <v>0.4944551499</v>
      </c>
      <c r="AE626" s="16">
        <f t="shared" ref="AE626:AF626" si="624">IF(AC626&lt;0,0,AC626)</f>
        <v>0</v>
      </c>
      <c r="AF626" s="16">
        <f t="shared" si="624"/>
        <v>0.4944551499</v>
      </c>
      <c r="AG626" s="16">
        <f t="shared" si="3"/>
        <v>0.4944551499</v>
      </c>
      <c r="AH626" s="16">
        <f>(nnet!$A626-AG626)^2</f>
        <v>0.2444858953</v>
      </c>
    </row>
    <row r="627" ht="14.25" customHeight="1">
      <c r="A627" s="10">
        <v>0.0</v>
      </c>
      <c r="B627" s="10" t="s">
        <v>30</v>
      </c>
      <c r="C627" s="10">
        <v>3.0</v>
      </c>
      <c r="D627" s="10" t="s">
        <v>31</v>
      </c>
      <c r="E627" s="10">
        <v>25.0</v>
      </c>
      <c r="F627" s="11">
        <v>7.05</v>
      </c>
      <c r="G627" s="10">
        <v>0.0</v>
      </c>
      <c r="H627" s="10">
        <v>0.0</v>
      </c>
      <c r="I627" s="12">
        <f>nnet!$E627/$E$1</f>
        <v>0.3125</v>
      </c>
      <c r="J627" s="12">
        <f>LOG10(nnet!$F627+1)</f>
        <v>0.9057958804</v>
      </c>
      <c r="K627" s="10">
        <f>IF(nnet!$C627=1,1,0)</f>
        <v>0</v>
      </c>
      <c r="L627" s="10">
        <f>IF(nnet!$C627=2,1,0)</f>
        <v>0</v>
      </c>
      <c r="M627" s="10">
        <f>IF(nnet!$B627="S",1,0)</f>
        <v>1</v>
      </c>
      <c r="N627" s="10">
        <f>IF(nnet!$B627="C",1,0)</f>
        <v>0</v>
      </c>
      <c r="O627" s="13">
        <f>IF(nnet!$D627="male",1,0)</f>
        <v>1</v>
      </c>
      <c r="P627" s="13">
        <v>1.0</v>
      </c>
      <c r="AC627" s="15">
        <f>SUMPRODUCT(linear!$G627:$P627,$R$4:$AA$4)</f>
        <v>-1.512882016</v>
      </c>
      <c r="AD627" s="15">
        <f>SUMPRODUCT(nnet!$G627:$P627,$R$5:$AA$5)</f>
        <v>0.1038519642</v>
      </c>
      <c r="AE627" s="16">
        <f t="shared" ref="AE627:AF627" si="625">IF(AC627&lt;0,0,AC627)</f>
        <v>0</v>
      </c>
      <c r="AF627" s="16">
        <f t="shared" si="625"/>
        <v>0.1038519642</v>
      </c>
      <c r="AG627" s="16">
        <f t="shared" si="3"/>
        <v>0.1038519642</v>
      </c>
      <c r="AH627" s="16">
        <f>(nnet!$A627-AG627)^2</f>
        <v>0.01078523048</v>
      </c>
    </row>
    <row r="628" ht="14.25" customHeight="1">
      <c r="A628" s="10">
        <v>0.0</v>
      </c>
      <c r="B628" s="10" t="s">
        <v>30</v>
      </c>
      <c r="C628" s="10">
        <v>3.0</v>
      </c>
      <c r="D628" s="10" t="s">
        <v>31</v>
      </c>
      <c r="E628" s="10">
        <v>25.0</v>
      </c>
      <c r="F628" s="11">
        <v>7.25</v>
      </c>
      <c r="G628" s="10">
        <v>0.0</v>
      </c>
      <c r="H628" s="10">
        <v>0.0</v>
      </c>
      <c r="I628" s="12">
        <f>nnet!$E628/$E$1</f>
        <v>0.3125</v>
      </c>
      <c r="J628" s="12">
        <f>LOG10(nnet!$F628+1)</f>
        <v>0.9164539485</v>
      </c>
      <c r="K628" s="10">
        <f>IF(nnet!$C628=1,1,0)</f>
        <v>0</v>
      </c>
      <c r="L628" s="10">
        <f>IF(nnet!$C628=2,1,0)</f>
        <v>0</v>
      </c>
      <c r="M628" s="10">
        <f>IF(nnet!$B628="S",1,0)</f>
        <v>1</v>
      </c>
      <c r="N628" s="10">
        <f>IF(nnet!$B628="C",1,0)</f>
        <v>0</v>
      </c>
      <c r="O628" s="13">
        <f>IF(nnet!$D628="male",1,0)</f>
        <v>1</v>
      </c>
      <c r="P628" s="13">
        <v>1.0</v>
      </c>
      <c r="AC628" s="15">
        <f>SUMPRODUCT(linear!$G628:$P628,$R$4:$AA$4)</f>
        <v>-1.512758054</v>
      </c>
      <c r="AD628" s="15">
        <f>SUMPRODUCT(nnet!$G628:$P628,$R$5:$AA$5)</f>
        <v>0.1046135756</v>
      </c>
      <c r="AE628" s="16">
        <f t="shared" ref="AE628:AF628" si="626">IF(AC628&lt;0,0,AC628)</f>
        <v>0</v>
      </c>
      <c r="AF628" s="16">
        <f t="shared" si="626"/>
        <v>0.1046135756</v>
      </c>
      <c r="AG628" s="16">
        <f t="shared" si="3"/>
        <v>0.1046135756</v>
      </c>
      <c r="AH628" s="16">
        <f>(nnet!$A628-AG628)^2</f>
        <v>0.01094400019</v>
      </c>
    </row>
    <row r="629" ht="14.25" customHeight="1">
      <c r="A629" s="10">
        <v>1.0</v>
      </c>
      <c r="B629" s="10" t="s">
        <v>30</v>
      </c>
      <c r="C629" s="10">
        <v>3.0</v>
      </c>
      <c r="D629" s="10" t="s">
        <v>33</v>
      </c>
      <c r="E629" s="10">
        <v>18.0</v>
      </c>
      <c r="F629" s="11">
        <v>7.4958</v>
      </c>
      <c r="G629" s="10">
        <v>0.0</v>
      </c>
      <c r="H629" s="10">
        <v>0.0</v>
      </c>
      <c r="I629" s="12">
        <f>nnet!$E629/$E$1</f>
        <v>0.225</v>
      </c>
      <c r="J629" s="12">
        <f>LOG10(nnet!$F629+1)</f>
        <v>0.9292042801</v>
      </c>
      <c r="K629" s="10">
        <f>IF(nnet!$C629=1,1,0)</f>
        <v>0</v>
      </c>
      <c r="L629" s="10">
        <f>IF(nnet!$C629=2,1,0)</f>
        <v>0</v>
      </c>
      <c r="M629" s="10">
        <f>IF(nnet!$B629="S",1,0)</f>
        <v>1</v>
      </c>
      <c r="N629" s="10">
        <f>IF(nnet!$B629="C",1,0)</f>
        <v>0</v>
      </c>
      <c r="O629" s="13">
        <f>IF(nnet!$D629="male",1,0)</f>
        <v>0</v>
      </c>
      <c r="P629" s="13">
        <v>1.0</v>
      </c>
      <c r="AC629" s="15">
        <f>SUMPRODUCT(linear!$G629:$P629,$R$4:$AA$4)</f>
        <v>-0.9478006751</v>
      </c>
      <c r="AD629" s="15">
        <f>SUMPRODUCT(nnet!$G629:$P629,$R$5:$AA$5)</f>
        <v>0.6462076994</v>
      </c>
      <c r="AE629" s="16">
        <f t="shared" ref="AE629:AF629" si="627">IF(AC629&lt;0,0,AC629)</f>
        <v>0</v>
      </c>
      <c r="AF629" s="16">
        <f t="shared" si="627"/>
        <v>0.6462076994</v>
      </c>
      <c r="AG629" s="16">
        <f t="shared" si="3"/>
        <v>0.6462076994</v>
      </c>
      <c r="AH629" s="16">
        <f>(nnet!$A629-AG629)^2</f>
        <v>0.125168992</v>
      </c>
    </row>
    <row r="630" ht="14.25" customHeight="1">
      <c r="A630" s="10">
        <v>0.0</v>
      </c>
      <c r="B630" s="10" t="s">
        <v>34</v>
      </c>
      <c r="C630" s="10">
        <v>3.0</v>
      </c>
      <c r="D630" s="10" t="s">
        <v>31</v>
      </c>
      <c r="E630" s="10">
        <v>8.0</v>
      </c>
      <c r="F630" s="11">
        <v>29.125</v>
      </c>
      <c r="G630" s="10">
        <v>4.0</v>
      </c>
      <c r="H630" s="10">
        <v>1.0</v>
      </c>
      <c r="I630" s="12">
        <f>nnet!$E630/$E$1</f>
        <v>0.1</v>
      </c>
      <c r="J630" s="12">
        <f>LOG10(nnet!$F630+1)</f>
        <v>1.478927056</v>
      </c>
      <c r="K630" s="10">
        <f>IF(nnet!$C630=1,1,0)</f>
        <v>0</v>
      </c>
      <c r="L630" s="10">
        <f>IF(nnet!$C630=2,1,0)</f>
        <v>0</v>
      </c>
      <c r="M630" s="10">
        <f>IF(nnet!$B630="S",1,0)</f>
        <v>0</v>
      </c>
      <c r="N630" s="10">
        <f>IF(nnet!$B630="C",1,0)</f>
        <v>0</v>
      </c>
      <c r="O630" s="13">
        <f>IF(nnet!$D630="male",1,0)</f>
        <v>1</v>
      </c>
      <c r="P630" s="13">
        <v>1.0</v>
      </c>
      <c r="AC630" s="15">
        <f>SUMPRODUCT(linear!$G630:$P630,$R$4:$AA$4)</f>
        <v>0.05922658474</v>
      </c>
      <c r="AD630" s="15">
        <f>SUMPRODUCT(nnet!$G630:$P630,$R$5:$AA$5)</f>
        <v>-2.877691992</v>
      </c>
      <c r="AE630" s="16">
        <f t="shared" ref="AE630:AF630" si="628">IF(AC630&lt;0,0,AC630)</f>
        <v>0.05922658474</v>
      </c>
      <c r="AF630" s="16">
        <f t="shared" si="628"/>
        <v>0</v>
      </c>
      <c r="AG630" s="16">
        <f t="shared" si="3"/>
        <v>0.05922658474</v>
      </c>
      <c r="AH630" s="16">
        <f>(nnet!$A630-AG630)^2</f>
        <v>0.00350778834</v>
      </c>
    </row>
    <row r="631" ht="14.25" customHeight="1">
      <c r="A631" s="10">
        <v>1.0</v>
      </c>
      <c r="B631" s="10" t="s">
        <v>30</v>
      </c>
      <c r="C631" s="10">
        <v>3.0</v>
      </c>
      <c r="D631" s="10" t="s">
        <v>31</v>
      </c>
      <c r="E631" s="10">
        <v>1.0</v>
      </c>
      <c r="F631" s="11">
        <v>20.575</v>
      </c>
      <c r="G631" s="10">
        <v>1.0</v>
      </c>
      <c r="H631" s="10">
        <v>2.0</v>
      </c>
      <c r="I631" s="12">
        <f>nnet!$E631/$E$1</f>
        <v>0.0125</v>
      </c>
      <c r="J631" s="12">
        <f>LOG10(nnet!$F631+1)</f>
        <v>1.333950804</v>
      </c>
      <c r="K631" s="10">
        <f>IF(nnet!$C631=1,1,0)</f>
        <v>0</v>
      </c>
      <c r="L631" s="10">
        <f>IF(nnet!$C631=2,1,0)</f>
        <v>0</v>
      </c>
      <c r="M631" s="10">
        <f>IF(nnet!$B631="S",1,0)</f>
        <v>1</v>
      </c>
      <c r="N631" s="10">
        <f>IF(nnet!$B631="C",1,0)</f>
        <v>0</v>
      </c>
      <c r="O631" s="13">
        <f>IF(nnet!$D631="male",1,0)</f>
        <v>1</v>
      </c>
      <c r="P631" s="13">
        <v>1.0</v>
      </c>
      <c r="AC631" s="15">
        <f>SUMPRODUCT(linear!$G631:$P631,$R$4:$AA$4)</f>
        <v>-1.374465069</v>
      </c>
      <c r="AD631" s="15">
        <f>SUMPRODUCT(nnet!$G631:$P631,$R$5:$AA$5)</f>
        <v>0.1938120394</v>
      </c>
      <c r="AE631" s="16">
        <f t="shared" ref="AE631:AF631" si="629">IF(AC631&lt;0,0,AC631)</f>
        <v>0</v>
      </c>
      <c r="AF631" s="16">
        <f t="shared" si="629"/>
        <v>0.1938120394</v>
      </c>
      <c r="AG631" s="16">
        <f t="shared" si="3"/>
        <v>0.1938120394</v>
      </c>
      <c r="AH631" s="16">
        <f>(nnet!$A631-AG631)^2</f>
        <v>0.6499390278</v>
      </c>
    </row>
    <row r="632" ht="14.25" customHeight="1">
      <c r="A632" s="10">
        <v>0.0</v>
      </c>
      <c r="B632" s="10" t="s">
        <v>32</v>
      </c>
      <c r="C632" s="10">
        <v>1.0</v>
      </c>
      <c r="D632" s="10" t="s">
        <v>31</v>
      </c>
      <c r="E632" s="10">
        <v>46.0</v>
      </c>
      <c r="F632" s="11">
        <v>79.2</v>
      </c>
      <c r="G632" s="10">
        <v>0.0</v>
      </c>
      <c r="H632" s="10">
        <v>0.0</v>
      </c>
      <c r="I632" s="12">
        <f>nnet!$E632/$E$1</f>
        <v>0.575</v>
      </c>
      <c r="J632" s="12">
        <f>LOG10(nnet!$F632+1)</f>
        <v>1.904174368</v>
      </c>
      <c r="K632" s="10">
        <f>IF(nnet!$C632=1,1,0)</f>
        <v>1</v>
      </c>
      <c r="L632" s="10">
        <f>IF(nnet!$C632=2,1,0)</f>
        <v>0</v>
      </c>
      <c r="M632" s="10">
        <f>IF(nnet!$B632="S",1,0)</f>
        <v>0</v>
      </c>
      <c r="N632" s="10">
        <f>IF(nnet!$B632="C",1,0)</f>
        <v>1</v>
      </c>
      <c r="O632" s="13">
        <f>IF(nnet!$D632="male",1,0)</f>
        <v>1</v>
      </c>
      <c r="P632" s="13">
        <v>1.0</v>
      </c>
      <c r="AC632" s="15">
        <f>SUMPRODUCT(linear!$G632:$P632,$R$4:$AA$4)</f>
        <v>0.4057924817</v>
      </c>
      <c r="AD632" s="15">
        <f>SUMPRODUCT(nnet!$G632:$P632,$R$5:$AA$5)</f>
        <v>-3.071480122</v>
      </c>
      <c r="AE632" s="16">
        <f t="shared" ref="AE632:AF632" si="630">IF(AC632&lt;0,0,AC632)</f>
        <v>0.4057924817</v>
      </c>
      <c r="AF632" s="16">
        <f t="shared" si="630"/>
        <v>0</v>
      </c>
      <c r="AG632" s="16">
        <f t="shared" si="3"/>
        <v>0.4057924817</v>
      </c>
      <c r="AH632" s="16">
        <f>(nnet!$A632-AG632)^2</f>
        <v>0.1646675382</v>
      </c>
    </row>
    <row r="633" ht="14.25" customHeight="1">
      <c r="A633" s="10">
        <v>0.0</v>
      </c>
      <c r="B633" s="10" t="s">
        <v>30</v>
      </c>
      <c r="C633" s="10">
        <v>2.0</v>
      </c>
      <c r="D633" s="10" t="s">
        <v>31</v>
      </c>
      <c r="E633" s="10">
        <v>16.0</v>
      </c>
      <c r="F633" s="11">
        <v>26.0</v>
      </c>
      <c r="G633" s="10">
        <v>0.0</v>
      </c>
      <c r="H633" s="10">
        <v>0.0</v>
      </c>
      <c r="I633" s="12">
        <f>nnet!$E633/$E$1</f>
        <v>0.2</v>
      </c>
      <c r="J633" s="12">
        <f>LOG10(nnet!$F633+1)</f>
        <v>1.431363764</v>
      </c>
      <c r="K633" s="10">
        <f>IF(nnet!$C633=1,1,0)</f>
        <v>0</v>
      </c>
      <c r="L633" s="10">
        <f>IF(nnet!$C633=2,1,0)</f>
        <v>1</v>
      </c>
      <c r="M633" s="10">
        <f>IF(nnet!$B633="S",1,0)</f>
        <v>1</v>
      </c>
      <c r="N633" s="10">
        <f>IF(nnet!$B633="C",1,0)</f>
        <v>0</v>
      </c>
      <c r="O633" s="13">
        <f>IF(nnet!$D633="male",1,0)</f>
        <v>1</v>
      </c>
      <c r="P633" s="13">
        <v>1.0</v>
      </c>
      <c r="AC633" s="15">
        <f>SUMPRODUCT(linear!$G633:$P633,$R$4:$AA$4)</f>
        <v>-1.303957461</v>
      </c>
      <c r="AD633" s="15">
        <f>SUMPRODUCT(nnet!$G633:$P633,$R$5:$AA$5)</f>
        <v>0.4054611487</v>
      </c>
      <c r="AE633" s="16">
        <f t="shared" ref="AE633:AF633" si="631">IF(AC633&lt;0,0,AC633)</f>
        <v>0</v>
      </c>
      <c r="AF633" s="16">
        <f t="shared" si="631"/>
        <v>0.4054611487</v>
      </c>
      <c r="AG633" s="16">
        <f t="shared" si="3"/>
        <v>0.4054611487</v>
      </c>
      <c r="AH633" s="16">
        <f>(nnet!$A633-AG633)^2</f>
        <v>0.1643987431</v>
      </c>
    </row>
    <row r="634" ht="14.25" customHeight="1">
      <c r="A634" s="10">
        <v>0.0</v>
      </c>
      <c r="B634" s="10" t="s">
        <v>30</v>
      </c>
      <c r="C634" s="10">
        <v>3.0</v>
      </c>
      <c r="D634" s="10" t="s">
        <v>31</v>
      </c>
      <c r="E634" s="10">
        <v>25.0</v>
      </c>
      <c r="F634" s="11">
        <v>7.8958</v>
      </c>
      <c r="G634" s="10">
        <v>0.0</v>
      </c>
      <c r="H634" s="10">
        <v>0.0</v>
      </c>
      <c r="I634" s="12">
        <f>nnet!$E634/$E$1</f>
        <v>0.3125</v>
      </c>
      <c r="J634" s="12">
        <f>LOG10(nnet!$F634+1)</f>
        <v>0.9491850103</v>
      </c>
      <c r="K634" s="10">
        <f>IF(nnet!$C634=1,1,0)</f>
        <v>0</v>
      </c>
      <c r="L634" s="10">
        <f>IF(nnet!$C634=2,1,0)</f>
        <v>0</v>
      </c>
      <c r="M634" s="10">
        <f>IF(nnet!$B634="S",1,0)</f>
        <v>1</v>
      </c>
      <c r="N634" s="10">
        <f>IF(nnet!$B634="C",1,0)</f>
        <v>0</v>
      </c>
      <c r="O634" s="13">
        <f>IF(nnet!$D634="male",1,0)</f>
        <v>1</v>
      </c>
      <c r="P634" s="13">
        <v>1.0</v>
      </c>
      <c r="AC634" s="15">
        <f>SUMPRODUCT(linear!$G634:$P634,$R$4:$AA$4)</f>
        <v>-1.512377364</v>
      </c>
      <c r="AD634" s="15">
        <f>SUMPRODUCT(nnet!$G634:$P634,$R$5:$AA$5)</f>
        <v>0.1069524935</v>
      </c>
      <c r="AE634" s="16">
        <f t="shared" ref="AE634:AF634" si="632">IF(AC634&lt;0,0,AC634)</f>
        <v>0</v>
      </c>
      <c r="AF634" s="16">
        <f t="shared" si="632"/>
        <v>0.1069524935</v>
      </c>
      <c r="AG634" s="16">
        <f t="shared" si="3"/>
        <v>0.1069524935</v>
      </c>
      <c r="AH634" s="16">
        <f>(nnet!$A634-AG634)^2</f>
        <v>0.01143883587</v>
      </c>
    </row>
    <row r="635" ht="14.25" customHeight="1">
      <c r="A635" s="10">
        <v>0.0</v>
      </c>
      <c r="B635" s="10" t="s">
        <v>30</v>
      </c>
      <c r="C635" s="10">
        <v>2.0</v>
      </c>
      <c r="D635" s="10" t="s">
        <v>31</v>
      </c>
      <c r="E635" s="10">
        <v>39.0</v>
      </c>
      <c r="F635" s="11">
        <v>13.0</v>
      </c>
      <c r="G635" s="10">
        <v>0.0</v>
      </c>
      <c r="H635" s="10">
        <v>0.0</v>
      </c>
      <c r="I635" s="12">
        <f>nnet!$E635/$E$1</f>
        <v>0.4875</v>
      </c>
      <c r="J635" s="12">
        <f>LOG10(nnet!$F635+1)</f>
        <v>1.146128036</v>
      </c>
      <c r="K635" s="10">
        <f>IF(nnet!$C635=1,1,0)</f>
        <v>0</v>
      </c>
      <c r="L635" s="10">
        <f>IF(nnet!$C635=2,1,0)</f>
        <v>1</v>
      </c>
      <c r="M635" s="10">
        <f>IF(nnet!$B635="S",1,0)</f>
        <v>1</v>
      </c>
      <c r="N635" s="10">
        <f>IF(nnet!$B635="C",1,0)</f>
        <v>0</v>
      </c>
      <c r="O635" s="13">
        <f>IF(nnet!$D635="male",1,0)</f>
        <v>1</v>
      </c>
      <c r="P635" s="13">
        <v>1.0</v>
      </c>
      <c r="AC635" s="15">
        <f>SUMPRODUCT(linear!$G635:$P635,$R$4:$AA$4)</f>
        <v>-1.518634234</v>
      </c>
      <c r="AD635" s="15">
        <f>SUMPRODUCT(nnet!$G635:$P635,$R$5:$AA$5)</f>
        <v>0.2341654684</v>
      </c>
      <c r="AE635" s="16">
        <f t="shared" ref="AE635:AF635" si="633">IF(AC635&lt;0,0,AC635)</f>
        <v>0</v>
      </c>
      <c r="AF635" s="16">
        <f t="shared" si="633"/>
        <v>0.2341654684</v>
      </c>
      <c r="AG635" s="16">
        <f t="shared" si="3"/>
        <v>0.2341654684</v>
      </c>
      <c r="AH635" s="16">
        <f>(nnet!$A635-AG635)^2</f>
        <v>0.05483346661</v>
      </c>
    </row>
    <row r="636" ht="14.25" customHeight="1">
      <c r="A636" s="10">
        <v>1.0</v>
      </c>
      <c r="B636" s="10" t="s">
        <v>30</v>
      </c>
      <c r="C636" s="10">
        <v>1.0</v>
      </c>
      <c r="D636" s="10" t="s">
        <v>33</v>
      </c>
      <c r="E636" s="10">
        <v>49.0</v>
      </c>
      <c r="F636" s="11">
        <v>25.9292</v>
      </c>
      <c r="G636" s="10">
        <v>0.0</v>
      </c>
      <c r="H636" s="10">
        <v>0.0</v>
      </c>
      <c r="I636" s="12">
        <f>nnet!$E636/$E$1</f>
        <v>0.6125</v>
      </c>
      <c r="J636" s="12">
        <f>LOG10(nnet!$F636+1)</f>
        <v>1.430223452</v>
      </c>
      <c r="K636" s="10">
        <f>IF(nnet!$C636=1,1,0)</f>
        <v>1</v>
      </c>
      <c r="L636" s="10">
        <f>IF(nnet!$C636=2,1,0)</f>
        <v>0</v>
      </c>
      <c r="M636" s="10">
        <f>IF(nnet!$B636="S",1,0)</f>
        <v>1</v>
      </c>
      <c r="N636" s="10">
        <f>IF(nnet!$B636="C",1,0)</f>
        <v>0</v>
      </c>
      <c r="O636" s="13">
        <f>IF(nnet!$D636="male",1,0)</f>
        <v>0</v>
      </c>
      <c r="P636" s="13">
        <v>1.0</v>
      </c>
      <c r="AC636" s="15">
        <f>SUMPRODUCT(linear!$G636:$P636,$R$4:$AA$4)</f>
        <v>-0.8537117565</v>
      </c>
      <c r="AD636" s="15">
        <f>SUMPRODUCT(nnet!$G636:$P636,$R$5:$AA$5)</f>
        <v>0.8536104196</v>
      </c>
      <c r="AE636" s="16">
        <f t="shared" ref="AE636:AF636" si="634">IF(AC636&lt;0,0,AC636)</f>
        <v>0</v>
      </c>
      <c r="AF636" s="16">
        <f t="shared" si="634"/>
        <v>0.8536104196</v>
      </c>
      <c r="AG636" s="16">
        <f t="shared" si="3"/>
        <v>0.8536104196</v>
      </c>
      <c r="AH636" s="16">
        <f>(nnet!$A636-AG636)^2</f>
        <v>0.02142990925</v>
      </c>
    </row>
    <row r="637" ht="14.25" customHeight="1">
      <c r="A637" s="10">
        <v>1.0</v>
      </c>
      <c r="B637" s="10" t="s">
        <v>30</v>
      </c>
      <c r="C637" s="10">
        <v>3.0</v>
      </c>
      <c r="D637" s="10" t="s">
        <v>33</v>
      </c>
      <c r="E637" s="10">
        <v>31.0</v>
      </c>
      <c r="F637" s="11">
        <v>8.6833</v>
      </c>
      <c r="G637" s="10">
        <v>0.0</v>
      </c>
      <c r="H637" s="10">
        <v>0.0</v>
      </c>
      <c r="I637" s="12">
        <f>nnet!$E637/$E$1</f>
        <v>0.3875</v>
      </c>
      <c r="J637" s="12">
        <f>LOG10(nnet!$F637+1)</f>
        <v>0.986023387</v>
      </c>
      <c r="K637" s="10">
        <f>IF(nnet!$C637=1,1,0)</f>
        <v>0</v>
      </c>
      <c r="L637" s="10">
        <f>IF(nnet!$C637=2,1,0)</f>
        <v>0</v>
      </c>
      <c r="M637" s="10">
        <f>IF(nnet!$B637="S",1,0)</f>
        <v>1</v>
      </c>
      <c r="N637" s="10">
        <f>IF(nnet!$B637="C",1,0)</f>
        <v>0</v>
      </c>
      <c r="O637" s="13">
        <f>IF(nnet!$D637="male",1,0)</f>
        <v>0</v>
      </c>
      <c r="P637" s="13">
        <v>1.0</v>
      </c>
      <c r="AC637" s="15">
        <f>SUMPRODUCT(linear!$G637:$P637,$R$4:$AA$4)</f>
        <v>-1.066603738</v>
      </c>
      <c r="AD637" s="15">
        <f>SUMPRODUCT(nnet!$G637:$P637,$R$5:$AA$5)</f>
        <v>0.5649691991</v>
      </c>
      <c r="AE637" s="16">
        <f t="shared" ref="AE637:AF637" si="635">IF(AC637&lt;0,0,AC637)</f>
        <v>0</v>
      </c>
      <c r="AF637" s="16">
        <f t="shared" si="635"/>
        <v>0.5649691991</v>
      </c>
      <c r="AG637" s="16">
        <f t="shared" si="3"/>
        <v>0.5649691991</v>
      </c>
      <c r="AH637" s="16">
        <f>(nnet!$A637-AG637)^2</f>
        <v>0.1892517977</v>
      </c>
    </row>
    <row r="638" ht="14.25" customHeight="1">
      <c r="A638" s="10">
        <v>0.0</v>
      </c>
      <c r="B638" s="10" t="s">
        <v>32</v>
      </c>
      <c r="C638" s="10">
        <v>3.0</v>
      </c>
      <c r="D638" s="10" t="s">
        <v>31</v>
      </c>
      <c r="E638" s="10">
        <v>30.0</v>
      </c>
      <c r="F638" s="11">
        <v>7.2292</v>
      </c>
      <c r="G638" s="10">
        <v>0.0</v>
      </c>
      <c r="H638" s="10">
        <v>0.0</v>
      </c>
      <c r="I638" s="12">
        <f>nnet!$E638/$E$1</f>
        <v>0.375</v>
      </c>
      <c r="J638" s="12">
        <f>LOG10(nnet!$F638+1)</f>
        <v>0.9153576174</v>
      </c>
      <c r="K638" s="10">
        <f>IF(nnet!$C638=1,1,0)</f>
        <v>0</v>
      </c>
      <c r="L638" s="10">
        <f>IF(nnet!$C638=2,1,0)</f>
        <v>0</v>
      </c>
      <c r="M638" s="10">
        <f>IF(nnet!$B638="S",1,0)</f>
        <v>0</v>
      </c>
      <c r="N638" s="10">
        <f>IF(nnet!$B638="C",1,0)</f>
        <v>1</v>
      </c>
      <c r="O638" s="13">
        <f>IF(nnet!$D638="male",1,0)</f>
        <v>1</v>
      </c>
      <c r="P638" s="13">
        <v>1.0</v>
      </c>
      <c r="AC638" s="15">
        <f>SUMPRODUCT(linear!$G638:$P638,$R$4:$AA$4)</f>
        <v>0.1681870793</v>
      </c>
      <c r="AD638" s="15">
        <f>SUMPRODUCT(nnet!$G638:$P638,$R$5:$AA$5)</f>
        <v>-3.412161803</v>
      </c>
      <c r="AE638" s="16">
        <f t="shared" ref="AE638:AF638" si="636">IF(AC638&lt;0,0,AC638)</f>
        <v>0.1681870793</v>
      </c>
      <c r="AF638" s="16">
        <f t="shared" si="636"/>
        <v>0</v>
      </c>
      <c r="AG638" s="16">
        <f t="shared" si="3"/>
        <v>0.1681870793</v>
      </c>
      <c r="AH638" s="16">
        <f>(nnet!$A638-AG638)^2</f>
        <v>0.02828689364</v>
      </c>
    </row>
    <row r="639" ht="14.25" customHeight="1">
      <c r="A639" s="10">
        <v>0.0</v>
      </c>
      <c r="B639" s="10" t="s">
        <v>30</v>
      </c>
      <c r="C639" s="10">
        <v>3.0</v>
      </c>
      <c r="D639" s="10" t="s">
        <v>33</v>
      </c>
      <c r="E639" s="10">
        <v>30.0</v>
      </c>
      <c r="F639" s="11">
        <v>24.15</v>
      </c>
      <c r="G639" s="10">
        <v>1.0</v>
      </c>
      <c r="H639" s="10">
        <v>1.0</v>
      </c>
      <c r="I639" s="12">
        <f>nnet!$E639/$E$1</f>
        <v>0.375</v>
      </c>
      <c r="J639" s="12">
        <f>LOG10(nnet!$F639+1)</f>
        <v>1.400537989</v>
      </c>
      <c r="K639" s="10">
        <f>IF(nnet!$C639=1,1,0)</f>
        <v>0</v>
      </c>
      <c r="L639" s="10">
        <f>IF(nnet!$C639=2,1,0)</f>
        <v>0</v>
      </c>
      <c r="M639" s="10">
        <f>IF(nnet!$B639="S",1,0)</f>
        <v>1</v>
      </c>
      <c r="N639" s="10">
        <f>IF(nnet!$B639="C",1,0)</f>
        <v>0</v>
      </c>
      <c r="O639" s="13">
        <f>IF(nnet!$D639="male",1,0)</f>
        <v>0</v>
      </c>
      <c r="P639" s="13">
        <v>1.0</v>
      </c>
      <c r="AC639" s="15">
        <f>SUMPRODUCT(linear!$G639:$P639,$R$4:$AA$4)</f>
        <v>-1.105026834</v>
      </c>
      <c r="AD639" s="15">
        <f>SUMPRODUCT(nnet!$G639:$P639,$R$5:$AA$5)</f>
        <v>0.5132050618</v>
      </c>
      <c r="AE639" s="16">
        <f t="shared" ref="AE639:AF639" si="637">IF(AC639&lt;0,0,AC639)</f>
        <v>0</v>
      </c>
      <c r="AF639" s="16">
        <f t="shared" si="637"/>
        <v>0.5132050618</v>
      </c>
      <c r="AG639" s="16">
        <f t="shared" si="3"/>
        <v>0.5132050618</v>
      </c>
      <c r="AH639" s="16">
        <f>(nnet!$A639-AG639)^2</f>
        <v>0.2633794355</v>
      </c>
    </row>
    <row r="640" ht="14.25" customHeight="1">
      <c r="A640" s="10">
        <v>0.0</v>
      </c>
      <c r="B640" s="10" t="s">
        <v>30</v>
      </c>
      <c r="C640" s="10">
        <v>2.0</v>
      </c>
      <c r="D640" s="10" t="s">
        <v>31</v>
      </c>
      <c r="E640" s="10">
        <v>34.0</v>
      </c>
      <c r="F640" s="11">
        <v>13.0</v>
      </c>
      <c r="G640" s="10">
        <v>0.0</v>
      </c>
      <c r="H640" s="10">
        <v>0.0</v>
      </c>
      <c r="I640" s="12">
        <f>nnet!$E640/$E$1</f>
        <v>0.425</v>
      </c>
      <c r="J640" s="12">
        <f>LOG10(nnet!$F640+1)</f>
        <v>1.146128036</v>
      </c>
      <c r="K640" s="10">
        <f>IF(nnet!$C640=1,1,0)</f>
        <v>0</v>
      </c>
      <c r="L640" s="10">
        <f>IF(nnet!$C640=2,1,0)</f>
        <v>1</v>
      </c>
      <c r="M640" s="10">
        <f>IF(nnet!$B640="S",1,0)</f>
        <v>1</v>
      </c>
      <c r="N640" s="10">
        <f>IF(nnet!$B640="C",1,0)</f>
        <v>0</v>
      </c>
      <c r="O640" s="13">
        <f>IF(nnet!$D640="male",1,0)</f>
        <v>1</v>
      </c>
      <c r="P640" s="13">
        <v>1.0</v>
      </c>
      <c r="AC640" s="15">
        <f>SUMPRODUCT(linear!$G640:$P640,$R$4:$AA$4)</f>
        <v>-1.472686574</v>
      </c>
      <c r="AD640" s="15">
        <f>SUMPRODUCT(nnet!$G640:$P640,$R$5:$AA$5)</f>
        <v>0.2669726676</v>
      </c>
      <c r="AE640" s="16">
        <f t="shared" ref="AE640:AF640" si="638">IF(AC640&lt;0,0,AC640)</f>
        <v>0</v>
      </c>
      <c r="AF640" s="16">
        <f t="shared" si="638"/>
        <v>0.2669726676</v>
      </c>
      <c r="AG640" s="16">
        <f t="shared" si="3"/>
        <v>0.2669726676</v>
      </c>
      <c r="AH640" s="16">
        <f>(nnet!$A640-AG640)^2</f>
        <v>0.07127440523</v>
      </c>
    </row>
    <row r="641" ht="14.25" customHeight="1">
      <c r="A641" s="10">
        <v>1.0</v>
      </c>
      <c r="B641" s="10" t="s">
        <v>30</v>
      </c>
      <c r="C641" s="10">
        <v>2.0</v>
      </c>
      <c r="D641" s="10" t="s">
        <v>33</v>
      </c>
      <c r="E641" s="10">
        <v>31.0</v>
      </c>
      <c r="F641" s="11">
        <v>26.25</v>
      </c>
      <c r="G641" s="10">
        <v>1.0</v>
      </c>
      <c r="H641" s="10">
        <v>1.0</v>
      </c>
      <c r="I641" s="12">
        <f>nnet!$E641/$E$1</f>
        <v>0.3875</v>
      </c>
      <c r="J641" s="12">
        <f>LOG10(nnet!$F641+1)</f>
        <v>1.435366507</v>
      </c>
      <c r="K641" s="10">
        <f>IF(nnet!$C641=1,1,0)</f>
        <v>0</v>
      </c>
      <c r="L641" s="10">
        <f>IF(nnet!$C641=2,1,0)</f>
        <v>1</v>
      </c>
      <c r="M641" s="10">
        <f>IF(nnet!$B641="S",1,0)</f>
        <v>1</v>
      </c>
      <c r="N641" s="10">
        <f>IF(nnet!$B641="C",1,0)</f>
        <v>0</v>
      </c>
      <c r="O641" s="13">
        <f>IF(nnet!$D641="male",1,0)</f>
        <v>0</v>
      </c>
      <c r="P641" s="13">
        <v>1.0</v>
      </c>
      <c r="AC641" s="15">
        <f>SUMPRODUCT(linear!$G641:$P641,$R$4:$AA$4)</f>
        <v>-0.993705317</v>
      </c>
      <c r="AD641" s="15">
        <f>SUMPRODUCT(nnet!$G641:$P641,$R$5:$AA$5)</f>
        <v>0.7141322683</v>
      </c>
      <c r="AE641" s="16">
        <f t="shared" ref="AE641:AF641" si="639">IF(AC641&lt;0,0,AC641)</f>
        <v>0</v>
      </c>
      <c r="AF641" s="16">
        <f t="shared" si="639"/>
        <v>0.7141322683</v>
      </c>
      <c r="AG641" s="16">
        <f t="shared" si="3"/>
        <v>0.7141322683</v>
      </c>
      <c r="AH641" s="16">
        <f>(nnet!$A641-AG641)^2</f>
        <v>0.08172036003</v>
      </c>
    </row>
    <row r="642" ht="14.25" customHeight="1">
      <c r="A642" s="10">
        <v>1.0</v>
      </c>
      <c r="B642" s="10" t="s">
        <v>30</v>
      </c>
      <c r="C642" s="10">
        <v>1.0</v>
      </c>
      <c r="D642" s="10" t="s">
        <v>31</v>
      </c>
      <c r="E642" s="10">
        <v>11.0</v>
      </c>
      <c r="F642" s="11">
        <v>120.0</v>
      </c>
      <c r="G642" s="10">
        <v>1.0</v>
      </c>
      <c r="H642" s="10">
        <v>2.0</v>
      </c>
      <c r="I642" s="12">
        <f>nnet!$E642/$E$1</f>
        <v>0.1375</v>
      </c>
      <c r="J642" s="12">
        <f>LOG10(nnet!$F642+1)</f>
        <v>2.08278537</v>
      </c>
      <c r="K642" s="10">
        <f>IF(nnet!$C642=1,1,0)</f>
        <v>1</v>
      </c>
      <c r="L642" s="10">
        <f>IF(nnet!$C642=2,1,0)</f>
        <v>0</v>
      </c>
      <c r="M642" s="10">
        <f>IF(nnet!$B642="S",1,0)</f>
        <v>1</v>
      </c>
      <c r="N642" s="10">
        <f>IF(nnet!$B642="C",1,0)</f>
        <v>0</v>
      </c>
      <c r="O642" s="13">
        <f>IF(nnet!$D642="male",1,0)</f>
        <v>1</v>
      </c>
      <c r="P642" s="13">
        <v>1.0</v>
      </c>
      <c r="AC642" s="15">
        <f>SUMPRODUCT(linear!$G642:$P642,$R$4:$AA$4)</f>
        <v>-1.084513671</v>
      </c>
      <c r="AD642" s="15">
        <f>SUMPRODUCT(nnet!$G642:$P642,$R$5:$AA$5)</f>
        <v>0.5567135532</v>
      </c>
      <c r="AE642" s="16">
        <f t="shared" ref="AE642:AF642" si="640">IF(AC642&lt;0,0,AC642)</f>
        <v>0</v>
      </c>
      <c r="AF642" s="16">
        <f t="shared" si="640"/>
        <v>0.5567135532</v>
      </c>
      <c r="AG642" s="16">
        <f t="shared" si="3"/>
        <v>0.5567135532</v>
      </c>
      <c r="AH642" s="16">
        <f>(nnet!$A642-AG642)^2</f>
        <v>0.1965028739</v>
      </c>
    </row>
    <row r="643" ht="14.25" customHeight="1">
      <c r="A643" s="10">
        <v>1.0</v>
      </c>
      <c r="B643" s="10" t="s">
        <v>32</v>
      </c>
      <c r="C643" s="10">
        <v>3.0</v>
      </c>
      <c r="D643" s="10" t="s">
        <v>31</v>
      </c>
      <c r="E643" s="10">
        <v>0.42</v>
      </c>
      <c r="F643" s="11">
        <v>8.5167</v>
      </c>
      <c r="G643" s="10">
        <v>0.0</v>
      </c>
      <c r="H643" s="10">
        <v>1.0</v>
      </c>
      <c r="I643" s="12">
        <f>nnet!$E643/$E$1</f>
        <v>0.00525</v>
      </c>
      <c r="J643" s="12">
        <f>LOG10(nnet!$F643+1)</f>
        <v>0.978486379</v>
      </c>
      <c r="K643" s="10">
        <f>IF(nnet!$C643=1,1,0)</f>
        <v>0</v>
      </c>
      <c r="L643" s="10">
        <f>IF(nnet!$C643=2,1,0)</f>
        <v>0</v>
      </c>
      <c r="M643" s="10">
        <f>IF(nnet!$B643="S",1,0)</f>
        <v>0</v>
      </c>
      <c r="N643" s="10">
        <f>IF(nnet!$B643="C",1,0)</f>
        <v>1</v>
      </c>
      <c r="O643" s="13">
        <f>IF(nnet!$D643="male",1,0)</f>
        <v>1</v>
      </c>
      <c r="P643" s="13">
        <v>1.0</v>
      </c>
      <c r="AC643" s="15">
        <f>SUMPRODUCT(linear!$G643:$P643,$R$4:$AA$4)</f>
        <v>0.4060698365</v>
      </c>
      <c r="AD643" s="15">
        <f>SUMPRODUCT(nnet!$G643:$P643,$R$5:$AA$5)</f>
        <v>-3.223726939</v>
      </c>
      <c r="AE643" s="16">
        <f t="shared" ref="AE643:AF643" si="641">IF(AC643&lt;0,0,AC643)</f>
        <v>0.4060698365</v>
      </c>
      <c r="AF643" s="16">
        <f t="shared" si="641"/>
        <v>0</v>
      </c>
      <c r="AG643" s="16">
        <f t="shared" si="3"/>
        <v>0.4060698365</v>
      </c>
      <c r="AH643" s="16">
        <f>(nnet!$A643-AG643)^2</f>
        <v>0.3527530391</v>
      </c>
    </row>
    <row r="644" ht="14.25" customHeight="1">
      <c r="A644" s="10">
        <v>1.0</v>
      </c>
      <c r="B644" s="10" t="s">
        <v>30</v>
      </c>
      <c r="C644" s="10">
        <v>3.0</v>
      </c>
      <c r="D644" s="10" t="s">
        <v>31</v>
      </c>
      <c r="E644" s="10">
        <v>27.0</v>
      </c>
      <c r="F644" s="11">
        <v>6.975</v>
      </c>
      <c r="G644" s="10">
        <v>0.0</v>
      </c>
      <c r="H644" s="10">
        <v>0.0</v>
      </c>
      <c r="I644" s="12">
        <f>nnet!$E644/$E$1</f>
        <v>0.3375</v>
      </c>
      <c r="J644" s="12">
        <f>LOG10(nnet!$F644+1)</f>
        <v>0.9017306917</v>
      </c>
      <c r="K644" s="10">
        <f>IF(nnet!$C644=1,1,0)</f>
        <v>0</v>
      </c>
      <c r="L644" s="10">
        <f>IF(nnet!$C644=2,1,0)</f>
        <v>0</v>
      </c>
      <c r="M644" s="10">
        <f>IF(nnet!$B644="S",1,0)</f>
        <v>1</v>
      </c>
      <c r="N644" s="10">
        <f>IF(nnet!$B644="C",1,0)</f>
        <v>0</v>
      </c>
      <c r="O644" s="13">
        <f>IF(nnet!$D644="male",1,0)</f>
        <v>1</v>
      </c>
      <c r="P644" s="13">
        <v>1.0</v>
      </c>
      <c r="AC644" s="15">
        <f>SUMPRODUCT(linear!$G644:$P644,$R$4:$AA$4)</f>
        <v>-1.531308362</v>
      </c>
      <c r="AD644" s="15">
        <f>SUMPRODUCT(nnet!$G644:$P644,$R$5:$AA$5)</f>
        <v>0.09043859162</v>
      </c>
      <c r="AE644" s="16">
        <f t="shared" ref="AE644:AF644" si="642">IF(AC644&lt;0,0,AC644)</f>
        <v>0</v>
      </c>
      <c r="AF644" s="16">
        <f t="shared" si="642"/>
        <v>0.09043859162</v>
      </c>
      <c r="AG644" s="16">
        <f t="shared" si="3"/>
        <v>0.09043859162</v>
      </c>
      <c r="AH644" s="16">
        <f>(nnet!$A644-AG644)^2</f>
        <v>0.8273019556</v>
      </c>
    </row>
    <row r="645" ht="14.25" customHeight="1">
      <c r="A645" s="10">
        <v>0.0</v>
      </c>
      <c r="B645" s="10" t="s">
        <v>30</v>
      </c>
      <c r="C645" s="10">
        <v>3.0</v>
      </c>
      <c r="D645" s="10" t="s">
        <v>31</v>
      </c>
      <c r="E645" s="10">
        <v>31.0</v>
      </c>
      <c r="F645" s="11">
        <v>7.775</v>
      </c>
      <c r="G645" s="10">
        <v>0.0</v>
      </c>
      <c r="H645" s="10">
        <v>0.0</v>
      </c>
      <c r="I645" s="12">
        <f>nnet!$E645/$E$1</f>
        <v>0.3875</v>
      </c>
      <c r="J645" s="12">
        <f>LOG10(nnet!$F645+1)</f>
        <v>0.9432471251</v>
      </c>
      <c r="K645" s="10">
        <f>IF(nnet!$C645=1,1,0)</f>
        <v>0</v>
      </c>
      <c r="L645" s="10">
        <f>IF(nnet!$C645=2,1,0)</f>
        <v>0</v>
      </c>
      <c r="M645" s="10">
        <f>IF(nnet!$B645="S",1,0)</f>
        <v>1</v>
      </c>
      <c r="N645" s="10">
        <f>IF(nnet!$B645="C",1,0)</f>
        <v>0</v>
      </c>
      <c r="O645" s="13">
        <f>IF(nnet!$D645="male",1,0)</f>
        <v>1</v>
      </c>
      <c r="P645" s="13">
        <v>1.0</v>
      </c>
      <c r="AC645" s="15">
        <f>SUMPRODUCT(linear!$G645:$P645,$R$4:$AA$4)</f>
        <v>-1.567583619</v>
      </c>
      <c r="AD645" s="15">
        <f>SUMPRODUCT(nnet!$G645:$P645,$R$5:$AA$5)</f>
        <v>0.06715954119</v>
      </c>
      <c r="AE645" s="16">
        <f t="shared" ref="AE645:AF645" si="643">IF(AC645&lt;0,0,AC645)</f>
        <v>0</v>
      </c>
      <c r="AF645" s="16">
        <f t="shared" si="643"/>
        <v>0.06715954119</v>
      </c>
      <c r="AG645" s="16">
        <f t="shared" si="3"/>
        <v>0.06715954119</v>
      </c>
      <c r="AH645" s="16">
        <f>(nnet!$A645-AG645)^2</f>
        <v>0.004510403973</v>
      </c>
    </row>
    <row r="646" ht="14.25" customHeight="1">
      <c r="A646" s="10">
        <v>0.0</v>
      </c>
      <c r="B646" s="10" t="s">
        <v>30</v>
      </c>
      <c r="C646" s="10">
        <v>1.0</v>
      </c>
      <c r="D646" s="10" t="s">
        <v>31</v>
      </c>
      <c r="E646" s="10">
        <v>39.0</v>
      </c>
      <c r="F646" s="11">
        <v>0.0</v>
      </c>
      <c r="G646" s="10">
        <v>0.0</v>
      </c>
      <c r="H646" s="10">
        <v>0.0</v>
      </c>
      <c r="I646" s="12">
        <f>nnet!$E646/$E$1</f>
        <v>0.4875</v>
      </c>
      <c r="J646" s="12">
        <f>LOG10(nnet!$F646+1)</f>
        <v>0</v>
      </c>
      <c r="K646" s="10">
        <f>IF(nnet!$C646=1,1,0)</f>
        <v>1</v>
      </c>
      <c r="L646" s="10">
        <f>IF(nnet!$C646=2,1,0)</f>
        <v>0</v>
      </c>
      <c r="M646" s="10">
        <f>IF(nnet!$B646="S",1,0)</f>
        <v>1</v>
      </c>
      <c r="N646" s="10">
        <f>IF(nnet!$B646="C",1,0)</f>
        <v>0</v>
      </c>
      <c r="O646" s="13">
        <f>IF(nnet!$D646="male",1,0)</f>
        <v>1</v>
      </c>
      <c r="P646" s="13">
        <v>1.0</v>
      </c>
      <c r="AC646" s="15">
        <f>SUMPRODUCT(linear!$G646:$P646,$R$4:$AA$4)</f>
        <v>-1.27893351</v>
      </c>
      <c r="AD646" s="15">
        <f>SUMPRODUCT(nnet!$G646:$P646,$R$5:$AA$5)</f>
        <v>0.3222700368</v>
      </c>
      <c r="AE646" s="16">
        <f t="shared" ref="AE646:AF646" si="644">IF(AC646&lt;0,0,AC646)</f>
        <v>0</v>
      </c>
      <c r="AF646" s="16">
        <f t="shared" si="644"/>
        <v>0.3222700368</v>
      </c>
      <c r="AG646" s="16">
        <f t="shared" si="3"/>
        <v>0.3222700368</v>
      </c>
      <c r="AH646" s="16">
        <f>(nnet!$A646-AG646)^2</f>
        <v>0.1038579766</v>
      </c>
    </row>
    <row r="647" ht="14.25" customHeight="1">
      <c r="A647" s="10">
        <v>0.0</v>
      </c>
      <c r="B647" s="10" t="s">
        <v>30</v>
      </c>
      <c r="C647" s="10">
        <v>3.0</v>
      </c>
      <c r="D647" s="10" t="s">
        <v>33</v>
      </c>
      <c r="E647" s="10">
        <v>18.0</v>
      </c>
      <c r="F647" s="11">
        <v>7.775</v>
      </c>
      <c r="G647" s="10">
        <v>0.0</v>
      </c>
      <c r="H647" s="10">
        <v>0.0</v>
      </c>
      <c r="I647" s="12">
        <f>nnet!$E647/$E$1</f>
        <v>0.225</v>
      </c>
      <c r="J647" s="12">
        <f>LOG10(nnet!$F647+1)</f>
        <v>0.9432471251</v>
      </c>
      <c r="K647" s="10">
        <f>IF(nnet!$C647=1,1,0)</f>
        <v>0</v>
      </c>
      <c r="L647" s="10">
        <f>IF(nnet!$C647=2,1,0)</f>
        <v>0</v>
      </c>
      <c r="M647" s="10">
        <f>IF(nnet!$B647="S",1,0)</f>
        <v>1</v>
      </c>
      <c r="N647" s="10">
        <f>IF(nnet!$B647="C",1,0)</f>
        <v>0</v>
      </c>
      <c r="O647" s="13">
        <f>IF(nnet!$D647="male",1,0)</f>
        <v>0</v>
      </c>
      <c r="P647" s="13">
        <v>1.0</v>
      </c>
      <c r="AC647" s="15">
        <f>SUMPRODUCT(linear!$G647:$P647,$R$4:$AA$4)</f>
        <v>-0.9476373448</v>
      </c>
      <c r="AD647" s="15">
        <f>SUMPRODUCT(nnet!$G647:$P647,$R$5:$AA$5)</f>
        <v>0.6472111823</v>
      </c>
      <c r="AE647" s="16">
        <f t="shared" ref="AE647:AF647" si="645">IF(AC647&lt;0,0,AC647)</f>
        <v>0</v>
      </c>
      <c r="AF647" s="16">
        <f t="shared" si="645"/>
        <v>0.6472111823</v>
      </c>
      <c r="AG647" s="16">
        <f t="shared" si="3"/>
        <v>0.6472111823</v>
      </c>
      <c r="AH647" s="16">
        <f>(nnet!$A647-AG647)^2</f>
        <v>0.4188823145</v>
      </c>
    </row>
    <row r="648" ht="14.25" customHeight="1">
      <c r="A648" s="10">
        <v>0.0</v>
      </c>
      <c r="B648" s="10" t="s">
        <v>30</v>
      </c>
      <c r="C648" s="10">
        <v>2.0</v>
      </c>
      <c r="D648" s="10" t="s">
        <v>31</v>
      </c>
      <c r="E648" s="10">
        <v>39.0</v>
      </c>
      <c r="F648" s="11">
        <v>13.0</v>
      </c>
      <c r="G648" s="10">
        <v>0.0</v>
      </c>
      <c r="H648" s="10">
        <v>0.0</v>
      </c>
      <c r="I648" s="12">
        <f>nnet!$E648/$E$1</f>
        <v>0.4875</v>
      </c>
      <c r="J648" s="12">
        <f>LOG10(nnet!$F648+1)</f>
        <v>1.146128036</v>
      </c>
      <c r="K648" s="10">
        <f>IF(nnet!$C648=1,1,0)</f>
        <v>0</v>
      </c>
      <c r="L648" s="10">
        <f>IF(nnet!$C648=2,1,0)</f>
        <v>1</v>
      </c>
      <c r="M648" s="10">
        <f>IF(nnet!$B648="S",1,0)</f>
        <v>1</v>
      </c>
      <c r="N648" s="10">
        <f>IF(nnet!$B648="C",1,0)</f>
        <v>0</v>
      </c>
      <c r="O648" s="13">
        <f>IF(nnet!$D648="male",1,0)</f>
        <v>1</v>
      </c>
      <c r="P648" s="13">
        <v>1.0</v>
      </c>
      <c r="AC648" s="15">
        <f>SUMPRODUCT(linear!$G648:$P648,$R$4:$AA$4)</f>
        <v>-1.518634234</v>
      </c>
      <c r="AD648" s="15">
        <f>SUMPRODUCT(nnet!$G648:$P648,$R$5:$AA$5)</f>
        <v>0.2341654684</v>
      </c>
      <c r="AE648" s="16">
        <f t="shared" ref="AE648:AF648" si="646">IF(AC648&lt;0,0,AC648)</f>
        <v>0</v>
      </c>
      <c r="AF648" s="16">
        <f t="shared" si="646"/>
        <v>0.2341654684</v>
      </c>
      <c r="AG648" s="16">
        <f t="shared" si="3"/>
        <v>0.2341654684</v>
      </c>
      <c r="AH648" s="16">
        <f>(nnet!$A648-AG648)^2</f>
        <v>0.05483346661</v>
      </c>
    </row>
    <row r="649" ht="14.25" customHeight="1">
      <c r="A649" s="10">
        <v>1.0</v>
      </c>
      <c r="B649" s="10" t="s">
        <v>30</v>
      </c>
      <c r="C649" s="10">
        <v>1.0</v>
      </c>
      <c r="D649" s="10" t="s">
        <v>33</v>
      </c>
      <c r="E649" s="10">
        <v>33.0</v>
      </c>
      <c r="F649" s="11">
        <v>53.1</v>
      </c>
      <c r="G649" s="10">
        <v>1.0</v>
      </c>
      <c r="H649" s="10">
        <v>0.0</v>
      </c>
      <c r="I649" s="12">
        <f>nnet!$E649/$E$1</f>
        <v>0.4125</v>
      </c>
      <c r="J649" s="12">
        <f>LOG10(nnet!$F649+1)</f>
        <v>1.733197265</v>
      </c>
      <c r="K649" s="10">
        <f>IF(nnet!$C649=1,1,0)</f>
        <v>1</v>
      </c>
      <c r="L649" s="10">
        <f>IF(nnet!$C649=2,1,0)</f>
        <v>0</v>
      </c>
      <c r="M649" s="10">
        <f>IF(nnet!$B649="S",1,0)</f>
        <v>1</v>
      </c>
      <c r="N649" s="10">
        <f>IF(nnet!$B649="C",1,0)</f>
        <v>0</v>
      </c>
      <c r="O649" s="13">
        <f>IF(nnet!$D649="male",1,0)</f>
        <v>0</v>
      </c>
      <c r="P649" s="13">
        <v>1.0</v>
      </c>
      <c r="AC649" s="15">
        <f>SUMPRODUCT(linear!$G649:$P649,$R$4:$AA$4)</f>
        <v>-0.7209113404</v>
      </c>
      <c r="AD649" s="15">
        <f>SUMPRODUCT(nnet!$G649:$P649,$R$5:$AA$5)</f>
        <v>0.9024609468</v>
      </c>
      <c r="AE649" s="16">
        <f t="shared" ref="AE649:AF649" si="647">IF(AC649&lt;0,0,AC649)</f>
        <v>0</v>
      </c>
      <c r="AF649" s="16">
        <f t="shared" si="647"/>
        <v>0.9024609468</v>
      </c>
      <c r="AG649" s="16">
        <f t="shared" si="3"/>
        <v>0.9024609468</v>
      </c>
      <c r="AH649" s="16">
        <f>(nnet!$A649-AG649)^2</f>
        <v>0.009513866904</v>
      </c>
    </row>
    <row r="650" ht="14.25" customHeight="1">
      <c r="A650" s="10">
        <v>0.0</v>
      </c>
      <c r="B650" s="10" t="s">
        <v>30</v>
      </c>
      <c r="C650" s="10">
        <v>3.0</v>
      </c>
      <c r="D650" s="10" t="s">
        <v>31</v>
      </c>
      <c r="E650" s="10">
        <v>26.0</v>
      </c>
      <c r="F650" s="11">
        <v>7.8875</v>
      </c>
      <c r="G650" s="10">
        <v>0.0</v>
      </c>
      <c r="H650" s="10">
        <v>0.0</v>
      </c>
      <c r="I650" s="12">
        <f>nnet!$E650/$E$1</f>
        <v>0.325</v>
      </c>
      <c r="J650" s="12">
        <f>LOG10(nnet!$F650+1)</f>
        <v>0.9487796137</v>
      </c>
      <c r="K650" s="10">
        <f>IF(nnet!$C650=1,1,0)</f>
        <v>0</v>
      </c>
      <c r="L650" s="10">
        <f>IF(nnet!$C650=2,1,0)</f>
        <v>0</v>
      </c>
      <c r="M650" s="10">
        <f>IF(nnet!$B650="S",1,0)</f>
        <v>1</v>
      </c>
      <c r="N650" s="10">
        <f>IF(nnet!$B650="C",1,0)</f>
        <v>0</v>
      </c>
      <c r="O650" s="13">
        <f>IF(nnet!$D650="male",1,0)</f>
        <v>1</v>
      </c>
      <c r="P650" s="13">
        <v>1.0</v>
      </c>
      <c r="AC650" s="15">
        <f>SUMPRODUCT(linear!$G650:$P650,$R$4:$AA$4)</f>
        <v>-1.521571611</v>
      </c>
      <c r="AD650" s="15">
        <f>SUMPRODUCT(nnet!$G650:$P650,$R$5:$AA$5)</f>
        <v>0.1003620846</v>
      </c>
      <c r="AE650" s="16">
        <f t="shared" ref="AE650:AF650" si="648">IF(AC650&lt;0,0,AC650)</f>
        <v>0</v>
      </c>
      <c r="AF650" s="16">
        <f t="shared" si="648"/>
        <v>0.1003620846</v>
      </c>
      <c r="AG650" s="16">
        <f t="shared" si="3"/>
        <v>0.1003620846</v>
      </c>
      <c r="AH650" s="16">
        <f>(nnet!$A650-AG650)^2</f>
        <v>0.01007254802</v>
      </c>
    </row>
    <row r="651" ht="14.25" customHeight="1">
      <c r="A651" s="10">
        <v>0.0</v>
      </c>
      <c r="B651" s="10" t="s">
        <v>30</v>
      </c>
      <c r="C651" s="10">
        <v>3.0</v>
      </c>
      <c r="D651" s="10" t="s">
        <v>31</v>
      </c>
      <c r="E651" s="10">
        <v>39.0</v>
      </c>
      <c r="F651" s="11">
        <v>24.15</v>
      </c>
      <c r="G651" s="10">
        <v>0.0</v>
      </c>
      <c r="H651" s="10">
        <v>0.0</v>
      </c>
      <c r="I651" s="12">
        <f>nnet!$E651/$E$1</f>
        <v>0.4875</v>
      </c>
      <c r="J651" s="12">
        <f>LOG10(nnet!$F651+1)</f>
        <v>1.400537989</v>
      </c>
      <c r="K651" s="10">
        <f>IF(nnet!$C651=1,1,0)</f>
        <v>0</v>
      </c>
      <c r="L651" s="10">
        <f>IF(nnet!$C651=2,1,0)</f>
        <v>0</v>
      </c>
      <c r="M651" s="10">
        <f>IF(nnet!$B651="S",1,0)</f>
        <v>1</v>
      </c>
      <c r="N651" s="10">
        <f>IF(nnet!$B651="C",1,0)</f>
        <v>0</v>
      </c>
      <c r="O651" s="13">
        <f>IF(nnet!$D651="male",1,0)</f>
        <v>1</v>
      </c>
      <c r="P651" s="13">
        <v>1.0</v>
      </c>
      <c r="AC651" s="15">
        <f>SUMPRODUCT(linear!$G651:$P651,$R$4:$AA$4)</f>
        <v>-1.635781193</v>
      </c>
      <c r="AD651" s="15">
        <f>SUMPRODUCT(nnet!$G651:$P651,$R$5:$AA$5)</f>
        <v>0.047345417</v>
      </c>
      <c r="AE651" s="16">
        <f t="shared" ref="AE651:AF651" si="649">IF(AC651&lt;0,0,AC651)</f>
        <v>0</v>
      </c>
      <c r="AF651" s="16">
        <f t="shared" si="649"/>
        <v>0.047345417</v>
      </c>
      <c r="AG651" s="16">
        <f t="shared" si="3"/>
        <v>0.047345417</v>
      </c>
      <c r="AH651" s="16">
        <f>(nnet!$A651-AG651)^2</f>
        <v>0.002241588511</v>
      </c>
    </row>
    <row r="652" ht="14.25" customHeight="1">
      <c r="A652" s="10">
        <v>0.0</v>
      </c>
      <c r="B652" s="10" t="s">
        <v>30</v>
      </c>
      <c r="C652" s="10">
        <v>2.0</v>
      </c>
      <c r="D652" s="10" t="s">
        <v>31</v>
      </c>
      <c r="E652" s="10">
        <v>35.0</v>
      </c>
      <c r="F652" s="11">
        <v>10.5</v>
      </c>
      <c r="G652" s="10">
        <v>0.0</v>
      </c>
      <c r="H652" s="10">
        <v>0.0</v>
      </c>
      <c r="I652" s="12">
        <f>nnet!$E652/$E$1</f>
        <v>0.4375</v>
      </c>
      <c r="J652" s="12">
        <f>LOG10(nnet!$F652+1)</f>
        <v>1.06069784</v>
      </c>
      <c r="K652" s="10">
        <f>IF(nnet!$C652=1,1,0)</f>
        <v>0</v>
      </c>
      <c r="L652" s="10">
        <f>IF(nnet!$C652=2,1,0)</f>
        <v>1</v>
      </c>
      <c r="M652" s="10">
        <f>IF(nnet!$B652="S",1,0)</f>
        <v>1</v>
      </c>
      <c r="N652" s="10">
        <f>IF(nnet!$B652="C",1,0)</f>
        <v>0</v>
      </c>
      <c r="O652" s="13">
        <f>IF(nnet!$D652="male",1,0)</f>
        <v>1</v>
      </c>
      <c r="P652" s="13">
        <v>1.0</v>
      </c>
      <c r="AC652" s="15">
        <f>SUMPRODUCT(linear!$G652:$P652,$R$4:$AA$4)</f>
        <v>-1.482869732</v>
      </c>
      <c r="AD652" s="15">
        <f>SUMPRODUCT(nnet!$G652:$P652,$R$5:$AA$5)</f>
        <v>0.2543065001</v>
      </c>
      <c r="AE652" s="16">
        <f t="shared" ref="AE652:AF652" si="650">IF(AC652&lt;0,0,AC652)</f>
        <v>0</v>
      </c>
      <c r="AF652" s="16">
        <f t="shared" si="650"/>
        <v>0.2543065001</v>
      </c>
      <c r="AG652" s="16">
        <f t="shared" si="3"/>
        <v>0.2543065001</v>
      </c>
      <c r="AH652" s="16">
        <f>(nnet!$A652-AG652)^2</f>
        <v>0.06467179598</v>
      </c>
    </row>
    <row r="653" ht="14.25" customHeight="1">
      <c r="A653" s="10">
        <v>0.0</v>
      </c>
      <c r="B653" s="10" t="s">
        <v>30</v>
      </c>
      <c r="C653" s="10">
        <v>3.0</v>
      </c>
      <c r="D653" s="10" t="s">
        <v>33</v>
      </c>
      <c r="E653" s="10">
        <v>6.0</v>
      </c>
      <c r="F653" s="11">
        <v>31.275</v>
      </c>
      <c r="G653" s="10">
        <v>4.0</v>
      </c>
      <c r="H653" s="10">
        <v>2.0</v>
      </c>
      <c r="I653" s="12">
        <f>nnet!$E653/$E$1</f>
        <v>0.075</v>
      </c>
      <c r="J653" s="12">
        <f>LOG10(nnet!$F653+1)</f>
        <v>1.508866251</v>
      </c>
      <c r="K653" s="10">
        <f>IF(nnet!$C653=1,1,0)</f>
        <v>0</v>
      </c>
      <c r="L653" s="10">
        <f>IF(nnet!$C653=2,1,0)</f>
        <v>0</v>
      </c>
      <c r="M653" s="10">
        <f>IF(nnet!$B653="S",1,0)</f>
        <v>1</v>
      </c>
      <c r="N653" s="10">
        <f>IF(nnet!$B653="C",1,0)</f>
        <v>0</v>
      </c>
      <c r="O653" s="13">
        <f>IF(nnet!$D653="male",1,0)</f>
        <v>0</v>
      </c>
      <c r="P653" s="13">
        <v>1.0</v>
      </c>
      <c r="AC653" s="15">
        <f>SUMPRODUCT(linear!$G653:$P653,$R$4:$AA$4)</f>
        <v>-0.9711637824</v>
      </c>
      <c r="AD653" s="15">
        <f>SUMPRODUCT(nnet!$G653:$P653,$R$5:$AA$5)</f>
        <v>0.4349091454</v>
      </c>
      <c r="AE653" s="16">
        <f t="shared" ref="AE653:AF653" si="651">IF(AC653&lt;0,0,AC653)</f>
        <v>0</v>
      </c>
      <c r="AF653" s="16">
        <f t="shared" si="651"/>
        <v>0.4349091454</v>
      </c>
      <c r="AG653" s="16">
        <f t="shared" si="3"/>
        <v>0.4349091454</v>
      </c>
      <c r="AH653" s="16">
        <f>(nnet!$A653-AG653)^2</f>
        <v>0.1891459647</v>
      </c>
    </row>
    <row r="654" ht="14.25" customHeight="1">
      <c r="A654" s="10">
        <v>0.0</v>
      </c>
      <c r="B654" s="10" t="s">
        <v>30</v>
      </c>
      <c r="C654" s="10">
        <v>3.0</v>
      </c>
      <c r="D654" s="10" t="s">
        <v>31</v>
      </c>
      <c r="E654" s="10">
        <v>30.5</v>
      </c>
      <c r="F654" s="11">
        <v>8.05</v>
      </c>
      <c r="G654" s="10">
        <v>0.0</v>
      </c>
      <c r="H654" s="10">
        <v>0.0</v>
      </c>
      <c r="I654" s="12">
        <f>nnet!$E654/$E$1</f>
        <v>0.38125</v>
      </c>
      <c r="J654" s="12">
        <f>LOG10(nnet!$F654+1)</f>
        <v>0.9566485792</v>
      </c>
      <c r="K654" s="10">
        <f>IF(nnet!$C654=1,1,0)</f>
        <v>0</v>
      </c>
      <c r="L654" s="10">
        <f>IF(nnet!$C654=2,1,0)</f>
        <v>0</v>
      </c>
      <c r="M654" s="10">
        <f>IF(nnet!$B654="S",1,0)</f>
        <v>1</v>
      </c>
      <c r="N654" s="10">
        <f>IF(nnet!$B654="C",1,0)</f>
        <v>0</v>
      </c>
      <c r="O654" s="13">
        <f>IF(nnet!$D654="male",1,0)</f>
        <v>1</v>
      </c>
      <c r="P654" s="13">
        <v>1.0</v>
      </c>
      <c r="AC654" s="15">
        <f>SUMPRODUCT(linear!$G654:$P654,$R$4:$AA$4)</f>
        <v>-1.562832983</v>
      </c>
      <c r="AD654" s="15">
        <f>SUMPRODUCT(nnet!$G654:$P654,$R$5:$AA$5)</f>
        <v>0.07139791112</v>
      </c>
      <c r="AE654" s="16">
        <f t="shared" ref="AE654:AF654" si="652">IF(AC654&lt;0,0,AC654)</f>
        <v>0</v>
      </c>
      <c r="AF654" s="16">
        <f t="shared" si="652"/>
        <v>0.07139791112</v>
      </c>
      <c r="AG654" s="16">
        <f t="shared" si="3"/>
        <v>0.07139791112</v>
      </c>
      <c r="AH654" s="16">
        <f>(nnet!$A654-AG654)^2</f>
        <v>0.005097661712</v>
      </c>
    </row>
    <row r="655" ht="14.25" customHeight="1">
      <c r="A655" s="10">
        <v>0.0</v>
      </c>
      <c r="B655" s="10" t="s">
        <v>30</v>
      </c>
      <c r="C655" s="10">
        <v>3.0</v>
      </c>
      <c r="D655" s="10" t="s">
        <v>33</v>
      </c>
      <c r="E655" s="10">
        <v>23.0</v>
      </c>
      <c r="F655" s="11">
        <v>7.925</v>
      </c>
      <c r="G655" s="10">
        <v>0.0</v>
      </c>
      <c r="H655" s="10">
        <v>0.0</v>
      </c>
      <c r="I655" s="12">
        <f>nnet!$E655/$E$1</f>
        <v>0.2875</v>
      </c>
      <c r="J655" s="12">
        <f>LOG10(nnet!$F655+1)</f>
        <v>0.9506082248</v>
      </c>
      <c r="K655" s="10">
        <f>IF(nnet!$C655=1,1,0)</f>
        <v>0</v>
      </c>
      <c r="L655" s="10">
        <f>IF(nnet!$C655=2,1,0)</f>
        <v>0</v>
      </c>
      <c r="M655" s="10">
        <f>IF(nnet!$B655="S",1,0)</f>
        <v>1</v>
      </c>
      <c r="N655" s="10">
        <f>IF(nnet!$B655="C",1,0)</f>
        <v>0</v>
      </c>
      <c r="O655" s="13">
        <f>IF(nnet!$D655="male",1,0)</f>
        <v>0</v>
      </c>
      <c r="P655" s="13">
        <v>1.0</v>
      </c>
      <c r="AC655" s="15">
        <f>SUMPRODUCT(linear!$G655:$P655,$R$4:$AA$4)</f>
        <v>-0.9934993896</v>
      </c>
      <c r="AD655" s="15">
        <f>SUMPRODUCT(nnet!$G655:$P655,$R$5:$AA$5)</f>
        <v>0.6149299975</v>
      </c>
      <c r="AE655" s="16">
        <f t="shared" ref="AE655:AF655" si="653">IF(AC655&lt;0,0,AC655)</f>
        <v>0</v>
      </c>
      <c r="AF655" s="16">
        <f t="shared" si="653"/>
        <v>0.6149299975</v>
      </c>
      <c r="AG655" s="16">
        <f t="shared" si="3"/>
        <v>0.6149299975</v>
      </c>
      <c r="AH655" s="16">
        <f>(nnet!$A655-AG655)^2</f>
        <v>0.3781389018</v>
      </c>
    </row>
    <row r="656" ht="14.25" customHeight="1">
      <c r="A656" s="10">
        <v>0.0</v>
      </c>
      <c r="B656" s="10" t="s">
        <v>32</v>
      </c>
      <c r="C656" s="10">
        <v>2.0</v>
      </c>
      <c r="D656" s="10" t="s">
        <v>31</v>
      </c>
      <c r="E656" s="10">
        <v>31.0</v>
      </c>
      <c r="F656" s="11">
        <v>37.0042</v>
      </c>
      <c r="G656" s="10">
        <v>1.0</v>
      </c>
      <c r="H656" s="10">
        <v>1.0</v>
      </c>
      <c r="I656" s="12">
        <f>nnet!$E656/$E$1</f>
        <v>0.3875</v>
      </c>
      <c r="J656" s="12">
        <f>LOG10(nnet!$F656+1)</f>
        <v>1.579831595</v>
      </c>
      <c r="K656" s="10">
        <f>IF(nnet!$C656=1,1,0)</f>
        <v>0</v>
      </c>
      <c r="L656" s="10">
        <f>IF(nnet!$C656=2,1,0)</f>
        <v>1</v>
      </c>
      <c r="M656" s="10">
        <f>IF(nnet!$B656="S",1,0)</f>
        <v>0</v>
      </c>
      <c r="N656" s="10">
        <f>IF(nnet!$B656="C",1,0)</f>
        <v>1</v>
      </c>
      <c r="O656" s="13">
        <f>IF(nnet!$D656="male",1,0)</f>
        <v>1</v>
      </c>
      <c r="P656" s="13">
        <v>1.0</v>
      </c>
      <c r="AC656" s="15">
        <f>SUMPRODUCT(linear!$G656:$P656,$R$4:$AA$4)</f>
        <v>0.2343981236</v>
      </c>
      <c r="AD656" s="15">
        <f>SUMPRODUCT(nnet!$G656:$P656,$R$5:$AA$5)</f>
        <v>-3.25418721</v>
      </c>
      <c r="AE656" s="16">
        <f t="shared" ref="AE656:AF656" si="654">IF(AC656&lt;0,0,AC656)</f>
        <v>0.2343981236</v>
      </c>
      <c r="AF656" s="16">
        <f t="shared" si="654"/>
        <v>0</v>
      </c>
      <c r="AG656" s="16">
        <f t="shared" si="3"/>
        <v>0.2343981236</v>
      </c>
      <c r="AH656" s="16">
        <f>(nnet!$A656-AG656)^2</f>
        <v>0.05494248037</v>
      </c>
    </row>
    <row r="657" ht="14.25" customHeight="1">
      <c r="A657" s="10">
        <v>0.0</v>
      </c>
      <c r="B657" s="10" t="s">
        <v>30</v>
      </c>
      <c r="C657" s="10">
        <v>3.0</v>
      </c>
      <c r="D657" s="10" t="s">
        <v>31</v>
      </c>
      <c r="E657" s="10">
        <v>43.0</v>
      </c>
      <c r="F657" s="11">
        <v>6.45</v>
      </c>
      <c r="G657" s="10">
        <v>0.0</v>
      </c>
      <c r="H657" s="10">
        <v>0.0</v>
      </c>
      <c r="I657" s="12">
        <f>nnet!$E657/$E$1</f>
        <v>0.5375</v>
      </c>
      <c r="J657" s="12">
        <f>LOG10(nnet!$F657+1)</f>
        <v>0.8721562727</v>
      </c>
      <c r="K657" s="10">
        <f>IF(nnet!$C657=1,1,0)</f>
        <v>0</v>
      </c>
      <c r="L657" s="10">
        <f>IF(nnet!$C657=2,1,0)</f>
        <v>0</v>
      </c>
      <c r="M657" s="10">
        <f>IF(nnet!$B657="S",1,0)</f>
        <v>1</v>
      </c>
      <c r="N657" s="10">
        <f>IF(nnet!$B657="C",1,0)</f>
        <v>0</v>
      </c>
      <c r="O657" s="13">
        <f>IF(nnet!$D657="male",1,0)</f>
        <v>1</v>
      </c>
      <c r="P657" s="13">
        <v>1.0</v>
      </c>
      <c r="AC657" s="15">
        <f>SUMPRODUCT(linear!$G657:$P657,$R$4:$AA$4)</f>
        <v>-1.678684852</v>
      </c>
      <c r="AD657" s="15">
        <f>SUMPRODUCT(nnet!$G657:$P657,$R$5:$AA$5)</f>
        <v>-0.01665779412</v>
      </c>
      <c r="AE657" s="16">
        <f t="shared" ref="AE657:AF657" si="655">IF(AC657&lt;0,0,AC657)</f>
        <v>0</v>
      </c>
      <c r="AF657" s="16">
        <f t="shared" si="655"/>
        <v>0</v>
      </c>
      <c r="AG657" s="16">
        <f t="shared" si="3"/>
        <v>0</v>
      </c>
      <c r="AH657" s="16">
        <f>(nnet!$A657-AG657)^2</f>
        <v>0</v>
      </c>
    </row>
    <row r="658" ht="14.25" customHeight="1">
      <c r="A658" s="10">
        <v>0.0</v>
      </c>
      <c r="B658" s="10" t="s">
        <v>30</v>
      </c>
      <c r="C658" s="10">
        <v>3.0</v>
      </c>
      <c r="D658" s="10" t="s">
        <v>31</v>
      </c>
      <c r="E658" s="10">
        <v>10.0</v>
      </c>
      <c r="F658" s="11">
        <v>27.9</v>
      </c>
      <c r="G658" s="10">
        <v>3.0</v>
      </c>
      <c r="H658" s="10">
        <v>2.0</v>
      </c>
      <c r="I658" s="12">
        <f>nnet!$E658/$E$1</f>
        <v>0.125</v>
      </c>
      <c r="J658" s="12">
        <f>LOG10(nnet!$F658+1)</f>
        <v>1.460897843</v>
      </c>
      <c r="K658" s="10">
        <f>IF(nnet!$C658=1,1,0)</f>
        <v>0</v>
      </c>
      <c r="L658" s="10">
        <f>IF(nnet!$C658=2,1,0)</f>
        <v>0</v>
      </c>
      <c r="M658" s="10">
        <f>IF(nnet!$B658="S",1,0)</f>
        <v>1</v>
      </c>
      <c r="N658" s="10">
        <f>IF(nnet!$B658="C",1,0)</f>
        <v>0</v>
      </c>
      <c r="O658" s="13">
        <f>IF(nnet!$D658="male",1,0)</f>
        <v>1</v>
      </c>
      <c r="P658" s="13">
        <v>1.0</v>
      </c>
      <c r="AC658" s="15">
        <f>SUMPRODUCT(linear!$G658:$P658,$R$4:$AA$4)</f>
        <v>-1.491206239</v>
      </c>
      <c r="AD658" s="15">
        <f>SUMPRODUCT(nnet!$G658:$P658,$R$5:$AA$5)</f>
        <v>-0.01173468151</v>
      </c>
      <c r="AE658" s="16">
        <f t="shared" ref="AE658:AF658" si="656">IF(AC658&lt;0,0,AC658)</f>
        <v>0</v>
      </c>
      <c r="AF658" s="16">
        <f t="shared" si="656"/>
        <v>0</v>
      </c>
      <c r="AG658" s="16">
        <f t="shared" si="3"/>
        <v>0</v>
      </c>
      <c r="AH658" s="16">
        <f>(nnet!$A658-AG658)^2</f>
        <v>0</v>
      </c>
    </row>
    <row r="659" ht="14.25" customHeight="1">
      <c r="A659" s="10">
        <v>1.0</v>
      </c>
      <c r="B659" s="10" t="s">
        <v>30</v>
      </c>
      <c r="C659" s="10">
        <v>1.0</v>
      </c>
      <c r="D659" s="10" t="s">
        <v>33</v>
      </c>
      <c r="E659" s="10">
        <v>52.0</v>
      </c>
      <c r="F659" s="11">
        <v>93.5</v>
      </c>
      <c r="G659" s="10">
        <v>1.0</v>
      </c>
      <c r="H659" s="10">
        <v>1.0</v>
      </c>
      <c r="I659" s="12">
        <f>nnet!$E659/$E$1</f>
        <v>0.65</v>
      </c>
      <c r="J659" s="12">
        <f>LOG10(nnet!$F659+1)</f>
        <v>1.975431809</v>
      </c>
      <c r="K659" s="10">
        <f>IF(nnet!$C659=1,1,0)</f>
        <v>1</v>
      </c>
      <c r="L659" s="10">
        <f>IF(nnet!$C659=2,1,0)</f>
        <v>0</v>
      </c>
      <c r="M659" s="10">
        <f>IF(nnet!$B659="S",1,0)</f>
        <v>1</v>
      </c>
      <c r="N659" s="10">
        <f>IF(nnet!$B659="C",1,0)</f>
        <v>0</v>
      </c>
      <c r="O659" s="13">
        <f>IF(nnet!$D659="male",1,0)</f>
        <v>0</v>
      </c>
      <c r="P659" s="13">
        <v>1.0</v>
      </c>
      <c r="AC659" s="15">
        <f>SUMPRODUCT(linear!$G659:$P659,$R$4:$AA$4)</f>
        <v>-0.9273729009</v>
      </c>
      <c r="AD659" s="15">
        <f>SUMPRODUCT(nnet!$G659:$P659,$R$5:$AA$5)</f>
        <v>0.7849397242</v>
      </c>
      <c r="AE659" s="16">
        <f t="shared" ref="AE659:AF659" si="657">IF(AC659&lt;0,0,AC659)</f>
        <v>0</v>
      </c>
      <c r="AF659" s="16">
        <f t="shared" si="657"/>
        <v>0.7849397242</v>
      </c>
      <c r="AG659" s="16">
        <f t="shared" si="3"/>
        <v>0.7849397242</v>
      </c>
      <c r="AH659" s="16">
        <f>(nnet!$A659-AG659)^2</f>
        <v>0.04625092223</v>
      </c>
    </row>
    <row r="660" ht="14.25" customHeight="1">
      <c r="A660" s="10">
        <v>1.0</v>
      </c>
      <c r="B660" s="10" t="s">
        <v>30</v>
      </c>
      <c r="C660" s="10">
        <v>3.0</v>
      </c>
      <c r="D660" s="10" t="s">
        <v>31</v>
      </c>
      <c r="E660" s="10">
        <v>27.0</v>
      </c>
      <c r="F660" s="11">
        <v>8.6625</v>
      </c>
      <c r="G660" s="10">
        <v>0.0</v>
      </c>
      <c r="H660" s="10">
        <v>0.0</v>
      </c>
      <c r="I660" s="12">
        <f>nnet!$E660/$E$1</f>
        <v>0.3375</v>
      </c>
      <c r="J660" s="12">
        <f>LOG10(nnet!$F660+1)</f>
        <v>0.9850895069</v>
      </c>
      <c r="K660" s="10">
        <f>IF(nnet!$C660=1,1,0)</f>
        <v>0</v>
      </c>
      <c r="L660" s="10">
        <f>IF(nnet!$C660=2,1,0)</f>
        <v>0</v>
      </c>
      <c r="M660" s="10">
        <f>IF(nnet!$B660="S",1,0)</f>
        <v>1</v>
      </c>
      <c r="N660" s="10">
        <f>IF(nnet!$B660="C",1,0)</f>
        <v>0</v>
      </c>
      <c r="O660" s="13">
        <f>IF(nnet!$D660="male",1,0)</f>
        <v>1</v>
      </c>
      <c r="P660" s="13">
        <v>1.0</v>
      </c>
      <c r="AC660" s="15">
        <f>SUMPRODUCT(linear!$G660:$P660,$R$4:$AA$4)</f>
        <v>-1.530338828</v>
      </c>
      <c r="AD660" s="15">
        <f>SUMPRODUCT(nnet!$G660:$P660,$R$5:$AA$5)</f>
        <v>0.09639530123</v>
      </c>
      <c r="AE660" s="16">
        <f t="shared" ref="AE660:AF660" si="658">IF(AC660&lt;0,0,AC660)</f>
        <v>0</v>
      </c>
      <c r="AF660" s="16">
        <f t="shared" si="658"/>
        <v>0.09639530123</v>
      </c>
      <c r="AG660" s="16">
        <f t="shared" si="3"/>
        <v>0.09639530123</v>
      </c>
      <c r="AH660" s="16">
        <f>(nnet!$A660-AG660)^2</f>
        <v>0.8165014516</v>
      </c>
    </row>
    <row r="661" ht="14.25" customHeight="1">
      <c r="A661" s="10">
        <v>0.0</v>
      </c>
      <c r="B661" s="10" t="s">
        <v>30</v>
      </c>
      <c r="C661" s="10">
        <v>1.0</v>
      </c>
      <c r="D661" s="10" t="s">
        <v>31</v>
      </c>
      <c r="E661" s="10">
        <v>38.0</v>
      </c>
      <c r="F661" s="11">
        <v>0.0</v>
      </c>
      <c r="G661" s="10">
        <v>0.0</v>
      </c>
      <c r="H661" s="10">
        <v>0.0</v>
      </c>
      <c r="I661" s="12">
        <f>nnet!$E661/$E$1</f>
        <v>0.475</v>
      </c>
      <c r="J661" s="12">
        <f>LOG10(nnet!$F661+1)</f>
        <v>0</v>
      </c>
      <c r="K661" s="10">
        <f>IF(nnet!$C661=1,1,0)</f>
        <v>1</v>
      </c>
      <c r="L661" s="10">
        <f>IF(nnet!$C661=2,1,0)</f>
        <v>0</v>
      </c>
      <c r="M661" s="10">
        <f>IF(nnet!$B661="S",1,0)</f>
        <v>1</v>
      </c>
      <c r="N661" s="10">
        <f>IF(nnet!$B661="C",1,0)</f>
        <v>0</v>
      </c>
      <c r="O661" s="13">
        <f>IF(nnet!$D661="male",1,0)</f>
        <v>1</v>
      </c>
      <c r="P661" s="13">
        <v>1.0</v>
      </c>
      <c r="AC661" s="15">
        <f>SUMPRODUCT(linear!$G661:$P661,$R$4:$AA$4)</f>
        <v>-1.269743978</v>
      </c>
      <c r="AD661" s="15">
        <f>SUMPRODUCT(nnet!$G661:$P661,$R$5:$AA$5)</f>
        <v>0.3288314766</v>
      </c>
      <c r="AE661" s="16">
        <f t="shared" ref="AE661:AF661" si="659">IF(AC661&lt;0,0,AC661)</f>
        <v>0</v>
      </c>
      <c r="AF661" s="16">
        <f t="shared" si="659"/>
        <v>0.3288314766</v>
      </c>
      <c r="AG661" s="16">
        <f t="shared" si="3"/>
        <v>0.3288314766</v>
      </c>
      <c r="AH661" s="16">
        <f>(nnet!$A661-AG661)^2</f>
        <v>0.10813014</v>
      </c>
    </row>
    <row r="662" ht="14.25" customHeight="1">
      <c r="A662" s="10">
        <v>1.0</v>
      </c>
      <c r="B662" s="10" t="s">
        <v>30</v>
      </c>
      <c r="C662" s="10">
        <v>3.0</v>
      </c>
      <c r="D662" s="10" t="s">
        <v>33</v>
      </c>
      <c r="E662" s="10">
        <v>27.0</v>
      </c>
      <c r="F662" s="11">
        <v>12.475</v>
      </c>
      <c r="G662" s="10">
        <v>0.0</v>
      </c>
      <c r="H662" s="10">
        <v>1.0</v>
      </c>
      <c r="I662" s="12">
        <f>nnet!$E662/$E$1</f>
        <v>0.3375</v>
      </c>
      <c r="J662" s="12">
        <f>LOG10(nnet!$F662+1)</f>
        <v>1.129528774</v>
      </c>
      <c r="K662" s="10">
        <f>IF(nnet!$C662=1,1,0)</f>
        <v>0</v>
      </c>
      <c r="L662" s="10">
        <f>IF(nnet!$C662=2,1,0)</f>
        <v>0</v>
      </c>
      <c r="M662" s="10">
        <f>IF(nnet!$B662="S",1,0)</f>
        <v>1</v>
      </c>
      <c r="N662" s="10">
        <f>IF(nnet!$B662="C",1,0)</f>
        <v>0</v>
      </c>
      <c r="O662" s="13">
        <f>IF(nnet!$D662="male",1,0)</f>
        <v>0</v>
      </c>
      <c r="P662" s="13">
        <v>1.0</v>
      </c>
      <c r="AC662" s="15">
        <f>SUMPRODUCT(linear!$G662:$P662,$R$4:$AA$4)</f>
        <v>-1.062854364</v>
      </c>
      <c r="AD662" s="15">
        <f>SUMPRODUCT(nnet!$G662:$P662,$R$5:$AA$5)</f>
        <v>0.5913060389</v>
      </c>
      <c r="AE662" s="16">
        <f t="shared" ref="AE662:AF662" si="660">IF(AC662&lt;0,0,AC662)</f>
        <v>0</v>
      </c>
      <c r="AF662" s="16">
        <f t="shared" si="660"/>
        <v>0.5913060389</v>
      </c>
      <c r="AG662" s="16">
        <f t="shared" si="3"/>
        <v>0.5913060389</v>
      </c>
      <c r="AH662" s="16">
        <f>(nnet!$A662-AG662)^2</f>
        <v>0.1670307539</v>
      </c>
    </row>
    <row r="663" ht="14.25" customHeight="1">
      <c r="A663" s="10">
        <v>0.0</v>
      </c>
      <c r="B663" s="10" t="s">
        <v>30</v>
      </c>
      <c r="C663" s="10">
        <v>3.0</v>
      </c>
      <c r="D663" s="10" t="s">
        <v>31</v>
      </c>
      <c r="E663" s="10">
        <v>2.0</v>
      </c>
      <c r="F663" s="11">
        <v>39.6875</v>
      </c>
      <c r="G663" s="10">
        <v>4.0</v>
      </c>
      <c r="H663" s="10">
        <v>1.0</v>
      </c>
      <c r="I663" s="12">
        <f>nnet!$E663/$E$1</f>
        <v>0.025</v>
      </c>
      <c r="J663" s="12">
        <f>LOG10(nnet!$F663+1)</f>
        <v>1.609461006</v>
      </c>
      <c r="K663" s="10">
        <f>IF(nnet!$C663=1,1,0)</f>
        <v>0</v>
      </c>
      <c r="L663" s="10">
        <f>IF(nnet!$C663=2,1,0)</f>
        <v>0</v>
      </c>
      <c r="M663" s="10">
        <f>IF(nnet!$B663="S",1,0)</f>
        <v>1</v>
      </c>
      <c r="N663" s="10">
        <f>IF(nnet!$B663="C",1,0)</f>
        <v>0</v>
      </c>
      <c r="O663" s="13">
        <f>IF(nnet!$D663="male",1,0)</f>
        <v>1</v>
      </c>
      <c r="P663" s="13">
        <v>1.0</v>
      </c>
      <c r="AC663" s="15">
        <f>SUMPRODUCT(linear!$G663:$P663,$R$4:$AA$4)</f>
        <v>-1.399040163</v>
      </c>
      <c r="AD663" s="15">
        <f>SUMPRODUCT(nnet!$G663:$P663,$R$5:$AA$5)</f>
        <v>-0.01624602899</v>
      </c>
      <c r="AE663" s="16">
        <f t="shared" ref="AE663:AF663" si="661">IF(AC663&lt;0,0,AC663)</f>
        <v>0</v>
      </c>
      <c r="AF663" s="16">
        <f t="shared" si="661"/>
        <v>0</v>
      </c>
      <c r="AG663" s="16">
        <f t="shared" si="3"/>
        <v>0</v>
      </c>
      <c r="AH663" s="16">
        <f>(nnet!$A663-AG663)^2</f>
        <v>0</v>
      </c>
    </row>
    <row r="664" ht="14.25" customHeight="1">
      <c r="A664" s="10">
        <v>1.0</v>
      </c>
      <c r="B664" s="10" t="s">
        <v>32</v>
      </c>
      <c r="C664" s="10">
        <v>2.0</v>
      </c>
      <c r="D664" s="10" t="s">
        <v>31</v>
      </c>
      <c r="E664" s="10">
        <v>1.0</v>
      </c>
      <c r="F664" s="11">
        <v>37.0042</v>
      </c>
      <c r="G664" s="10">
        <v>0.0</v>
      </c>
      <c r="H664" s="10">
        <v>2.0</v>
      </c>
      <c r="I664" s="12">
        <f>nnet!$E664/$E$1</f>
        <v>0.0125</v>
      </c>
      <c r="J664" s="12">
        <f>LOG10(nnet!$F664+1)</f>
        <v>1.579831595</v>
      </c>
      <c r="K664" s="10">
        <f>IF(nnet!$C664=1,1,0)</f>
        <v>0</v>
      </c>
      <c r="L664" s="10">
        <f>IF(nnet!$C664=2,1,0)</f>
        <v>1</v>
      </c>
      <c r="M664" s="10">
        <f>IF(nnet!$B664="S",1,0)</f>
        <v>0</v>
      </c>
      <c r="N664" s="10">
        <f>IF(nnet!$B664="C",1,0)</f>
        <v>1</v>
      </c>
      <c r="O664" s="13">
        <f>IF(nnet!$D664="male",1,0)</f>
        <v>1</v>
      </c>
      <c r="P664" s="13">
        <v>1.0</v>
      </c>
      <c r="AC664" s="15">
        <f>SUMPRODUCT(linear!$G664:$P664,$R$4:$AA$4)</f>
        <v>0.4931621848</v>
      </c>
      <c r="AD664" s="15">
        <f>SUMPRODUCT(nnet!$G664:$P664,$R$5:$AA$5)</f>
        <v>-2.989725024</v>
      </c>
      <c r="AE664" s="16">
        <f t="shared" ref="AE664:AF664" si="662">IF(AC664&lt;0,0,AC664)</f>
        <v>0.4931621848</v>
      </c>
      <c r="AF664" s="16">
        <f t="shared" si="662"/>
        <v>0</v>
      </c>
      <c r="AG664" s="16">
        <f t="shared" si="3"/>
        <v>0.4931621848</v>
      </c>
      <c r="AH664" s="16">
        <f>(nnet!$A664-AG664)^2</f>
        <v>0.256884571</v>
      </c>
    </row>
    <row r="665" ht="14.25" customHeight="1">
      <c r="A665" s="10">
        <v>1.0</v>
      </c>
      <c r="B665" s="10" t="s">
        <v>32</v>
      </c>
      <c r="C665" s="10">
        <v>3.0</v>
      </c>
      <c r="D665" s="10" t="s">
        <v>33</v>
      </c>
      <c r="E665" s="10">
        <v>15.0</v>
      </c>
      <c r="F665" s="11">
        <v>14.4542</v>
      </c>
      <c r="G665" s="10">
        <v>1.0</v>
      </c>
      <c r="H665" s="10">
        <v>0.0</v>
      </c>
      <c r="I665" s="12">
        <f>nnet!$E665/$E$1</f>
        <v>0.1875</v>
      </c>
      <c r="J665" s="12">
        <f>LOG10(nnet!$F665+1)</f>
        <v>1.189046528</v>
      </c>
      <c r="K665" s="10">
        <f>IF(nnet!$C665=1,1,0)</f>
        <v>0</v>
      </c>
      <c r="L665" s="10">
        <f>IF(nnet!$C665=2,1,0)</f>
        <v>0</v>
      </c>
      <c r="M665" s="10">
        <f>IF(nnet!$B665="S",1,0)</f>
        <v>0</v>
      </c>
      <c r="N665" s="10">
        <f>IF(nnet!$B665="C",1,0)</f>
        <v>1</v>
      </c>
      <c r="O665" s="13">
        <f>IF(nnet!$D665="male",1,0)</f>
        <v>0</v>
      </c>
      <c r="P665" s="13">
        <v>1.0</v>
      </c>
      <c r="AC665" s="15">
        <f>SUMPRODUCT(linear!$G665:$P665,$R$4:$AA$4)</f>
        <v>0.7919397114</v>
      </c>
      <c r="AD665" s="15">
        <f>SUMPRODUCT(nnet!$G665:$P665,$R$5:$AA$5)</f>
        <v>-2.877212453</v>
      </c>
      <c r="AE665" s="16">
        <f t="shared" ref="AE665:AF665" si="663">IF(AC665&lt;0,0,AC665)</f>
        <v>0.7919397114</v>
      </c>
      <c r="AF665" s="16">
        <f t="shared" si="663"/>
        <v>0</v>
      </c>
      <c r="AG665" s="16">
        <f t="shared" si="3"/>
        <v>0.7919397114</v>
      </c>
      <c r="AH665" s="16">
        <f>(nnet!$A665-AG665)^2</f>
        <v>0.04328908369</v>
      </c>
    </row>
    <row r="666" ht="14.25" customHeight="1">
      <c r="A666" s="10">
        <v>1.0</v>
      </c>
      <c r="B666" s="10" t="s">
        <v>30</v>
      </c>
      <c r="C666" s="10">
        <v>2.0</v>
      </c>
      <c r="D666" s="10" t="s">
        <v>31</v>
      </c>
      <c r="E666" s="10">
        <v>0.83</v>
      </c>
      <c r="F666" s="11">
        <v>18.75</v>
      </c>
      <c r="G666" s="10">
        <v>1.0</v>
      </c>
      <c r="H666" s="10">
        <v>1.0</v>
      </c>
      <c r="I666" s="12">
        <f>nnet!$E666/$E$1</f>
        <v>0.010375</v>
      </c>
      <c r="J666" s="12">
        <f>LOG10(nnet!$F666+1)</f>
        <v>1.2955671</v>
      </c>
      <c r="K666" s="10">
        <f>IF(nnet!$C666=1,1,0)</f>
        <v>0</v>
      </c>
      <c r="L666" s="10">
        <f>IF(nnet!$C666=2,1,0)</f>
        <v>1</v>
      </c>
      <c r="M666" s="10">
        <f>IF(nnet!$B666="S",1,0)</f>
        <v>1</v>
      </c>
      <c r="N666" s="10">
        <f>IF(nnet!$B666="C",1,0)</f>
        <v>0</v>
      </c>
      <c r="O666" s="13">
        <f>IF(nnet!$D666="male",1,0)</f>
        <v>1</v>
      </c>
      <c r="P666" s="13">
        <v>1.0</v>
      </c>
      <c r="AC666" s="15">
        <f>SUMPRODUCT(linear!$G666:$P666,$R$4:$AA$4)</f>
        <v>-1.218565476</v>
      </c>
      <c r="AD666" s="15">
        <f>SUMPRODUCT(nnet!$G666:$P666,$R$5:$AA$5)</f>
        <v>0.4073481057</v>
      </c>
      <c r="AE666" s="16">
        <f t="shared" ref="AE666:AF666" si="664">IF(AC666&lt;0,0,AC666)</f>
        <v>0</v>
      </c>
      <c r="AF666" s="16">
        <f t="shared" si="664"/>
        <v>0.4073481057</v>
      </c>
      <c r="AG666" s="16">
        <f t="shared" si="3"/>
        <v>0.4073481057</v>
      </c>
      <c r="AH666" s="16">
        <f>(nnet!$A666-AG666)^2</f>
        <v>0.3512362678</v>
      </c>
    </row>
    <row r="667" ht="14.25" customHeight="1">
      <c r="A667" s="10">
        <v>0.0</v>
      </c>
      <c r="B667" s="10" t="s">
        <v>30</v>
      </c>
      <c r="C667" s="10">
        <v>3.0</v>
      </c>
      <c r="D667" s="10" t="s">
        <v>31</v>
      </c>
      <c r="E667" s="10">
        <v>23.0</v>
      </c>
      <c r="F667" s="11">
        <v>7.8542</v>
      </c>
      <c r="G667" s="10">
        <v>0.0</v>
      </c>
      <c r="H667" s="10">
        <v>0.0</v>
      </c>
      <c r="I667" s="12">
        <f>nnet!$E667/$E$1</f>
        <v>0.2875</v>
      </c>
      <c r="J667" s="12">
        <f>LOG10(nnet!$F667+1)</f>
        <v>0.9471493277</v>
      </c>
      <c r="K667" s="10">
        <f>IF(nnet!$C667=1,1,0)</f>
        <v>0</v>
      </c>
      <c r="L667" s="10">
        <f>IF(nnet!$C667=2,1,0)</f>
        <v>0</v>
      </c>
      <c r="M667" s="10">
        <f>IF(nnet!$B667="S",1,0)</f>
        <v>1</v>
      </c>
      <c r="N667" s="10">
        <f>IF(nnet!$B667="C",1,0)</f>
        <v>0</v>
      </c>
      <c r="O667" s="13">
        <f>IF(nnet!$D667="male",1,0)</f>
        <v>1</v>
      </c>
      <c r="P667" s="13">
        <v>1.0</v>
      </c>
      <c r="AC667" s="15">
        <f>SUMPRODUCT(linear!$G667:$P667,$R$4:$AA$4)</f>
        <v>-1.494021976</v>
      </c>
      <c r="AD667" s="15">
        <f>SUMPRODUCT(nnet!$G667:$P667,$R$5:$AA$5)</f>
        <v>0.119929906</v>
      </c>
      <c r="AE667" s="16">
        <f t="shared" ref="AE667:AF667" si="665">IF(AC667&lt;0,0,AC667)</f>
        <v>0</v>
      </c>
      <c r="AF667" s="16">
        <f t="shared" si="665"/>
        <v>0.119929906</v>
      </c>
      <c r="AG667" s="16">
        <f t="shared" si="3"/>
        <v>0.119929906</v>
      </c>
      <c r="AH667" s="16">
        <f>(nnet!$A667-AG667)^2</f>
        <v>0.01438318235</v>
      </c>
    </row>
    <row r="668" ht="14.25" customHeight="1">
      <c r="A668" s="10">
        <v>0.0</v>
      </c>
      <c r="B668" s="10" t="s">
        <v>30</v>
      </c>
      <c r="C668" s="10">
        <v>3.0</v>
      </c>
      <c r="D668" s="10" t="s">
        <v>31</v>
      </c>
      <c r="E668" s="10">
        <v>18.0</v>
      </c>
      <c r="F668" s="11">
        <v>8.3</v>
      </c>
      <c r="G668" s="10">
        <v>0.0</v>
      </c>
      <c r="H668" s="10">
        <v>0.0</v>
      </c>
      <c r="I668" s="12">
        <f>nnet!$E668/$E$1</f>
        <v>0.225</v>
      </c>
      <c r="J668" s="12">
        <f>LOG10(nnet!$F668+1)</f>
        <v>0.9684829486</v>
      </c>
      <c r="K668" s="10">
        <f>IF(nnet!$C668=1,1,0)</f>
        <v>0</v>
      </c>
      <c r="L668" s="10">
        <f>IF(nnet!$C668=2,1,0)</f>
        <v>0</v>
      </c>
      <c r="M668" s="10">
        <f>IF(nnet!$B668="S",1,0)</f>
        <v>1</v>
      </c>
      <c r="N668" s="10">
        <f>IF(nnet!$B668="C",1,0)</f>
        <v>0</v>
      </c>
      <c r="O668" s="13">
        <f>IF(nnet!$D668="male",1,0)</f>
        <v>1</v>
      </c>
      <c r="P668" s="13">
        <v>1.0</v>
      </c>
      <c r="AC668" s="15">
        <f>SUMPRODUCT(linear!$G668:$P668,$R$4:$AA$4)</f>
        <v>-1.447826187</v>
      </c>
      <c r="AD668" s="15">
        <f>SUMPRODUCT(nnet!$G668:$P668,$R$5:$AA$5)</f>
        <v>0.1542615772</v>
      </c>
      <c r="AE668" s="16">
        <f t="shared" ref="AE668:AF668" si="666">IF(AC668&lt;0,0,AC668)</f>
        <v>0</v>
      </c>
      <c r="AF668" s="16">
        <f t="shared" si="666"/>
        <v>0.1542615772</v>
      </c>
      <c r="AG668" s="16">
        <f t="shared" si="3"/>
        <v>0.1542615772</v>
      </c>
      <c r="AH668" s="16">
        <f>(nnet!$A668-AG668)^2</f>
        <v>0.0237966342</v>
      </c>
    </row>
    <row r="669" ht="14.25" customHeight="1">
      <c r="A669" s="10">
        <v>1.0</v>
      </c>
      <c r="B669" s="10" t="s">
        <v>32</v>
      </c>
      <c r="C669" s="10">
        <v>1.0</v>
      </c>
      <c r="D669" s="10" t="s">
        <v>33</v>
      </c>
      <c r="E669" s="10">
        <v>39.0</v>
      </c>
      <c r="F669" s="11">
        <v>83.1583</v>
      </c>
      <c r="G669" s="10">
        <v>1.0</v>
      </c>
      <c r="H669" s="10">
        <v>1.0</v>
      </c>
      <c r="I669" s="12">
        <f>nnet!$E669/$E$1</f>
        <v>0.4875</v>
      </c>
      <c r="J669" s="12">
        <f>LOG10(nnet!$F669+1)</f>
        <v>1.925096954</v>
      </c>
      <c r="K669" s="10">
        <f>IF(nnet!$C669=1,1,0)</f>
        <v>1</v>
      </c>
      <c r="L669" s="10">
        <f>IF(nnet!$C669=2,1,0)</f>
        <v>0</v>
      </c>
      <c r="M669" s="10">
        <f>IF(nnet!$B669="S",1,0)</f>
        <v>0</v>
      </c>
      <c r="N669" s="10">
        <f>IF(nnet!$B669="C",1,0)</f>
        <v>1</v>
      </c>
      <c r="O669" s="13">
        <f>IF(nnet!$D669="male",1,0)</f>
        <v>0</v>
      </c>
      <c r="P669" s="13">
        <v>1.0</v>
      </c>
      <c r="AC669" s="15">
        <f>SUMPRODUCT(linear!$G669:$P669,$R$4:$AA$4)</f>
        <v>0.9184111244</v>
      </c>
      <c r="AD669" s="15">
        <f>SUMPRODUCT(nnet!$G669:$P669,$R$5:$AA$5)</f>
        <v>-2.617248257</v>
      </c>
      <c r="AE669" s="16">
        <f t="shared" ref="AE669:AF669" si="667">IF(AC669&lt;0,0,AC669)</f>
        <v>0.9184111244</v>
      </c>
      <c r="AF669" s="16">
        <f t="shared" si="667"/>
        <v>0</v>
      </c>
      <c r="AG669" s="16">
        <f t="shared" si="3"/>
        <v>0.9184111244</v>
      </c>
      <c r="AH669" s="16">
        <f>(nnet!$A669-AG669)^2</f>
        <v>0.006656744627</v>
      </c>
    </row>
    <row r="670" ht="14.25" customHeight="1">
      <c r="A670" s="10">
        <v>0.0</v>
      </c>
      <c r="B670" s="10" t="s">
        <v>30</v>
      </c>
      <c r="C670" s="10">
        <v>3.0</v>
      </c>
      <c r="D670" s="10" t="s">
        <v>31</v>
      </c>
      <c r="E670" s="10">
        <v>21.0</v>
      </c>
      <c r="F670" s="11">
        <v>8.6625</v>
      </c>
      <c r="G670" s="10">
        <v>0.0</v>
      </c>
      <c r="H670" s="10">
        <v>0.0</v>
      </c>
      <c r="I670" s="12">
        <f>nnet!$E670/$E$1</f>
        <v>0.2625</v>
      </c>
      <c r="J670" s="12">
        <f>LOG10(nnet!$F670+1)</f>
        <v>0.9850895069</v>
      </c>
      <c r="K670" s="10">
        <f>IF(nnet!$C670=1,1,0)</f>
        <v>0</v>
      </c>
      <c r="L670" s="10">
        <f>IF(nnet!$C670=2,1,0)</f>
        <v>0</v>
      </c>
      <c r="M670" s="10">
        <f>IF(nnet!$B670="S",1,0)</f>
        <v>1</v>
      </c>
      <c r="N670" s="10">
        <f>IF(nnet!$B670="C",1,0)</f>
        <v>0</v>
      </c>
      <c r="O670" s="13">
        <f>IF(nnet!$D670="male",1,0)</f>
        <v>1</v>
      </c>
      <c r="P670" s="13">
        <v>1.0</v>
      </c>
      <c r="AC670" s="15">
        <f>SUMPRODUCT(linear!$G670:$P670,$R$4:$AA$4)</f>
        <v>-1.475201635</v>
      </c>
      <c r="AD670" s="15">
        <f>SUMPRODUCT(nnet!$G670:$P670,$R$5:$AA$5)</f>
        <v>0.1357639402</v>
      </c>
      <c r="AE670" s="16">
        <f t="shared" ref="AE670:AF670" si="668">IF(AC670&lt;0,0,AC670)</f>
        <v>0</v>
      </c>
      <c r="AF670" s="16">
        <f t="shared" si="668"/>
        <v>0.1357639402</v>
      </c>
      <c r="AG670" s="16">
        <f t="shared" si="3"/>
        <v>0.1357639402</v>
      </c>
      <c r="AH670" s="16">
        <f>(nnet!$A670-AG670)^2</f>
        <v>0.01843184746</v>
      </c>
    </row>
    <row r="671" ht="14.25" customHeight="1">
      <c r="A671" s="10">
        <v>1.0</v>
      </c>
      <c r="B671" s="10" t="s">
        <v>30</v>
      </c>
      <c r="C671" s="10">
        <v>3.0</v>
      </c>
      <c r="D671" s="10" t="s">
        <v>31</v>
      </c>
      <c r="E671" s="10">
        <v>32.0</v>
      </c>
      <c r="F671" s="11">
        <v>56.4958</v>
      </c>
      <c r="G671" s="10">
        <v>0.0</v>
      </c>
      <c r="H671" s="10">
        <v>0.0</v>
      </c>
      <c r="I671" s="12">
        <f>nnet!$E671/$E$1</f>
        <v>0.4</v>
      </c>
      <c r="J671" s="12">
        <f>LOG10(nnet!$F671+1)</f>
        <v>1.759636121</v>
      </c>
      <c r="K671" s="10">
        <f>IF(nnet!$C671=1,1,0)</f>
        <v>0</v>
      </c>
      <c r="L671" s="10">
        <f>IF(nnet!$C671=2,1,0)</f>
        <v>0</v>
      </c>
      <c r="M671" s="10">
        <f>IF(nnet!$B671="S",1,0)</f>
        <v>1</v>
      </c>
      <c r="N671" s="10">
        <f>IF(nnet!$B671="C",1,0)</f>
        <v>0</v>
      </c>
      <c r="O671" s="13">
        <f>IF(nnet!$D671="male",1,0)</f>
        <v>1</v>
      </c>
      <c r="P671" s="13">
        <v>1.0</v>
      </c>
      <c r="AC671" s="15">
        <f>SUMPRODUCT(linear!$G671:$P671,$R$4:$AA$4)</f>
        <v>-1.567277851</v>
      </c>
      <c r="AD671" s="15">
        <f>SUMPRODUCT(nnet!$G671:$P671,$R$5:$AA$5)</f>
        <v>0.1189361687</v>
      </c>
      <c r="AE671" s="16">
        <f t="shared" ref="AE671:AF671" si="669">IF(AC671&lt;0,0,AC671)</f>
        <v>0</v>
      </c>
      <c r="AF671" s="16">
        <f t="shared" si="669"/>
        <v>0.1189361687</v>
      </c>
      <c r="AG671" s="16">
        <f t="shared" si="3"/>
        <v>0.1189361687</v>
      </c>
      <c r="AH671" s="16">
        <f>(nnet!$A671-AG671)^2</f>
        <v>0.7762734748</v>
      </c>
    </row>
    <row r="672" ht="14.25" customHeight="1">
      <c r="A672" s="10">
        <v>0.0</v>
      </c>
      <c r="B672" s="10" t="s">
        <v>30</v>
      </c>
      <c r="C672" s="10">
        <v>3.0</v>
      </c>
      <c r="D672" s="10" t="s">
        <v>31</v>
      </c>
      <c r="E672" s="10">
        <v>20.0</v>
      </c>
      <c r="F672" s="11">
        <v>7.925</v>
      </c>
      <c r="G672" s="10">
        <v>0.0</v>
      </c>
      <c r="H672" s="10">
        <v>0.0</v>
      </c>
      <c r="I672" s="12">
        <f>nnet!$E672/$E$1</f>
        <v>0.25</v>
      </c>
      <c r="J672" s="12">
        <f>LOG10(nnet!$F672+1)</f>
        <v>0.9506082248</v>
      </c>
      <c r="K672" s="10">
        <f>IF(nnet!$C672=1,1,0)</f>
        <v>0</v>
      </c>
      <c r="L672" s="10">
        <f>IF(nnet!$C672=2,1,0)</f>
        <v>0</v>
      </c>
      <c r="M672" s="10">
        <f>IF(nnet!$B672="S",1,0)</f>
        <v>1</v>
      </c>
      <c r="N672" s="10">
        <f>IF(nnet!$B672="C",1,0)</f>
        <v>0</v>
      </c>
      <c r="O672" s="13">
        <f>IF(nnet!$D672="male",1,0)</f>
        <v>1</v>
      </c>
      <c r="P672" s="13">
        <v>1.0</v>
      </c>
      <c r="AC672" s="15">
        <f>SUMPRODUCT(linear!$G672:$P672,$R$4:$AA$4)</f>
        <v>-1.46641315</v>
      </c>
      <c r="AD672" s="15">
        <f>SUMPRODUCT(nnet!$G672:$P672,$R$5:$AA$5)</f>
        <v>0.1398613937</v>
      </c>
      <c r="AE672" s="16">
        <f t="shared" ref="AE672:AF672" si="670">IF(AC672&lt;0,0,AC672)</f>
        <v>0</v>
      </c>
      <c r="AF672" s="16">
        <f t="shared" si="670"/>
        <v>0.1398613937</v>
      </c>
      <c r="AG672" s="16">
        <f t="shared" si="3"/>
        <v>0.1398613937</v>
      </c>
      <c r="AH672" s="16">
        <f>(nnet!$A672-AG672)^2</f>
        <v>0.01956120944</v>
      </c>
    </row>
    <row r="673" ht="14.25" customHeight="1">
      <c r="A673" s="10">
        <v>0.0</v>
      </c>
      <c r="B673" s="10" t="s">
        <v>30</v>
      </c>
      <c r="C673" s="10">
        <v>2.0</v>
      </c>
      <c r="D673" s="10" t="s">
        <v>31</v>
      </c>
      <c r="E673" s="10">
        <v>16.0</v>
      </c>
      <c r="F673" s="11">
        <v>10.5</v>
      </c>
      <c r="G673" s="10">
        <v>0.0</v>
      </c>
      <c r="H673" s="10">
        <v>0.0</v>
      </c>
      <c r="I673" s="12">
        <f>nnet!$E673/$E$1</f>
        <v>0.2</v>
      </c>
      <c r="J673" s="12">
        <f>LOG10(nnet!$F673+1)</f>
        <v>1.06069784</v>
      </c>
      <c r="K673" s="10">
        <f>IF(nnet!$C673=1,1,0)</f>
        <v>0</v>
      </c>
      <c r="L673" s="10">
        <f>IF(nnet!$C673=2,1,0)</f>
        <v>1</v>
      </c>
      <c r="M673" s="10">
        <f>IF(nnet!$B673="S",1,0)</f>
        <v>1</v>
      </c>
      <c r="N673" s="10">
        <f>IF(nnet!$B673="C",1,0)</f>
        <v>0</v>
      </c>
      <c r="O673" s="13">
        <f>IF(nnet!$D673="male",1,0)</f>
        <v>1</v>
      </c>
      <c r="P673" s="13">
        <v>1.0</v>
      </c>
      <c r="AC673" s="15">
        <f>SUMPRODUCT(linear!$G673:$P673,$R$4:$AA$4)</f>
        <v>-1.308268622</v>
      </c>
      <c r="AD673" s="15">
        <f>SUMPRODUCT(nnet!$G673:$P673,$R$5:$AA$5)</f>
        <v>0.3789738568</v>
      </c>
      <c r="AE673" s="16">
        <f t="shared" ref="AE673:AF673" si="671">IF(AC673&lt;0,0,AC673)</f>
        <v>0</v>
      </c>
      <c r="AF673" s="16">
        <f t="shared" si="671"/>
        <v>0.3789738568</v>
      </c>
      <c r="AG673" s="16">
        <f t="shared" si="3"/>
        <v>0.3789738568</v>
      </c>
      <c r="AH673" s="16">
        <f>(nnet!$A673-AG673)^2</f>
        <v>0.1436211842</v>
      </c>
    </row>
    <row r="674" ht="14.25" customHeight="1">
      <c r="A674" s="10">
        <v>1.0</v>
      </c>
      <c r="B674" s="10" t="s">
        <v>32</v>
      </c>
      <c r="C674" s="10">
        <v>1.0</v>
      </c>
      <c r="D674" s="10" t="s">
        <v>33</v>
      </c>
      <c r="E674" s="10">
        <v>30.0</v>
      </c>
      <c r="F674" s="11">
        <v>31.0</v>
      </c>
      <c r="G674" s="10">
        <v>0.0</v>
      </c>
      <c r="H674" s="10">
        <v>0.0</v>
      </c>
      <c r="I674" s="12">
        <f>nnet!$E674/$E$1</f>
        <v>0.375</v>
      </c>
      <c r="J674" s="12">
        <f>LOG10(nnet!$F674+1)</f>
        <v>1.505149978</v>
      </c>
      <c r="K674" s="10">
        <f>IF(nnet!$C674=1,1,0)</f>
        <v>1</v>
      </c>
      <c r="L674" s="10">
        <f>IF(nnet!$C674=2,1,0)</f>
        <v>0</v>
      </c>
      <c r="M674" s="10">
        <f>IF(nnet!$B674="S",1,0)</f>
        <v>0</v>
      </c>
      <c r="N674" s="10">
        <f>IF(nnet!$B674="C",1,0)</f>
        <v>1</v>
      </c>
      <c r="O674" s="13">
        <f>IF(nnet!$D674="male",1,0)</f>
        <v>0</v>
      </c>
      <c r="P674" s="13">
        <v>1.0</v>
      </c>
      <c r="AC674" s="15">
        <f>SUMPRODUCT(linear!$G674:$P674,$R$4:$AA$4)</f>
        <v>1.048666358</v>
      </c>
      <c r="AD674" s="15">
        <f>SUMPRODUCT(nnet!$G674:$P674,$R$5:$AA$5)</f>
        <v>-2.500257912</v>
      </c>
      <c r="AE674" s="16">
        <f t="shared" ref="AE674:AF674" si="672">IF(AC674&lt;0,0,AC674)</f>
        <v>1.048666358</v>
      </c>
      <c r="AF674" s="16">
        <f t="shared" si="672"/>
        <v>0</v>
      </c>
      <c r="AG674" s="16">
        <f t="shared" si="3"/>
        <v>1.048666358</v>
      </c>
      <c r="AH674" s="16">
        <f>(nnet!$A674-AG674)^2</f>
        <v>0.002368414421</v>
      </c>
    </row>
    <row r="675" ht="14.25" customHeight="1">
      <c r="A675" s="10">
        <v>0.0</v>
      </c>
      <c r="B675" s="10" t="s">
        <v>32</v>
      </c>
      <c r="C675" s="10">
        <v>3.0</v>
      </c>
      <c r="D675" s="10" t="s">
        <v>31</v>
      </c>
      <c r="E675" s="10">
        <v>34.5</v>
      </c>
      <c r="F675" s="11">
        <v>6.4375</v>
      </c>
      <c r="G675" s="10">
        <v>0.0</v>
      </c>
      <c r="H675" s="10">
        <v>0.0</v>
      </c>
      <c r="I675" s="12">
        <f>nnet!$E675/$E$1</f>
        <v>0.43125</v>
      </c>
      <c r="J675" s="12">
        <f>LOG10(nnet!$F675+1)</f>
        <v>0.8714269787</v>
      </c>
      <c r="K675" s="10">
        <f>IF(nnet!$C675=1,1,0)</f>
        <v>0</v>
      </c>
      <c r="L675" s="10">
        <f>IF(nnet!$C675=2,1,0)</f>
        <v>0</v>
      </c>
      <c r="M675" s="10">
        <f>IF(nnet!$B675="S",1,0)</f>
        <v>0</v>
      </c>
      <c r="N675" s="10">
        <f>IF(nnet!$B675="C",1,0)</f>
        <v>1</v>
      </c>
      <c r="O675" s="13">
        <f>IF(nnet!$D675="male",1,0)</f>
        <v>1</v>
      </c>
      <c r="P675" s="13">
        <v>1.0</v>
      </c>
      <c r="AC675" s="15">
        <f>SUMPRODUCT(linear!$G675:$P675,$R$4:$AA$4)</f>
        <v>0.1263232339</v>
      </c>
      <c r="AD675" s="15">
        <f>SUMPRODUCT(nnet!$G675:$P675,$R$5:$AA$5)</f>
        <v>-3.444827507</v>
      </c>
      <c r="AE675" s="16">
        <f t="shared" ref="AE675:AF675" si="673">IF(AC675&lt;0,0,AC675)</f>
        <v>0.1263232339</v>
      </c>
      <c r="AF675" s="16">
        <f t="shared" si="673"/>
        <v>0</v>
      </c>
      <c r="AG675" s="16">
        <f t="shared" si="3"/>
        <v>0.1263232339</v>
      </c>
      <c r="AH675" s="16">
        <f>(nnet!$A675-AG675)^2</f>
        <v>0.01595755943</v>
      </c>
    </row>
    <row r="676" ht="14.25" customHeight="1">
      <c r="A676" s="10">
        <v>0.0</v>
      </c>
      <c r="B676" s="10" t="s">
        <v>30</v>
      </c>
      <c r="C676" s="10">
        <v>3.0</v>
      </c>
      <c r="D676" s="10" t="s">
        <v>31</v>
      </c>
      <c r="E676" s="10">
        <v>17.0</v>
      </c>
      <c r="F676" s="11">
        <v>8.6625</v>
      </c>
      <c r="G676" s="10">
        <v>0.0</v>
      </c>
      <c r="H676" s="10">
        <v>0.0</v>
      </c>
      <c r="I676" s="12">
        <f>nnet!$E676/$E$1</f>
        <v>0.2125</v>
      </c>
      <c r="J676" s="12">
        <f>LOG10(nnet!$F676+1)</f>
        <v>0.9850895069</v>
      </c>
      <c r="K676" s="10">
        <f>IF(nnet!$C676=1,1,0)</f>
        <v>0</v>
      </c>
      <c r="L676" s="10">
        <f>IF(nnet!$C676=2,1,0)</f>
        <v>0</v>
      </c>
      <c r="M676" s="10">
        <f>IF(nnet!$B676="S",1,0)</f>
        <v>1</v>
      </c>
      <c r="N676" s="10">
        <f>IF(nnet!$B676="C",1,0)</f>
        <v>0</v>
      </c>
      <c r="O676" s="13">
        <f>IF(nnet!$D676="male",1,0)</f>
        <v>1</v>
      </c>
      <c r="P676" s="13">
        <v>1.0</v>
      </c>
      <c r="AC676" s="15">
        <f>SUMPRODUCT(linear!$G676:$P676,$R$4:$AA$4)</f>
        <v>-1.438443507</v>
      </c>
      <c r="AD676" s="15">
        <f>SUMPRODUCT(nnet!$G676:$P676,$R$5:$AA$5)</f>
        <v>0.1620096995</v>
      </c>
      <c r="AE676" s="16">
        <f t="shared" ref="AE676:AF676" si="674">IF(AC676&lt;0,0,AC676)</f>
        <v>0</v>
      </c>
      <c r="AF676" s="16">
        <f t="shared" si="674"/>
        <v>0.1620096995</v>
      </c>
      <c r="AG676" s="16">
        <f t="shared" si="3"/>
        <v>0.1620096995</v>
      </c>
      <c r="AH676" s="16">
        <f>(nnet!$A676-AG676)^2</f>
        <v>0.02624714274</v>
      </c>
    </row>
    <row r="677" ht="14.25" customHeight="1">
      <c r="A677" s="10">
        <v>0.0</v>
      </c>
      <c r="B677" s="10" t="s">
        <v>30</v>
      </c>
      <c r="C677" s="10">
        <v>3.0</v>
      </c>
      <c r="D677" s="10" t="s">
        <v>31</v>
      </c>
      <c r="E677" s="10">
        <v>42.0</v>
      </c>
      <c r="F677" s="11">
        <v>7.55</v>
      </c>
      <c r="G677" s="10">
        <v>0.0</v>
      </c>
      <c r="H677" s="10">
        <v>0.0</v>
      </c>
      <c r="I677" s="12">
        <f>nnet!$E677/$E$1</f>
        <v>0.525</v>
      </c>
      <c r="J677" s="12">
        <f>LOG10(nnet!$F677+1)</f>
        <v>0.9319661147</v>
      </c>
      <c r="K677" s="10">
        <f>IF(nnet!$C677=1,1,0)</f>
        <v>0</v>
      </c>
      <c r="L677" s="10">
        <f>IF(nnet!$C677=2,1,0)</f>
        <v>0</v>
      </c>
      <c r="M677" s="10">
        <f>IF(nnet!$B677="S",1,0)</f>
        <v>1</v>
      </c>
      <c r="N677" s="10">
        <f>IF(nnet!$B677="C",1,0)</f>
        <v>0</v>
      </c>
      <c r="O677" s="13">
        <f>IF(nnet!$D677="male",1,0)</f>
        <v>1</v>
      </c>
      <c r="P677" s="13">
        <v>1.0</v>
      </c>
      <c r="AC677" s="15">
        <f>SUMPRODUCT(linear!$G677:$P677,$R$4:$AA$4)</f>
        <v>-1.66879968</v>
      </c>
      <c r="AD677" s="15">
        <f>SUMPRODUCT(nnet!$G677:$P677,$R$5:$AA$5)</f>
        <v>-0.00582242286</v>
      </c>
      <c r="AE677" s="16">
        <f t="shared" ref="AE677:AF677" si="675">IF(AC677&lt;0,0,AC677)</f>
        <v>0</v>
      </c>
      <c r="AF677" s="16">
        <f t="shared" si="675"/>
        <v>0</v>
      </c>
      <c r="AG677" s="16">
        <f t="shared" si="3"/>
        <v>0</v>
      </c>
      <c r="AH677" s="16">
        <f>(nnet!$A677-AG677)^2</f>
        <v>0</v>
      </c>
    </row>
    <row r="678" ht="14.25" customHeight="1">
      <c r="A678" s="10">
        <v>0.0</v>
      </c>
      <c r="B678" s="10" t="s">
        <v>32</v>
      </c>
      <c r="C678" s="10">
        <v>3.0</v>
      </c>
      <c r="D678" s="10" t="s">
        <v>31</v>
      </c>
      <c r="E678" s="10">
        <v>35.0</v>
      </c>
      <c r="F678" s="11">
        <v>7.8958</v>
      </c>
      <c r="G678" s="10">
        <v>0.0</v>
      </c>
      <c r="H678" s="10">
        <v>0.0</v>
      </c>
      <c r="I678" s="12">
        <f>nnet!$E678/$E$1</f>
        <v>0.4375</v>
      </c>
      <c r="J678" s="12">
        <f>LOG10(nnet!$F678+1)</f>
        <v>0.9491850103</v>
      </c>
      <c r="K678" s="10">
        <f>IF(nnet!$C678=1,1,0)</f>
        <v>0</v>
      </c>
      <c r="L678" s="10">
        <f>IF(nnet!$C678=2,1,0)</f>
        <v>0</v>
      </c>
      <c r="M678" s="10">
        <f>IF(nnet!$B678="S",1,0)</f>
        <v>0</v>
      </c>
      <c r="N678" s="10">
        <f>IF(nnet!$B678="C",1,0)</f>
        <v>1</v>
      </c>
      <c r="O678" s="13">
        <f>IF(nnet!$D678="male",1,0)</f>
        <v>1</v>
      </c>
      <c r="P678" s="13">
        <v>1.0</v>
      </c>
      <c r="AC678" s="15">
        <f>SUMPRODUCT(linear!$G678:$P678,$R$4:$AA$4)</f>
        <v>0.1226328601</v>
      </c>
      <c r="AD678" s="15">
        <f>SUMPRODUCT(nnet!$G678:$P678,$R$5:$AA$5)</f>
        <v>-3.442551742</v>
      </c>
      <c r="AE678" s="16">
        <f t="shared" ref="AE678:AF678" si="676">IF(AC678&lt;0,0,AC678)</f>
        <v>0.1226328601</v>
      </c>
      <c r="AF678" s="16">
        <f t="shared" si="676"/>
        <v>0</v>
      </c>
      <c r="AG678" s="16">
        <f t="shared" si="3"/>
        <v>0.1226328601</v>
      </c>
      <c r="AH678" s="16">
        <f>(nnet!$A678-AG678)^2</f>
        <v>0.01503881837</v>
      </c>
    </row>
    <row r="679" ht="14.25" customHeight="1">
      <c r="A679" s="10">
        <v>0.0</v>
      </c>
      <c r="B679" s="10" t="s">
        <v>30</v>
      </c>
      <c r="C679" s="10">
        <v>2.0</v>
      </c>
      <c r="D679" s="10" t="s">
        <v>31</v>
      </c>
      <c r="E679" s="10">
        <v>28.0</v>
      </c>
      <c r="F679" s="11">
        <v>33.0</v>
      </c>
      <c r="G679" s="10">
        <v>0.0</v>
      </c>
      <c r="H679" s="10">
        <v>1.0</v>
      </c>
      <c r="I679" s="12">
        <f>nnet!$E679/$E$1</f>
        <v>0.35</v>
      </c>
      <c r="J679" s="12">
        <f>LOG10(nnet!$F679+1)</f>
        <v>1.531478917</v>
      </c>
      <c r="K679" s="10">
        <f>IF(nnet!$C679=1,1,0)</f>
        <v>0</v>
      </c>
      <c r="L679" s="10">
        <f>IF(nnet!$C679=2,1,0)</f>
        <v>1</v>
      </c>
      <c r="M679" s="10">
        <f>IF(nnet!$B679="S",1,0)</f>
        <v>1</v>
      </c>
      <c r="N679" s="10">
        <f>IF(nnet!$B679="C",1,0)</f>
        <v>0</v>
      </c>
      <c r="O679" s="13">
        <f>IF(nnet!$D679="male",1,0)</f>
        <v>1</v>
      </c>
      <c r="P679" s="13">
        <v>1.0</v>
      </c>
      <c r="AC679" s="15">
        <f>SUMPRODUCT(linear!$G679:$P679,$R$4:$AA$4)</f>
        <v>-1.447745266</v>
      </c>
      <c r="AD679" s="15">
        <f>SUMPRODUCT(nnet!$G679:$P679,$R$5:$AA$5)</f>
        <v>0.3237143431</v>
      </c>
      <c r="AE679" s="16">
        <f t="shared" ref="AE679:AF679" si="677">IF(AC679&lt;0,0,AC679)</f>
        <v>0</v>
      </c>
      <c r="AF679" s="16">
        <f t="shared" si="677"/>
        <v>0.3237143431</v>
      </c>
      <c r="AG679" s="16">
        <f t="shared" si="3"/>
        <v>0.3237143431</v>
      </c>
      <c r="AH679" s="16">
        <f>(nnet!$A679-AG679)^2</f>
        <v>0.1047909759</v>
      </c>
    </row>
    <row r="680" ht="14.25" customHeight="1">
      <c r="A680" s="10">
        <v>0.0</v>
      </c>
      <c r="B680" s="10" t="s">
        <v>30</v>
      </c>
      <c r="C680" s="10">
        <v>3.0</v>
      </c>
      <c r="D680" s="10" t="s">
        <v>31</v>
      </c>
      <c r="E680" s="10">
        <v>4.0</v>
      </c>
      <c r="F680" s="11">
        <v>31.275</v>
      </c>
      <c r="G680" s="10">
        <v>4.0</v>
      </c>
      <c r="H680" s="10">
        <v>2.0</v>
      </c>
      <c r="I680" s="12">
        <f>nnet!$E680/$E$1</f>
        <v>0.05</v>
      </c>
      <c r="J680" s="12">
        <f>LOG10(nnet!$F680+1)</f>
        <v>1.508866251</v>
      </c>
      <c r="K680" s="10">
        <f>IF(nnet!$C680=1,1,0)</f>
        <v>0</v>
      </c>
      <c r="L680" s="10">
        <f>IF(nnet!$C680=2,1,0)</f>
        <v>0</v>
      </c>
      <c r="M680" s="10">
        <f>IF(nnet!$B680="S",1,0)</f>
        <v>1</v>
      </c>
      <c r="N680" s="10">
        <f>IF(nnet!$B680="C",1,0)</f>
        <v>0</v>
      </c>
      <c r="O680" s="13">
        <f>IF(nnet!$D680="male",1,0)</f>
        <v>1</v>
      </c>
      <c r="P680" s="13">
        <v>1.0</v>
      </c>
      <c r="AC680" s="15">
        <f>SUMPRODUCT(linear!$G680:$P680,$R$4:$AA$4)</f>
        <v>-1.453267075</v>
      </c>
      <c r="AD680" s="15">
        <f>SUMPRODUCT(nnet!$G680:$P680,$R$5:$AA$5)</f>
        <v>-0.04672089829</v>
      </c>
      <c r="AE680" s="16">
        <f t="shared" ref="AE680:AF680" si="678">IF(AC680&lt;0,0,AC680)</f>
        <v>0</v>
      </c>
      <c r="AF680" s="16">
        <f t="shared" si="678"/>
        <v>0</v>
      </c>
      <c r="AG680" s="16">
        <f t="shared" si="3"/>
        <v>0</v>
      </c>
      <c r="AH680" s="16">
        <f>(nnet!$A680-AG680)^2</f>
        <v>0</v>
      </c>
    </row>
    <row r="681" ht="14.25" customHeight="1">
      <c r="A681" s="10">
        <v>0.0</v>
      </c>
      <c r="B681" s="10" t="s">
        <v>30</v>
      </c>
      <c r="C681" s="10">
        <v>3.0</v>
      </c>
      <c r="D681" s="10" t="s">
        <v>31</v>
      </c>
      <c r="E681" s="10">
        <v>74.0</v>
      </c>
      <c r="F681" s="11">
        <v>7.775</v>
      </c>
      <c r="G681" s="10">
        <v>0.0</v>
      </c>
      <c r="H681" s="10">
        <v>0.0</v>
      </c>
      <c r="I681" s="12">
        <f>nnet!$E681/$E$1</f>
        <v>0.925</v>
      </c>
      <c r="J681" s="12">
        <f>LOG10(nnet!$F681+1)</f>
        <v>0.9432471251</v>
      </c>
      <c r="K681" s="10">
        <f>IF(nnet!$C681=1,1,0)</f>
        <v>0</v>
      </c>
      <c r="L681" s="10">
        <f>IF(nnet!$C681=2,1,0)</f>
        <v>0</v>
      </c>
      <c r="M681" s="10">
        <f>IF(nnet!$B681="S",1,0)</f>
        <v>1</v>
      </c>
      <c r="N681" s="10">
        <f>IF(nnet!$B681="C",1,0)</f>
        <v>0</v>
      </c>
      <c r="O681" s="13">
        <f>IF(nnet!$D681="male",1,0)</f>
        <v>1</v>
      </c>
      <c r="P681" s="13">
        <v>1.0</v>
      </c>
      <c r="AC681" s="15">
        <f>SUMPRODUCT(linear!$G681:$P681,$R$4:$AA$4)</f>
        <v>-1.9627335</v>
      </c>
      <c r="AD681" s="15">
        <f>SUMPRODUCT(nnet!$G681:$P681,$R$5:$AA$5)</f>
        <v>-0.2149823714</v>
      </c>
      <c r="AE681" s="16">
        <f t="shared" ref="AE681:AF681" si="679">IF(AC681&lt;0,0,AC681)</f>
        <v>0</v>
      </c>
      <c r="AF681" s="16">
        <f t="shared" si="679"/>
        <v>0</v>
      </c>
      <c r="AG681" s="16">
        <f t="shared" si="3"/>
        <v>0</v>
      </c>
      <c r="AH681" s="16">
        <f>(nnet!$A681-AG681)^2</f>
        <v>0</v>
      </c>
    </row>
    <row r="682" ht="14.25" customHeight="1">
      <c r="A682" s="10">
        <v>0.0</v>
      </c>
      <c r="B682" s="10" t="s">
        <v>32</v>
      </c>
      <c r="C682" s="10">
        <v>3.0</v>
      </c>
      <c r="D682" s="10" t="s">
        <v>33</v>
      </c>
      <c r="E682" s="10">
        <v>9.0</v>
      </c>
      <c r="F682" s="11">
        <v>15.2458</v>
      </c>
      <c r="G682" s="10">
        <v>1.0</v>
      </c>
      <c r="H682" s="10">
        <v>1.0</v>
      </c>
      <c r="I682" s="12">
        <f>nnet!$E682/$E$1</f>
        <v>0.1125</v>
      </c>
      <c r="J682" s="12">
        <f>LOG10(nnet!$F682+1)</f>
        <v>1.210741102</v>
      </c>
      <c r="K682" s="10">
        <f>IF(nnet!$C682=1,1,0)</f>
        <v>0</v>
      </c>
      <c r="L682" s="10">
        <f>IF(nnet!$C682=2,1,0)</f>
        <v>0</v>
      </c>
      <c r="M682" s="10">
        <f>IF(nnet!$B682="S",1,0)</f>
        <v>0</v>
      </c>
      <c r="N682" s="10">
        <f>IF(nnet!$B682="C",1,0)</f>
        <v>1</v>
      </c>
      <c r="O682" s="13">
        <f>IF(nnet!$D682="male",1,0)</f>
        <v>0</v>
      </c>
      <c r="P682" s="13">
        <v>1.0</v>
      </c>
      <c r="AC682" s="15">
        <f>SUMPRODUCT(linear!$G682:$P682,$R$4:$AA$4)</f>
        <v>0.8126513861</v>
      </c>
      <c r="AD682" s="15">
        <f>SUMPRODUCT(nnet!$G682:$P682,$R$5:$AA$5)</f>
        <v>-2.846457171</v>
      </c>
      <c r="AE682" s="16">
        <f t="shared" ref="AE682:AF682" si="680">IF(AC682&lt;0,0,AC682)</f>
        <v>0.8126513861</v>
      </c>
      <c r="AF682" s="16">
        <f t="shared" si="680"/>
        <v>0</v>
      </c>
      <c r="AG682" s="16">
        <f t="shared" si="3"/>
        <v>0.8126513861</v>
      </c>
      <c r="AH682" s="16">
        <f>(nnet!$A682-AG682)^2</f>
        <v>0.6604022754</v>
      </c>
    </row>
    <row r="683" ht="14.25" customHeight="1">
      <c r="A683" s="10">
        <v>1.0</v>
      </c>
      <c r="B683" s="10" t="s">
        <v>30</v>
      </c>
      <c r="C683" s="10">
        <v>1.0</v>
      </c>
      <c r="D683" s="10" t="s">
        <v>33</v>
      </c>
      <c r="E683" s="10">
        <v>16.0</v>
      </c>
      <c r="F683" s="11">
        <v>39.4</v>
      </c>
      <c r="G683" s="10">
        <v>0.0</v>
      </c>
      <c r="H683" s="10">
        <v>1.0</v>
      </c>
      <c r="I683" s="12">
        <f>nnet!$E683/$E$1</f>
        <v>0.2</v>
      </c>
      <c r="J683" s="12">
        <f>LOG10(nnet!$F683+1)</f>
        <v>1.606381365</v>
      </c>
      <c r="K683" s="10">
        <f>IF(nnet!$C683=1,1,0)</f>
        <v>1</v>
      </c>
      <c r="L683" s="10">
        <f>IF(nnet!$C683=2,1,0)</f>
        <v>0</v>
      </c>
      <c r="M683" s="10">
        <f>IF(nnet!$B683="S",1,0)</f>
        <v>1</v>
      </c>
      <c r="N683" s="10">
        <f>IF(nnet!$B683="C",1,0)</f>
        <v>0</v>
      </c>
      <c r="O683" s="13">
        <f>IF(nnet!$D683="male",1,0)</f>
        <v>0</v>
      </c>
      <c r="P683" s="13">
        <v>1.0</v>
      </c>
      <c r="AC683" s="15">
        <f>SUMPRODUCT(linear!$G683:$P683,$R$4:$AA$4)</f>
        <v>-0.583086174</v>
      </c>
      <c r="AD683" s="15">
        <f>SUMPRODUCT(nnet!$G683:$P683,$R$5:$AA$5)</f>
        <v>1.07256232</v>
      </c>
      <c r="AE683" s="16">
        <f t="shared" ref="AE683:AF683" si="681">IF(AC683&lt;0,0,AC683)</f>
        <v>0</v>
      </c>
      <c r="AF683" s="16">
        <f t="shared" si="681"/>
        <v>1.07256232</v>
      </c>
      <c r="AG683" s="16">
        <f t="shared" si="3"/>
        <v>1.07256232</v>
      </c>
      <c r="AH683" s="16">
        <f>(nnet!$A683-AG683)^2</f>
        <v>0.005265290336</v>
      </c>
    </row>
    <row r="684" ht="14.25" customHeight="1">
      <c r="A684" s="10">
        <v>0.0</v>
      </c>
      <c r="B684" s="10" t="s">
        <v>30</v>
      </c>
      <c r="C684" s="10">
        <v>2.0</v>
      </c>
      <c r="D684" s="10" t="s">
        <v>33</v>
      </c>
      <c r="E684" s="10">
        <v>44.0</v>
      </c>
      <c r="F684" s="11">
        <v>26.0</v>
      </c>
      <c r="G684" s="10">
        <v>1.0</v>
      </c>
      <c r="H684" s="10">
        <v>0.0</v>
      </c>
      <c r="I684" s="12">
        <f>nnet!$E684/$E$1</f>
        <v>0.55</v>
      </c>
      <c r="J684" s="12">
        <f>LOG10(nnet!$F684+1)</f>
        <v>1.431363764</v>
      </c>
      <c r="K684" s="10">
        <f>IF(nnet!$C684=1,1,0)</f>
        <v>0</v>
      </c>
      <c r="L684" s="10">
        <f>IF(nnet!$C684=2,1,0)</f>
        <v>1</v>
      </c>
      <c r="M684" s="10">
        <f>IF(nnet!$B684="S",1,0)</f>
        <v>1</v>
      </c>
      <c r="N684" s="10">
        <f>IF(nnet!$B684="C",1,0)</f>
        <v>0</v>
      </c>
      <c r="O684" s="13">
        <f>IF(nnet!$D684="male",1,0)</f>
        <v>0</v>
      </c>
      <c r="P684" s="13">
        <v>1.0</v>
      </c>
      <c r="AC684" s="15">
        <f>SUMPRODUCT(linear!$G684:$P684,$R$4:$AA$4)</f>
        <v>-1.078537945</v>
      </c>
      <c r="AD684" s="15">
        <f>SUMPRODUCT(nnet!$G684:$P684,$R$5:$AA$5)</f>
        <v>0.6387111427</v>
      </c>
      <c r="AE684" s="16">
        <f t="shared" ref="AE684:AF684" si="682">IF(AC684&lt;0,0,AC684)</f>
        <v>0</v>
      </c>
      <c r="AF684" s="16">
        <f t="shared" si="682"/>
        <v>0.6387111427</v>
      </c>
      <c r="AG684" s="16">
        <f t="shared" si="3"/>
        <v>0.6387111427</v>
      </c>
      <c r="AH684" s="16">
        <f>(nnet!$A684-AG684)^2</f>
        <v>0.4079519238</v>
      </c>
    </row>
    <row r="685" ht="14.25" customHeight="1">
      <c r="A685" s="10">
        <v>1.0</v>
      </c>
      <c r="B685" s="10" t="s">
        <v>30</v>
      </c>
      <c r="C685" s="10">
        <v>3.0</v>
      </c>
      <c r="D685" s="10" t="s">
        <v>33</v>
      </c>
      <c r="E685" s="10">
        <v>18.0</v>
      </c>
      <c r="F685" s="11">
        <v>9.35</v>
      </c>
      <c r="G685" s="10">
        <v>0.0</v>
      </c>
      <c r="H685" s="10">
        <v>1.0</v>
      </c>
      <c r="I685" s="12">
        <f>nnet!$E685/$E$1</f>
        <v>0.225</v>
      </c>
      <c r="J685" s="12">
        <f>LOG10(nnet!$F685+1)</f>
        <v>1.01494035</v>
      </c>
      <c r="K685" s="10">
        <f>IF(nnet!$C685=1,1,0)</f>
        <v>0</v>
      </c>
      <c r="L685" s="10">
        <f>IF(nnet!$C685=2,1,0)</f>
        <v>0</v>
      </c>
      <c r="M685" s="10">
        <f>IF(nnet!$B685="S",1,0)</f>
        <v>1</v>
      </c>
      <c r="N685" s="10">
        <f>IF(nnet!$B685="C",1,0)</f>
        <v>0</v>
      </c>
      <c r="O685" s="13">
        <f>IF(nnet!$D685="male",1,0)</f>
        <v>0</v>
      </c>
      <c r="P685" s="13">
        <v>1.0</v>
      </c>
      <c r="AC685" s="15">
        <f>SUMPRODUCT(linear!$G685:$P685,$R$4:$AA$4)</f>
        <v>-0.9814813359</v>
      </c>
      <c r="AD685" s="15">
        <f>SUMPRODUCT(nnet!$G685:$P685,$R$5:$AA$5)</f>
        <v>0.6421706616</v>
      </c>
      <c r="AE685" s="16">
        <f t="shared" ref="AE685:AF685" si="683">IF(AC685&lt;0,0,AC685)</f>
        <v>0</v>
      </c>
      <c r="AF685" s="16">
        <f t="shared" si="683"/>
        <v>0.6421706616</v>
      </c>
      <c r="AG685" s="16">
        <f t="shared" si="3"/>
        <v>0.6421706616</v>
      </c>
      <c r="AH685" s="16">
        <f>(nnet!$A685-AG685)^2</f>
        <v>0.1280418354</v>
      </c>
    </row>
    <row r="686" ht="14.25" customHeight="1">
      <c r="A686" s="10">
        <v>1.0</v>
      </c>
      <c r="B686" s="10" t="s">
        <v>30</v>
      </c>
      <c r="C686" s="10">
        <v>1.0</v>
      </c>
      <c r="D686" s="10" t="s">
        <v>33</v>
      </c>
      <c r="E686" s="10">
        <v>45.0</v>
      </c>
      <c r="F686" s="11">
        <v>164.8667</v>
      </c>
      <c r="G686" s="10">
        <v>1.0</v>
      </c>
      <c r="H686" s="10">
        <v>1.0</v>
      </c>
      <c r="I686" s="12">
        <f>nnet!$E686/$E$1</f>
        <v>0.5625</v>
      </c>
      <c r="J686" s="12">
        <f>LOG10(nnet!$F686+1)</f>
        <v>2.219759204</v>
      </c>
      <c r="K686" s="10">
        <f>IF(nnet!$C686=1,1,0)</f>
        <v>1</v>
      </c>
      <c r="L686" s="10">
        <f>IF(nnet!$C686=2,1,0)</f>
        <v>0</v>
      </c>
      <c r="M686" s="10">
        <f>IF(nnet!$B686="S",1,0)</f>
        <v>1</v>
      </c>
      <c r="N686" s="10">
        <f>IF(nnet!$B686="C",1,0)</f>
        <v>0</v>
      </c>
      <c r="O686" s="13">
        <f>IF(nnet!$D686="male",1,0)</f>
        <v>0</v>
      </c>
      <c r="P686" s="13">
        <v>1.0</v>
      </c>
      <c r="AC686" s="15">
        <f>SUMPRODUCT(linear!$G686:$P686,$R$4:$AA$4)</f>
        <v>-0.86020444</v>
      </c>
      <c r="AD686" s="15">
        <f>SUMPRODUCT(nnet!$G686:$P686,$R$5:$AA$5)</f>
        <v>0.8483291124</v>
      </c>
      <c r="AE686" s="16">
        <f t="shared" ref="AE686:AF686" si="684">IF(AC686&lt;0,0,AC686)</f>
        <v>0</v>
      </c>
      <c r="AF686" s="16">
        <f t="shared" si="684"/>
        <v>0.8483291124</v>
      </c>
      <c r="AG686" s="16">
        <f t="shared" si="3"/>
        <v>0.8483291124</v>
      </c>
      <c r="AH686" s="16">
        <f>(nnet!$A686-AG686)^2</f>
        <v>0.02300405815</v>
      </c>
    </row>
    <row r="687" ht="14.25" customHeight="1">
      <c r="A687" s="10">
        <v>1.0</v>
      </c>
      <c r="B687" s="10" t="s">
        <v>30</v>
      </c>
      <c r="C687" s="10">
        <v>1.0</v>
      </c>
      <c r="D687" s="10" t="s">
        <v>31</v>
      </c>
      <c r="E687" s="10">
        <v>51.0</v>
      </c>
      <c r="F687" s="11">
        <v>26.55</v>
      </c>
      <c r="G687" s="10">
        <v>0.0</v>
      </c>
      <c r="H687" s="10">
        <v>0.0</v>
      </c>
      <c r="I687" s="12">
        <f>nnet!$E687/$E$1</f>
        <v>0.6375</v>
      </c>
      <c r="J687" s="12">
        <f>LOG10(nnet!$F687+1)</f>
        <v>1.440121603</v>
      </c>
      <c r="K687" s="10">
        <f>IF(nnet!$C687=1,1,0)</f>
        <v>1</v>
      </c>
      <c r="L687" s="10">
        <f>IF(nnet!$C687=2,1,0)</f>
        <v>0</v>
      </c>
      <c r="M687" s="10">
        <f>IF(nnet!$B687="S",1,0)</f>
        <v>1</v>
      </c>
      <c r="N687" s="10">
        <f>IF(nnet!$B687="C",1,0)</f>
        <v>0</v>
      </c>
      <c r="O687" s="13">
        <f>IF(nnet!$D687="male",1,0)</f>
        <v>1</v>
      </c>
      <c r="P687" s="13">
        <v>1.0</v>
      </c>
      <c r="AC687" s="15">
        <f>SUMPRODUCT(linear!$G687:$P687,$R$4:$AA$4)</f>
        <v>-1.372458053</v>
      </c>
      <c r="AD687" s="15">
        <f>SUMPRODUCT(nnet!$G687:$P687,$R$5:$AA$5)</f>
        <v>0.3464419253</v>
      </c>
      <c r="AE687" s="16">
        <f t="shared" ref="AE687:AF687" si="685">IF(AC687&lt;0,0,AC687)</f>
        <v>0</v>
      </c>
      <c r="AF687" s="16">
        <f t="shared" si="685"/>
        <v>0.3464419253</v>
      </c>
      <c r="AG687" s="16">
        <f t="shared" si="3"/>
        <v>0.3464419253</v>
      </c>
      <c r="AH687" s="16">
        <f>(nnet!$A687-AG687)^2</f>
        <v>0.427138157</v>
      </c>
    </row>
    <row r="688" ht="14.25" customHeight="1">
      <c r="A688" s="10">
        <v>1.0</v>
      </c>
      <c r="B688" s="10" t="s">
        <v>32</v>
      </c>
      <c r="C688" s="10">
        <v>3.0</v>
      </c>
      <c r="D688" s="10" t="s">
        <v>33</v>
      </c>
      <c r="E688" s="10">
        <v>24.0</v>
      </c>
      <c r="F688" s="11">
        <v>19.2583</v>
      </c>
      <c r="G688" s="10">
        <v>0.0</v>
      </c>
      <c r="H688" s="10">
        <v>3.0</v>
      </c>
      <c r="I688" s="12">
        <f>nnet!$E688/$E$1</f>
        <v>0.3</v>
      </c>
      <c r="J688" s="12">
        <f>LOG10(nnet!$F688+1)</f>
        <v>1.306602998</v>
      </c>
      <c r="K688" s="10">
        <f>IF(nnet!$C688=1,1,0)</f>
        <v>0</v>
      </c>
      <c r="L688" s="10">
        <f>IF(nnet!$C688=2,1,0)</f>
        <v>0</v>
      </c>
      <c r="M688" s="10">
        <f>IF(nnet!$B688="S",1,0)</f>
        <v>0</v>
      </c>
      <c r="N688" s="10">
        <f>IF(nnet!$B688="C",1,0)</f>
        <v>1</v>
      </c>
      <c r="O688" s="13">
        <f>IF(nnet!$D688="male",1,0)</f>
        <v>0</v>
      </c>
      <c r="P688" s="13">
        <v>1.0</v>
      </c>
      <c r="AC688" s="15">
        <f>SUMPRODUCT(linear!$G688:$P688,$R$4:$AA$4)</f>
        <v>0.6243236127</v>
      </c>
      <c r="AD688" s="15">
        <f>SUMPRODUCT(nnet!$G688:$P688,$R$5:$AA$5)</f>
        <v>-2.880573237</v>
      </c>
      <c r="AE688" s="16">
        <f t="shared" ref="AE688:AF688" si="686">IF(AC688&lt;0,0,AC688)</f>
        <v>0.6243236127</v>
      </c>
      <c r="AF688" s="16">
        <f t="shared" si="686"/>
        <v>0</v>
      </c>
      <c r="AG688" s="16">
        <f t="shared" si="3"/>
        <v>0.6243236127</v>
      </c>
      <c r="AH688" s="16">
        <f>(nnet!$A688-AG688)^2</f>
        <v>0.141132748</v>
      </c>
    </row>
    <row r="689" ht="14.25" customHeight="1">
      <c r="A689" s="10">
        <v>0.0</v>
      </c>
      <c r="B689" s="10" t="s">
        <v>30</v>
      </c>
      <c r="C689" s="10">
        <v>3.0</v>
      </c>
      <c r="D689" s="10" t="s">
        <v>31</v>
      </c>
      <c r="E689" s="10">
        <v>41.0</v>
      </c>
      <c r="F689" s="11">
        <v>14.1083</v>
      </c>
      <c r="G689" s="10">
        <v>2.0</v>
      </c>
      <c r="H689" s="10">
        <v>0.0</v>
      </c>
      <c r="I689" s="12">
        <f>nnet!$E689/$E$1</f>
        <v>0.5125</v>
      </c>
      <c r="J689" s="12">
        <f>LOG10(nnet!$F689+1)</f>
        <v>1.1792156</v>
      </c>
      <c r="K689" s="10">
        <f>IF(nnet!$C689=1,1,0)</f>
        <v>0</v>
      </c>
      <c r="L689" s="10">
        <f>IF(nnet!$C689=2,1,0)</f>
        <v>0</v>
      </c>
      <c r="M689" s="10">
        <f>IF(nnet!$B689="S",1,0)</f>
        <v>1</v>
      </c>
      <c r="N689" s="10">
        <f>IF(nnet!$B689="C",1,0)</f>
        <v>0</v>
      </c>
      <c r="O689" s="13">
        <f>IF(nnet!$D689="male",1,0)</f>
        <v>1</v>
      </c>
      <c r="P689" s="13">
        <v>1.0</v>
      </c>
      <c r="AC689" s="15">
        <f>SUMPRODUCT(linear!$G689:$P689,$R$4:$AA$4)</f>
        <v>-1.692246309</v>
      </c>
      <c r="AD689" s="15">
        <f>SUMPRODUCT(nnet!$G689:$P689,$R$5:$AA$5)</f>
        <v>-0.1371580933</v>
      </c>
      <c r="AE689" s="16">
        <f t="shared" ref="AE689:AF689" si="687">IF(AC689&lt;0,0,AC689)</f>
        <v>0</v>
      </c>
      <c r="AF689" s="16">
        <f t="shared" si="687"/>
        <v>0</v>
      </c>
      <c r="AG689" s="16">
        <f t="shared" si="3"/>
        <v>0</v>
      </c>
      <c r="AH689" s="16">
        <f>(nnet!$A689-AG689)^2</f>
        <v>0</v>
      </c>
    </row>
    <row r="690" ht="14.25" customHeight="1">
      <c r="A690" s="10">
        <v>0.0</v>
      </c>
      <c r="B690" s="10" t="s">
        <v>30</v>
      </c>
      <c r="C690" s="10">
        <v>2.0</v>
      </c>
      <c r="D690" s="10" t="s">
        <v>31</v>
      </c>
      <c r="E690" s="10">
        <v>21.0</v>
      </c>
      <c r="F690" s="11">
        <v>11.5</v>
      </c>
      <c r="G690" s="10">
        <v>1.0</v>
      </c>
      <c r="H690" s="10">
        <v>0.0</v>
      </c>
      <c r="I690" s="12">
        <f>nnet!$E690/$E$1</f>
        <v>0.2625</v>
      </c>
      <c r="J690" s="12">
        <f>LOG10(nnet!$F690+1)</f>
        <v>1.096910013</v>
      </c>
      <c r="K690" s="10">
        <f>IF(nnet!$C690=1,1,0)</f>
        <v>0</v>
      </c>
      <c r="L690" s="10">
        <f>IF(nnet!$C690=2,1,0)</f>
        <v>1</v>
      </c>
      <c r="M690" s="10">
        <f>IF(nnet!$B690="S",1,0)</f>
        <v>1</v>
      </c>
      <c r="N690" s="10">
        <f>IF(nnet!$B690="C",1,0)</f>
        <v>0</v>
      </c>
      <c r="O690" s="13">
        <f>IF(nnet!$D690="male",1,0)</f>
        <v>1</v>
      </c>
      <c r="P690" s="13">
        <v>1.0</v>
      </c>
      <c r="AC690" s="15">
        <f>SUMPRODUCT(linear!$G690:$P690,$R$4:$AA$4)</f>
        <v>-1.371551045</v>
      </c>
      <c r="AD690" s="15">
        <f>SUMPRODUCT(nnet!$G690:$P690,$R$5:$AA$5)</f>
        <v>0.270971717</v>
      </c>
      <c r="AE690" s="16">
        <f t="shared" ref="AE690:AF690" si="688">IF(AC690&lt;0,0,AC690)</f>
        <v>0</v>
      </c>
      <c r="AF690" s="16">
        <f t="shared" si="688"/>
        <v>0.270971717</v>
      </c>
      <c r="AG690" s="16">
        <f t="shared" si="3"/>
        <v>0.270971717</v>
      </c>
      <c r="AH690" s="16">
        <f>(nnet!$A690-AG690)^2</f>
        <v>0.07342567143</v>
      </c>
    </row>
    <row r="691" ht="14.25" customHeight="1">
      <c r="A691" s="10">
        <v>1.0</v>
      </c>
      <c r="B691" s="10" t="s">
        <v>30</v>
      </c>
      <c r="C691" s="10">
        <v>1.0</v>
      </c>
      <c r="D691" s="10" t="s">
        <v>33</v>
      </c>
      <c r="E691" s="10">
        <v>48.0</v>
      </c>
      <c r="F691" s="11">
        <v>25.9292</v>
      </c>
      <c r="G691" s="10">
        <v>0.0</v>
      </c>
      <c r="H691" s="10">
        <v>0.0</v>
      </c>
      <c r="I691" s="12">
        <f>nnet!$E691/$E$1</f>
        <v>0.6</v>
      </c>
      <c r="J691" s="12">
        <f>LOG10(nnet!$F691+1)</f>
        <v>1.430223452</v>
      </c>
      <c r="K691" s="10">
        <f>IF(nnet!$C691=1,1,0)</f>
        <v>1</v>
      </c>
      <c r="L691" s="10">
        <f>IF(nnet!$C691=2,1,0)</f>
        <v>0</v>
      </c>
      <c r="M691" s="10">
        <f>IF(nnet!$B691="S",1,0)</f>
        <v>1</v>
      </c>
      <c r="N691" s="10">
        <f>IF(nnet!$B691="C",1,0)</f>
        <v>0</v>
      </c>
      <c r="O691" s="13">
        <f>IF(nnet!$D691="male",1,0)</f>
        <v>0</v>
      </c>
      <c r="P691" s="13">
        <v>1.0</v>
      </c>
      <c r="AC691" s="15">
        <f>SUMPRODUCT(linear!$G691:$P691,$R$4:$AA$4)</f>
        <v>-0.8445222244</v>
      </c>
      <c r="AD691" s="15">
        <f>SUMPRODUCT(nnet!$G691:$P691,$R$5:$AA$5)</f>
        <v>0.8601718594</v>
      </c>
      <c r="AE691" s="16">
        <f t="shared" ref="AE691:AF691" si="689">IF(AC691&lt;0,0,AC691)</f>
        <v>0</v>
      </c>
      <c r="AF691" s="16">
        <f t="shared" si="689"/>
        <v>0.8601718594</v>
      </c>
      <c r="AG691" s="16">
        <f t="shared" si="3"/>
        <v>0.8601718594</v>
      </c>
      <c r="AH691" s="16">
        <f>(nnet!$A691-AG691)^2</f>
        <v>0.0195519089</v>
      </c>
    </row>
    <row r="692" ht="14.25" customHeight="1">
      <c r="A692" s="10">
        <v>0.0</v>
      </c>
      <c r="B692" s="10" t="s">
        <v>30</v>
      </c>
      <c r="C692" s="10">
        <v>2.0</v>
      </c>
      <c r="D692" s="10" t="s">
        <v>31</v>
      </c>
      <c r="E692" s="10">
        <v>24.0</v>
      </c>
      <c r="F692" s="11">
        <v>13.0</v>
      </c>
      <c r="G692" s="10">
        <v>0.0</v>
      </c>
      <c r="H692" s="10">
        <v>0.0</v>
      </c>
      <c r="I692" s="12">
        <f>nnet!$E692/$E$1</f>
        <v>0.3</v>
      </c>
      <c r="J692" s="12">
        <f>LOG10(nnet!$F692+1)</f>
        <v>1.146128036</v>
      </c>
      <c r="K692" s="10">
        <f>IF(nnet!$C692=1,1,0)</f>
        <v>0</v>
      </c>
      <c r="L692" s="10">
        <f>IF(nnet!$C692=2,1,0)</f>
        <v>1</v>
      </c>
      <c r="M692" s="10">
        <f>IF(nnet!$B692="S",1,0)</f>
        <v>1</v>
      </c>
      <c r="N692" s="10">
        <f>IF(nnet!$B692="C",1,0)</f>
        <v>0</v>
      </c>
      <c r="O692" s="13">
        <f>IF(nnet!$D692="male",1,0)</f>
        <v>1</v>
      </c>
      <c r="P692" s="13">
        <v>1.0</v>
      </c>
      <c r="AC692" s="15">
        <f>SUMPRODUCT(linear!$G692:$P692,$R$4:$AA$4)</f>
        <v>-1.380791252</v>
      </c>
      <c r="AD692" s="15">
        <f>SUMPRODUCT(nnet!$G692:$P692,$R$5:$AA$5)</f>
        <v>0.3325870659</v>
      </c>
      <c r="AE692" s="16">
        <f t="shared" ref="AE692:AF692" si="690">IF(AC692&lt;0,0,AC692)</f>
        <v>0</v>
      </c>
      <c r="AF692" s="16">
        <f t="shared" si="690"/>
        <v>0.3325870659</v>
      </c>
      <c r="AG692" s="16">
        <f t="shared" si="3"/>
        <v>0.3325870659</v>
      </c>
      <c r="AH692" s="16">
        <f>(nnet!$A692-AG692)^2</f>
        <v>0.1106141564</v>
      </c>
    </row>
    <row r="693" ht="14.25" customHeight="1">
      <c r="A693" s="10">
        <v>1.0</v>
      </c>
      <c r="B693" s="10" t="s">
        <v>30</v>
      </c>
      <c r="C693" s="10">
        <v>2.0</v>
      </c>
      <c r="D693" s="10" t="s">
        <v>33</v>
      </c>
      <c r="E693" s="10">
        <v>42.0</v>
      </c>
      <c r="F693" s="11">
        <v>13.0</v>
      </c>
      <c r="G693" s="10">
        <v>0.0</v>
      </c>
      <c r="H693" s="10">
        <v>0.0</v>
      </c>
      <c r="I693" s="12">
        <f>nnet!$E693/$E$1</f>
        <v>0.525</v>
      </c>
      <c r="J693" s="12">
        <f>LOG10(nnet!$F693+1)</f>
        <v>1.146128036</v>
      </c>
      <c r="K693" s="10">
        <f>IF(nnet!$C693=1,1,0)</f>
        <v>0</v>
      </c>
      <c r="L693" s="10">
        <f>IF(nnet!$C693=2,1,0)</f>
        <v>1</v>
      </c>
      <c r="M693" s="10">
        <f>IF(nnet!$B693="S",1,0)</f>
        <v>1</v>
      </c>
      <c r="N693" s="10">
        <f>IF(nnet!$B693="C",1,0)</f>
        <v>0</v>
      </c>
      <c r="O693" s="13">
        <f>IF(nnet!$D693="male",1,0)</f>
        <v>0</v>
      </c>
      <c r="P693" s="13">
        <v>1.0</v>
      </c>
      <c r="AC693" s="15">
        <f>SUMPRODUCT(linear!$G693:$P693,$R$4:$AA$4)</f>
        <v>-1.045720474</v>
      </c>
      <c r="AD693" s="15">
        <f>SUMPRODUCT(nnet!$G693:$P693,$R$5:$AA$5)</f>
        <v>0.7092340723</v>
      </c>
      <c r="AE693" s="16">
        <f t="shared" ref="AE693:AF693" si="691">IF(AC693&lt;0,0,AC693)</f>
        <v>0</v>
      </c>
      <c r="AF693" s="16">
        <f t="shared" si="691"/>
        <v>0.7092340723</v>
      </c>
      <c r="AG693" s="16">
        <f t="shared" si="3"/>
        <v>0.7092340723</v>
      </c>
      <c r="AH693" s="16">
        <f>(nnet!$A693-AG693)^2</f>
        <v>0.08454482472</v>
      </c>
    </row>
    <row r="694" ht="14.25" customHeight="1">
      <c r="A694" s="10">
        <v>1.0</v>
      </c>
      <c r="B694" s="10" t="s">
        <v>32</v>
      </c>
      <c r="C694" s="10">
        <v>2.0</v>
      </c>
      <c r="D694" s="10" t="s">
        <v>33</v>
      </c>
      <c r="E694" s="10">
        <v>27.0</v>
      </c>
      <c r="F694" s="11">
        <v>13.8583</v>
      </c>
      <c r="G694" s="10">
        <v>1.0</v>
      </c>
      <c r="H694" s="10">
        <v>0.0</v>
      </c>
      <c r="I694" s="12">
        <f>nnet!$E694/$E$1</f>
        <v>0.3375</v>
      </c>
      <c r="J694" s="12">
        <f>LOG10(nnet!$F694+1)</f>
        <v>1.171969123</v>
      </c>
      <c r="K694" s="10">
        <f>IF(nnet!$C694=1,1,0)</f>
        <v>0</v>
      </c>
      <c r="L694" s="10">
        <f>IF(nnet!$C694=2,1,0)</f>
        <v>1</v>
      </c>
      <c r="M694" s="10">
        <f>IF(nnet!$B694="S",1,0)</f>
        <v>0</v>
      </c>
      <c r="N694" s="10">
        <f>IF(nnet!$B694="C",1,0)</f>
        <v>1</v>
      </c>
      <c r="O694" s="13">
        <f>IF(nnet!$D694="male",1,0)</f>
        <v>0</v>
      </c>
      <c r="P694" s="13">
        <v>1.0</v>
      </c>
      <c r="AC694" s="15">
        <f>SUMPRODUCT(linear!$G694:$P694,$R$4:$AA$4)</f>
        <v>0.8015726647</v>
      </c>
      <c r="AD694" s="15">
        <f>SUMPRODUCT(nnet!$G694:$P694,$R$5:$AA$5)</f>
        <v>-2.752170212</v>
      </c>
      <c r="AE694" s="16">
        <f t="shared" ref="AE694:AF694" si="692">IF(AC694&lt;0,0,AC694)</f>
        <v>0.8015726647</v>
      </c>
      <c r="AF694" s="16">
        <f t="shared" si="692"/>
        <v>0</v>
      </c>
      <c r="AG694" s="16">
        <f t="shared" si="3"/>
        <v>0.8015726647</v>
      </c>
      <c r="AH694" s="16">
        <f>(nnet!$A694-AG694)^2</f>
        <v>0.03937340741</v>
      </c>
    </row>
    <row r="695" ht="14.25" customHeight="1">
      <c r="A695" s="10">
        <v>0.0</v>
      </c>
      <c r="B695" s="10" t="s">
        <v>30</v>
      </c>
      <c r="C695" s="10">
        <v>1.0</v>
      </c>
      <c r="D695" s="10" t="s">
        <v>31</v>
      </c>
      <c r="E695" s="10">
        <v>31.0</v>
      </c>
      <c r="F695" s="11">
        <v>50.4958</v>
      </c>
      <c r="G695" s="10">
        <v>0.0</v>
      </c>
      <c r="H695" s="10">
        <v>0.0</v>
      </c>
      <c r="I695" s="12">
        <f>nnet!$E695/$E$1</f>
        <v>0.3875</v>
      </c>
      <c r="J695" s="12">
        <f>LOG10(nnet!$F695+1)</f>
        <v>1.711771809</v>
      </c>
      <c r="K695" s="10">
        <f>IF(nnet!$C695=1,1,0)</f>
        <v>1</v>
      </c>
      <c r="L695" s="10">
        <f>IF(nnet!$C695=2,1,0)</f>
        <v>0</v>
      </c>
      <c r="M695" s="10">
        <f>IF(nnet!$B695="S",1,0)</f>
        <v>1</v>
      </c>
      <c r="N695" s="10">
        <f>IF(nnet!$B695="C",1,0)</f>
        <v>0</v>
      </c>
      <c r="O695" s="13">
        <f>IF(nnet!$D695="male",1,0)</f>
        <v>1</v>
      </c>
      <c r="P695" s="13">
        <v>1.0</v>
      </c>
      <c r="AC695" s="15">
        <f>SUMPRODUCT(linear!$G695:$P695,$R$4:$AA$4)</f>
        <v>-1.185507887</v>
      </c>
      <c r="AD695" s="15">
        <f>SUMPRODUCT(nnet!$G695:$P695,$R$5:$AA$5)</f>
        <v>0.4970824828</v>
      </c>
      <c r="AE695" s="16">
        <f t="shared" ref="AE695:AF695" si="693">IF(AC695&lt;0,0,AC695)</f>
        <v>0</v>
      </c>
      <c r="AF695" s="16">
        <f t="shared" si="693"/>
        <v>0.4970824828</v>
      </c>
      <c r="AG695" s="16">
        <f t="shared" si="3"/>
        <v>0.4970824828</v>
      </c>
      <c r="AH695" s="16">
        <f>(nnet!$A695-AG695)^2</f>
        <v>0.2470909947</v>
      </c>
    </row>
    <row r="696" ht="14.25" customHeight="1">
      <c r="A696" s="10">
        <v>1.0</v>
      </c>
      <c r="B696" s="10" t="s">
        <v>30</v>
      </c>
      <c r="C696" s="10">
        <v>3.0</v>
      </c>
      <c r="D696" s="10" t="s">
        <v>31</v>
      </c>
      <c r="E696" s="10">
        <v>4.0</v>
      </c>
      <c r="F696" s="11">
        <v>11.1333</v>
      </c>
      <c r="G696" s="10">
        <v>1.0</v>
      </c>
      <c r="H696" s="10">
        <v>1.0</v>
      </c>
      <c r="I696" s="12">
        <f>nnet!$E696/$E$1</f>
        <v>0.05</v>
      </c>
      <c r="J696" s="12">
        <f>LOG10(nnet!$F696+1)</f>
        <v>1.083978936</v>
      </c>
      <c r="K696" s="10">
        <f>IF(nnet!$C696=1,1,0)</f>
        <v>0</v>
      </c>
      <c r="L696" s="10">
        <f>IF(nnet!$C696=2,1,0)</f>
        <v>0</v>
      </c>
      <c r="M696" s="10">
        <f>IF(nnet!$B696="S",1,0)</f>
        <v>1</v>
      </c>
      <c r="N696" s="10">
        <f>IF(nnet!$B696="C",1,0)</f>
        <v>0</v>
      </c>
      <c r="O696" s="13">
        <f>IF(nnet!$D696="male",1,0)</f>
        <v>1</v>
      </c>
      <c r="P696" s="13">
        <v>1.0</v>
      </c>
      <c r="AC696" s="15">
        <f>SUMPRODUCT(linear!$G696:$P696,$R$4:$AA$4)</f>
        <v>-1.370263207</v>
      </c>
      <c r="AD696" s="15">
        <f>SUMPRODUCT(nnet!$G696:$P696,$R$5:$AA$5)</f>
        <v>0.1664286869</v>
      </c>
      <c r="AE696" s="16">
        <f t="shared" ref="AE696:AF696" si="694">IF(AC696&lt;0,0,AC696)</f>
        <v>0</v>
      </c>
      <c r="AF696" s="16">
        <f t="shared" si="694"/>
        <v>0.1664286869</v>
      </c>
      <c r="AG696" s="16">
        <f t="shared" si="3"/>
        <v>0.1664286869</v>
      </c>
      <c r="AH696" s="16">
        <f>(nnet!$A696-AG696)^2</f>
        <v>0.6948411341</v>
      </c>
    </row>
    <row r="697" ht="14.25" customHeight="1">
      <c r="A697" s="10">
        <v>0.0</v>
      </c>
      <c r="B697" s="10" t="s">
        <v>30</v>
      </c>
      <c r="C697" s="10">
        <v>3.0</v>
      </c>
      <c r="D697" s="10" t="s">
        <v>31</v>
      </c>
      <c r="E697" s="10">
        <v>26.0</v>
      </c>
      <c r="F697" s="11">
        <v>7.8958</v>
      </c>
      <c r="G697" s="10">
        <v>0.0</v>
      </c>
      <c r="H697" s="10">
        <v>0.0</v>
      </c>
      <c r="I697" s="12">
        <f>nnet!$E697/$E$1</f>
        <v>0.325</v>
      </c>
      <c r="J697" s="12">
        <f>LOG10(nnet!$F697+1)</f>
        <v>0.9491850103</v>
      </c>
      <c r="K697" s="10">
        <f>IF(nnet!$C697=1,1,0)</f>
        <v>0</v>
      </c>
      <c r="L697" s="10">
        <f>IF(nnet!$C697=2,1,0)</f>
        <v>0</v>
      </c>
      <c r="M697" s="10">
        <f>IF(nnet!$B697="S",1,0)</f>
        <v>1</v>
      </c>
      <c r="N697" s="10">
        <f>IF(nnet!$B697="C",1,0)</f>
        <v>0</v>
      </c>
      <c r="O697" s="13">
        <f>IF(nnet!$D697="male",1,0)</f>
        <v>1</v>
      </c>
      <c r="P697" s="13">
        <v>1.0</v>
      </c>
      <c r="AC697" s="15">
        <f>SUMPRODUCT(linear!$G697:$P697,$R$4:$AA$4)</f>
        <v>-1.521566896</v>
      </c>
      <c r="AD697" s="15">
        <f>SUMPRODUCT(nnet!$G697:$P697,$R$5:$AA$5)</f>
        <v>0.1003910537</v>
      </c>
      <c r="AE697" s="16">
        <f t="shared" ref="AE697:AF697" si="695">IF(AC697&lt;0,0,AC697)</f>
        <v>0</v>
      </c>
      <c r="AF697" s="16">
        <f t="shared" si="695"/>
        <v>0.1003910537</v>
      </c>
      <c r="AG697" s="16">
        <f t="shared" si="3"/>
        <v>0.1003910537</v>
      </c>
      <c r="AH697" s="16">
        <f>(nnet!$A697-AG697)^2</f>
        <v>0.01007836366</v>
      </c>
    </row>
    <row r="698" ht="14.25" customHeight="1">
      <c r="A698" s="10">
        <v>1.0</v>
      </c>
      <c r="B698" s="10" t="s">
        <v>30</v>
      </c>
      <c r="C698" s="10">
        <v>1.0</v>
      </c>
      <c r="D698" s="10" t="s">
        <v>33</v>
      </c>
      <c r="E698" s="10">
        <v>47.0</v>
      </c>
      <c r="F698" s="11">
        <v>52.5542</v>
      </c>
      <c r="G698" s="10">
        <v>1.0</v>
      </c>
      <c r="H698" s="10">
        <v>1.0</v>
      </c>
      <c r="I698" s="12">
        <f>nnet!$E698/$E$1</f>
        <v>0.5875</v>
      </c>
      <c r="J698" s="12">
        <f>LOG10(nnet!$F698+1)</f>
        <v>1.728793536</v>
      </c>
      <c r="K698" s="10">
        <f>IF(nnet!$C698=1,1,0)</f>
        <v>1</v>
      </c>
      <c r="L698" s="10">
        <f>IF(nnet!$C698=2,1,0)</f>
        <v>0</v>
      </c>
      <c r="M698" s="10">
        <f>IF(nnet!$B698="S",1,0)</f>
        <v>1</v>
      </c>
      <c r="N698" s="10">
        <f>IF(nnet!$B698="C",1,0)</f>
        <v>0</v>
      </c>
      <c r="O698" s="13">
        <f>IF(nnet!$D698="male",1,0)</f>
        <v>0</v>
      </c>
      <c r="P698" s="13">
        <v>1.0</v>
      </c>
      <c r="AC698" s="15">
        <f>SUMPRODUCT(linear!$G698:$P698,$R$4:$AA$4)</f>
        <v>-0.8842938538</v>
      </c>
      <c r="AD698" s="15">
        <f>SUMPRODUCT(nnet!$G698:$P698,$R$5:$AA$5)</f>
        <v>0.8001224818</v>
      </c>
      <c r="AE698" s="16">
        <f t="shared" ref="AE698:AF698" si="696">IF(AC698&lt;0,0,AC698)</f>
        <v>0</v>
      </c>
      <c r="AF698" s="16">
        <f t="shared" si="696"/>
        <v>0.8001224818</v>
      </c>
      <c r="AG698" s="16">
        <f t="shared" si="3"/>
        <v>0.8001224818</v>
      </c>
      <c r="AH698" s="16">
        <f>(nnet!$A698-AG698)^2</f>
        <v>0.03995102229</v>
      </c>
    </row>
    <row r="699" ht="14.25" customHeight="1">
      <c r="A699" s="10">
        <v>0.0</v>
      </c>
      <c r="B699" s="10" t="s">
        <v>30</v>
      </c>
      <c r="C699" s="10">
        <v>1.0</v>
      </c>
      <c r="D699" s="10" t="s">
        <v>31</v>
      </c>
      <c r="E699" s="10">
        <v>33.0</v>
      </c>
      <c r="F699" s="11">
        <v>5.0</v>
      </c>
      <c r="G699" s="10">
        <v>0.0</v>
      </c>
      <c r="H699" s="10">
        <v>0.0</v>
      </c>
      <c r="I699" s="12">
        <f>nnet!$E699/$E$1</f>
        <v>0.4125</v>
      </c>
      <c r="J699" s="12">
        <f>LOG10(nnet!$F699+1)</f>
        <v>0.7781512504</v>
      </c>
      <c r="K699" s="10">
        <f>IF(nnet!$C699=1,1,0)</f>
        <v>1</v>
      </c>
      <c r="L699" s="10">
        <f>IF(nnet!$C699=2,1,0)</f>
        <v>0</v>
      </c>
      <c r="M699" s="10">
        <f>IF(nnet!$B699="S",1,0)</f>
        <v>1</v>
      </c>
      <c r="N699" s="10">
        <f>IF(nnet!$B699="C",1,0)</f>
        <v>0</v>
      </c>
      <c r="O699" s="13">
        <f>IF(nnet!$D699="male",1,0)</f>
        <v>1</v>
      </c>
      <c r="P699" s="13">
        <v>1.0</v>
      </c>
      <c r="AC699" s="15">
        <f>SUMPRODUCT(linear!$G699:$P699,$R$4:$AA$4)</f>
        <v>-1.214745755</v>
      </c>
      <c r="AD699" s="15">
        <f>SUMPRODUCT(nnet!$G699:$P699,$R$5:$AA$5)</f>
        <v>0.4172443249</v>
      </c>
      <c r="AE699" s="16">
        <f t="shared" ref="AE699:AF699" si="697">IF(AC699&lt;0,0,AC699)</f>
        <v>0</v>
      </c>
      <c r="AF699" s="16">
        <f t="shared" si="697"/>
        <v>0.4172443249</v>
      </c>
      <c r="AG699" s="16">
        <f t="shared" si="3"/>
        <v>0.4172443249</v>
      </c>
      <c r="AH699" s="16">
        <f>(nnet!$A699-AG699)^2</f>
        <v>0.1740928266</v>
      </c>
    </row>
    <row r="700" ht="14.25" customHeight="1">
      <c r="A700" s="10">
        <v>0.0</v>
      </c>
      <c r="B700" s="10" t="s">
        <v>30</v>
      </c>
      <c r="C700" s="10">
        <v>3.0</v>
      </c>
      <c r="D700" s="10" t="s">
        <v>31</v>
      </c>
      <c r="E700" s="10">
        <v>47.0</v>
      </c>
      <c r="F700" s="11">
        <v>9.0</v>
      </c>
      <c r="G700" s="10">
        <v>0.0</v>
      </c>
      <c r="H700" s="10">
        <v>0.0</v>
      </c>
      <c r="I700" s="12">
        <f>nnet!$E700/$E$1</f>
        <v>0.5875</v>
      </c>
      <c r="J700" s="12">
        <f>LOG10(nnet!$F700+1)</f>
        <v>1</v>
      </c>
      <c r="K700" s="10">
        <f>IF(nnet!$C700=1,1,0)</f>
        <v>0</v>
      </c>
      <c r="L700" s="10">
        <f>IF(nnet!$C700=2,1,0)</f>
        <v>0</v>
      </c>
      <c r="M700" s="10">
        <f>IF(nnet!$B700="S",1,0)</f>
        <v>1</v>
      </c>
      <c r="N700" s="10">
        <f>IF(nnet!$B700="C",1,0)</f>
        <v>0</v>
      </c>
      <c r="O700" s="13">
        <f>IF(nnet!$D700="male",1,0)</f>
        <v>1</v>
      </c>
      <c r="P700" s="13">
        <v>1.0</v>
      </c>
      <c r="AC700" s="15">
        <f>SUMPRODUCT(linear!$G700:$P700,$R$4:$AA$4)</f>
        <v>-1.713956049</v>
      </c>
      <c r="AD700" s="15">
        <f>SUMPRODUCT(nnet!$G700:$P700,$R$5:$AA$5)</f>
        <v>-0.03376801142</v>
      </c>
      <c r="AE700" s="16">
        <f t="shared" ref="AE700:AF700" si="698">IF(AC700&lt;0,0,AC700)</f>
        <v>0</v>
      </c>
      <c r="AF700" s="16">
        <f t="shared" si="698"/>
        <v>0</v>
      </c>
      <c r="AG700" s="16">
        <f t="shared" si="3"/>
        <v>0</v>
      </c>
      <c r="AH700" s="16">
        <f>(nnet!$A700-AG700)^2</f>
        <v>0</v>
      </c>
    </row>
    <row r="701" ht="14.25" customHeight="1">
      <c r="A701" s="10">
        <v>1.0</v>
      </c>
      <c r="B701" s="10" t="s">
        <v>32</v>
      </c>
      <c r="C701" s="10">
        <v>2.0</v>
      </c>
      <c r="D701" s="10" t="s">
        <v>33</v>
      </c>
      <c r="E701" s="10">
        <v>28.0</v>
      </c>
      <c r="F701" s="11">
        <v>24.0</v>
      </c>
      <c r="G701" s="10">
        <v>1.0</v>
      </c>
      <c r="H701" s="10">
        <v>0.0</v>
      </c>
      <c r="I701" s="12">
        <f>nnet!$E701/$E$1</f>
        <v>0.35</v>
      </c>
      <c r="J701" s="12">
        <f>LOG10(nnet!$F701+1)</f>
        <v>1.397940009</v>
      </c>
      <c r="K701" s="10">
        <f>IF(nnet!$C701=1,1,0)</f>
        <v>0</v>
      </c>
      <c r="L701" s="10">
        <f>IF(nnet!$C701=2,1,0)</f>
        <v>1</v>
      </c>
      <c r="M701" s="10">
        <f>IF(nnet!$B701="S",1,0)</f>
        <v>0</v>
      </c>
      <c r="N701" s="10">
        <f>IF(nnet!$B701="C",1,0)</f>
        <v>1</v>
      </c>
      <c r="O701" s="13">
        <f>IF(nnet!$D701="male",1,0)</f>
        <v>0</v>
      </c>
      <c r="P701" s="13">
        <v>1.0</v>
      </c>
      <c r="AC701" s="15">
        <f>SUMPRODUCT(linear!$G701:$P701,$R$4:$AA$4)</f>
        <v>0.7950113667</v>
      </c>
      <c r="AD701" s="15">
        <f>SUMPRODUCT(nnet!$G701:$P701,$R$5:$AA$5)</f>
        <v>-2.742584074</v>
      </c>
      <c r="AE701" s="16">
        <f t="shared" ref="AE701:AF701" si="699">IF(AC701&lt;0,0,AC701)</f>
        <v>0.7950113667</v>
      </c>
      <c r="AF701" s="16">
        <f t="shared" si="699"/>
        <v>0</v>
      </c>
      <c r="AG701" s="16">
        <f t="shared" si="3"/>
        <v>0.7950113667</v>
      </c>
      <c r="AH701" s="16">
        <f>(nnet!$A701-AG701)^2</f>
        <v>0.04202033979</v>
      </c>
    </row>
    <row r="702" ht="14.25" customHeight="1">
      <c r="A702" s="10">
        <v>1.0</v>
      </c>
      <c r="B702" s="10" t="s">
        <v>32</v>
      </c>
      <c r="C702" s="10">
        <v>3.0</v>
      </c>
      <c r="D702" s="10" t="s">
        <v>33</v>
      </c>
      <c r="E702" s="10">
        <v>15.0</v>
      </c>
      <c r="F702" s="11">
        <v>7.225</v>
      </c>
      <c r="G702" s="10">
        <v>0.0</v>
      </c>
      <c r="H702" s="10">
        <v>0.0</v>
      </c>
      <c r="I702" s="12">
        <f>nnet!$E702/$E$1</f>
        <v>0.1875</v>
      </c>
      <c r="J702" s="12">
        <f>LOG10(nnet!$F702+1)</f>
        <v>0.9151359066</v>
      </c>
      <c r="K702" s="10">
        <f>IF(nnet!$C702=1,1,0)</f>
        <v>0</v>
      </c>
      <c r="L702" s="10">
        <f>IF(nnet!$C702=2,1,0)</f>
        <v>0</v>
      </c>
      <c r="M702" s="10">
        <f>IF(nnet!$B702="S",1,0)</f>
        <v>0</v>
      </c>
      <c r="N702" s="10">
        <f>IF(nnet!$B702="C",1,0)</f>
        <v>1</v>
      </c>
      <c r="O702" s="13">
        <f>IF(nnet!$D702="male",1,0)</f>
        <v>0</v>
      </c>
      <c r="P702" s="13">
        <v>1.0</v>
      </c>
      <c r="AC702" s="15">
        <f>SUMPRODUCT(linear!$G702:$P702,$R$4:$AA$4)</f>
        <v>0.806509839</v>
      </c>
      <c r="AD702" s="15">
        <f>SUMPRODUCT(nnet!$G702:$P702,$R$5:$AA$5)</f>
        <v>-2.819003126</v>
      </c>
      <c r="AE702" s="16">
        <f t="shared" ref="AE702:AF702" si="700">IF(AC702&lt;0,0,AC702)</f>
        <v>0.806509839</v>
      </c>
      <c r="AF702" s="16">
        <f t="shared" si="700"/>
        <v>0</v>
      </c>
      <c r="AG702" s="16">
        <f t="shared" si="3"/>
        <v>0.806509839</v>
      </c>
      <c r="AH702" s="16">
        <f>(nnet!$A702-AG702)^2</f>
        <v>0.0374384424</v>
      </c>
    </row>
    <row r="703" ht="14.25" customHeight="1">
      <c r="A703" s="10">
        <v>0.0</v>
      </c>
      <c r="B703" s="10" t="s">
        <v>30</v>
      </c>
      <c r="C703" s="10">
        <v>3.0</v>
      </c>
      <c r="D703" s="10" t="s">
        <v>31</v>
      </c>
      <c r="E703" s="10">
        <v>20.0</v>
      </c>
      <c r="F703" s="11">
        <v>9.8458</v>
      </c>
      <c r="G703" s="10">
        <v>0.0</v>
      </c>
      <c r="H703" s="10">
        <v>0.0</v>
      </c>
      <c r="I703" s="12">
        <f>nnet!$E703/$E$1</f>
        <v>0.25</v>
      </c>
      <c r="J703" s="12">
        <f>LOG10(nnet!$F703+1)</f>
        <v>1.035261592</v>
      </c>
      <c r="K703" s="10">
        <f>IF(nnet!$C703=1,1,0)</f>
        <v>0</v>
      </c>
      <c r="L703" s="10">
        <f>IF(nnet!$C703=2,1,0)</f>
        <v>0</v>
      </c>
      <c r="M703" s="10">
        <f>IF(nnet!$B703="S",1,0)</f>
        <v>1</v>
      </c>
      <c r="N703" s="10">
        <f>IF(nnet!$B703="C",1,0)</f>
        <v>0</v>
      </c>
      <c r="O703" s="13">
        <f>IF(nnet!$D703="male",1,0)</f>
        <v>1</v>
      </c>
      <c r="P703" s="13">
        <v>1.0</v>
      </c>
      <c r="AC703" s="15">
        <f>SUMPRODUCT(linear!$G703:$P703,$R$4:$AA$4)</f>
        <v>-1.465428559</v>
      </c>
      <c r="AD703" s="15">
        <f>SUMPRODUCT(nnet!$G703:$P703,$R$5:$AA$5)</f>
        <v>0.1459106102</v>
      </c>
      <c r="AE703" s="16">
        <f t="shared" ref="AE703:AF703" si="701">IF(AC703&lt;0,0,AC703)</f>
        <v>0</v>
      </c>
      <c r="AF703" s="16">
        <f t="shared" si="701"/>
        <v>0.1459106102</v>
      </c>
      <c r="AG703" s="16">
        <f t="shared" si="3"/>
        <v>0.1459106102</v>
      </c>
      <c r="AH703" s="16">
        <f>(nnet!$A703-AG703)^2</f>
        <v>0.02128990617</v>
      </c>
    </row>
    <row r="704" ht="14.25" customHeight="1">
      <c r="A704" s="10">
        <v>0.0</v>
      </c>
      <c r="B704" s="10" t="s">
        <v>30</v>
      </c>
      <c r="C704" s="10">
        <v>3.0</v>
      </c>
      <c r="D704" s="10" t="s">
        <v>31</v>
      </c>
      <c r="E704" s="10">
        <v>19.0</v>
      </c>
      <c r="F704" s="11">
        <v>7.8958</v>
      </c>
      <c r="G704" s="10">
        <v>0.0</v>
      </c>
      <c r="H704" s="10">
        <v>0.0</v>
      </c>
      <c r="I704" s="12">
        <f>nnet!$E704/$E$1</f>
        <v>0.2375</v>
      </c>
      <c r="J704" s="12">
        <f>LOG10(nnet!$F704+1)</f>
        <v>0.9491850103</v>
      </c>
      <c r="K704" s="10">
        <f>IF(nnet!$C704=1,1,0)</f>
        <v>0</v>
      </c>
      <c r="L704" s="10">
        <f>IF(nnet!$C704=2,1,0)</f>
        <v>0</v>
      </c>
      <c r="M704" s="10">
        <f>IF(nnet!$B704="S",1,0)</f>
        <v>1</v>
      </c>
      <c r="N704" s="10">
        <f>IF(nnet!$B704="C",1,0)</f>
        <v>0</v>
      </c>
      <c r="O704" s="13">
        <f>IF(nnet!$D704="male",1,0)</f>
        <v>1</v>
      </c>
      <c r="P704" s="13">
        <v>1.0</v>
      </c>
      <c r="AC704" s="15">
        <f>SUMPRODUCT(linear!$G704:$P704,$R$4:$AA$4)</f>
        <v>-1.457240171</v>
      </c>
      <c r="AD704" s="15">
        <f>SUMPRODUCT(nnet!$G704:$P704,$R$5:$AA$5)</f>
        <v>0.1463211325</v>
      </c>
      <c r="AE704" s="16">
        <f t="shared" ref="AE704:AF704" si="702">IF(AC704&lt;0,0,AC704)</f>
        <v>0</v>
      </c>
      <c r="AF704" s="16">
        <f t="shared" si="702"/>
        <v>0.1463211325</v>
      </c>
      <c r="AG704" s="16">
        <f t="shared" si="3"/>
        <v>0.1463211325</v>
      </c>
      <c r="AH704" s="16">
        <f>(nnet!$A704-AG704)^2</f>
        <v>0.02140987381</v>
      </c>
    </row>
    <row r="705" ht="14.25" customHeight="1">
      <c r="A705" s="10">
        <v>1.0</v>
      </c>
      <c r="B705" s="10" t="s">
        <v>32</v>
      </c>
      <c r="C705" s="10">
        <v>1.0</v>
      </c>
      <c r="D705" s="10" t="s">
        <v>33</v>
      </c>
      <c r="E705" s="10">
        <v>56.0</v>
      </c>
      <c r="F705" s="11">
        <v>83.1583</v>
      </c>
      <c r="G705" s="10">
        <v>0.0</v>
      </c>
      <c r="H705" s="10">
        <v>1.0</v>
      </c>
      <c r="I705" s="12">
        <f>nnet!$E705/$E$1</f>
        <v>0.7</v>
      </c>
      <c r="J705" s="12">
        <f>LOG10(nnet!$F705+1)</f>
        <v>1.925096954</v>
      </c>
      <c r="K705" s="10">
        <f>IF(nnet!$C705=1,1,0)</f>
        <v>1</v>
      </c>
      <c r="L705" s="10">
        <f>IF(nnet!$C705=2,1,0)</f>
        <v>0</v>
      </c>
      <c r="M705" s="10">
        <f>IF(nnet!$B705="S",1,0)</f>
        <v>0</v>
      </c>
      <c r="N705" s="10">
        <f>IF(nnet!$B705="C",1,0)</f>
        <v>1</v>
      </c>
      <c r="O705" s="13">
        <f>IF(nnet!$D705="male",1,0)</f>
        <v>0</v>
      </c>
      <c r="P705" s="13">
        <v>1.0</v>
      </c>
      <c r="AC705" s="15">
        <f>SUMPRODUCT(linear!$G705:$P705,$R$4:$AA$4)</f>
        <v>0.77994502</v>
      </c>
      <c r="AD705" s="15">
        <f>SUMPRODUCT(nnet!$G705:$P705,$R$5:$AA$5)</f>
        <v>-2.65101012</v>
      </c>
      <c r="AE705" s="16">
        <f t="shared" ref="AE705:AF705" si="703">IF(AC705&lt;0,0,AC705)</f>
        <v>0.77994502</v>
      </c>
      <c r="AF705" s="16">
        <f t="shared" si="703"/>
        <v>0</v>
      </c>
      <c r="AG705" s="16">
        <f t="shared" si="3"/>
        <v>0.77994502</v>
      </c>
      <c r="AH705" s="16">
        <f>(nnet!$A705-AG705)^2</f>
        <v>0.04842419423</v>
      </c>
    </row>
    <row r="706" ht="14.25" customHeight="1">
      <c r="A706" s="10">
        <v>1.0</v>
      </c>
      <c r="B706" s="10" t="s">
        <v>30</v>
      </c>
      <c r="C706" s="10">
        <v>2.0</v>
      </c>
      <c r="D706" s="10" t="s">
        <v>33</v>
      </c>
      <c r="E706" s="10">
        <v>25.0</v>
      </c>
      <c r="F706" s="11">
        <v>26.0</v>
      </c>
      <c r="G706" s="10">
        <v>0.0</v>
      </c>
      <c r="H706" s="10">
        <v>1.0</v>
      </c>
      <c r="I706" s="12">
        <f>nnet!$E706/$E$1</f>
        <v>0.3125</v>
      </c>
      <c r="J706" s="12">
        <f>LOG10(nnet!$F706+1)</f>
        <v>1.431363764</v>
      </c>
      <c r="K706" s="10">
        <f>IF(nnet!$C706=1,1,0)</f>
        <v>0</v>
      </c>
      <c r="L706" s="10">
        <f>IF(nnet!$C706=2,1,0)</f>
        <v>1</v>
      </c>
      <c r="M706" s="10">
        <f>IF(nnet!$B706="S",1,0)</f>
        <v>1</v>
      </c>
      <c r="N706" s="10">
        <f>IF(nnet!$B706="C",1,0)</f>
        <v>0</v>
      </c>
      <c r="O706" s="13">
        <f>IF(nnet!$D706="male",1,0)</f>
        <v>0</v>
      </c>
      <c r="P706" s="13">
        <v>1.0</v>
      </c>
      <c r="AC706" s="15">
        <f>SUMPRODUCT(linear!$G706:$P706,$R$4:$AA$4)</f>
        <v>-0.9208587378</v>
      </c>
      <c r="AD706" s="15">
        <f>SUMPRODUCT(nnet!$G706:$P706,$R$5:$AA$5)</f>
        <v>0.8309974908</v>
      </c>
      <c r="AE706" s="16">
        <f t="shared" ref="AE706:AF706" si="704">IF(AC706&lt;0,0,AC706)</f>
        <v>0</v>
      </c>
      <c r="AF706" s="16">
        <f t="shared" si="704"/>
        <v>0.8309974908</v>
      </c>
      <c r="AG706" s="16">
        <f t="shared" si="3"/>
        <v>0.8309974908</v>
      </c>
      <c r="AH706" s="16">
        <f>(nnet!$A706-AG706)^2</f>
        <v>0.02856184812</v>
      </c>
    </row>
    <row r="707" ht="14.25" customHeight="1">
      <c r="A707" s="10">
        <v>0.0</v>
      </c>
      <c r="B707" s="10" t="s">
        <v>30</v>
      </c>
      <c r="C707" s="10">
        <v>3.0</v>
      </c>
      <c r="D707" s="10" t="s">
        <v>31</v>
      </c>
      <c r="E707" s="10">
        <v>33.0</v>
      </c>
      <c r="F707" s="11">
        <v>7.8958</v>
      </c>
      <c r="G707" s="10">
        <v>0.0</v>
      </c>
      <c r="H707" s="10">
        <v>0.0</v>
      </c>
      <c r="I707" s="12">
        <f>nnet!$E707/$E$1</f>
        <v>0.4125</v>
      </c>
      <c r="J707" s="12">
        <f>LOG10(nnet!$F707+1)</f>
        <v>0.9491850103</v>
      </c>
      <c r="K707" s="10">
        <f>IF(nnet!$C707=1,1,0)</f>
        <v>0</v>
      </c>
      <c r="L707" s="10">
        <f>IF(nnet!$C707=2,1,0)</f>
        <v>0</v>
      </c>
      <c r="M707" s="10">
        <f>IF(nnet!$B707="S",1,0)</f>
        <v>1</v>
      </c>
      <c r="N707" s="10">
        <f>IF(nnet!$B707="C",1,0)</f>
        <v>0</v>
      </c>
      <c r="O707" s="13">
        <f>IF(nnet!$D707="male",1,0)</f>
        <v>1</v>
      </c>
      <c r="P707" s="13">
        <v>1.0</v>
      </c>
      <c r="AC707" s="15">
        <f>SUMPRODUCT(linear!$G707:$P707,$R$4:$AA$4)</f>
        <v>-1.585893621</v>
      </c>
      <c r="AD707" s="15">
        <f>SUMPRODUCT(nnet!$G707:$P707,$R$5:$AA$5)</f>
        <v>0.05446097488</v>
      </c>
      <c r="AE707" s="16">
        <f t="shared" ref="AE707:AF707" si="705">IF(AC707&lt;0,0,AC707)</f>
        <v>0</v>
      </c>
      <c r="AF707" s="16">
        <f t="shared" si="705"/>
        <v>0.05446097488</v>
      </c>
      <c r="AG707" s="16">
        <f t="shared" si="3"/>
        <v>0.05446097488</v>
      </c>
      <c r="AH707" s="16">
        <f>(nnet!$A707-AG707)^2</f>
        <v>0.002965997785</v>
      </c>
    </row>
    <row r="708" ht="14.25" customHeight="1">
      <c r="A708" s="10">
        <v>0.0</v>
      </c>
      <c r="B708" s="10" t="s">
        <v>30</v>
      </c>
      <c r="C708" s="10">
        <v>3.0</v>
      </c>
      <c r="D708" s="10" t="s">
        <v>33</v>
      </c>
      <c r="E708" s="10">
        <v>22.0</v>
      </c>
      <c r="F708" s="11">
        <v>10.5167</v>
      </c>
      <c r="G708" s="10">
        <v>0.0</v>
      </c>
      <c r="H708" s="10">
        <v>0.0</v>
      </c>
      <c r="I708" s="12">
        <f>nnet!$E708/$E$1</f>
        <v>0.275</v>
      </c>
      <c r="J708" s="12">
        <f>LOG10(nnet!$F708+1)</f>
        <v>1.061328054</v>
      </c>
      <c r="K708" s="10">
        <f>IF(nnet!$C708=1,1,0)</f>
        <v>0</v>
      </c>
      <c r="L708" s="10">
        <f>IF(nnet!$C708=2,1,0)</f>
        <v>0</v>
      </c>
      <c r="M708" s="10">
        <f>IF(nnet!$B708="S",1,0)</f>
        <v>1</v>
      </c>
      <c r="N708" s="10">
        <f>IF(nnet!$B708="C",1,0)</f>
        <v>0</v>
      </c>
      <c r="O708" s="13">
        <f>IF(nnet!$D708="male",1,0)</f>
        <v>0</v>
      </c>
      <c r="P708" s="13">
        <v>1.0</v>
      </c>
      <c r="AC708" s="15">
        <f>SUMPRODUCT(linear!$G708:$P708,$R$4:$AA$4)</f>
        <v>-0.9830220914</v>
      </c>
      <c r="AD708" s="15">
        <f>SUMPRODUCT(nnet!$G708:$P708,$R$5:$AA$5)</f>
        <v>0.6294033285</v>
      </c>
      <c r="AE708" s="16">
        <f t="shared" ref="AE708:AF708" si="706">IF(AC708&lt;0,0,AC708)</f>
        <v>0</v>
      </c>
      <c r="AF708" s="16">
        <f t="shared" si="706"/>
        <v>0.6294033285</v>
      </c>
      <c r="AG708" s="16">
        <f t="shared" si="3"/>
        <v>0.6294033285</v>
      </c>
      <c r="AH708" s="16">
        <f>(nnet!$A708-AG708)^2</f>
        <v>0.3961485499</v>
      </c>
    </row>
    <row r="709" ht="14.25" customHeight="1">
      <c r="A709" s="10">
        <v>0.0</v>
      </c>
      <c r="B709" s="10" t="s">
        <v>30</v>
      </c>
      <c r="C709" s="10">
        <v>2.0</v>
      </c>
      <c r="D709" s="10" t="s">
        <v>31</v>
      </c>
      <c r="E709" s="10">
        <v>28.0</v>
      </c>
      <c r="F709" s="11">
        <v>10.5</v>
      </c>
      <c r="G709" s="10">
        <v>0.0</v>
      </c>
      <c r="H709" s="10">
        <v>0.0</v>
      </c>
      <c r="I709" s="12">
        <f>nnet!$E709/$E$1</f>
        <v>0.35</v>
      </c>
      <c r="J709" s="12">
        <f>LOG10(nnet!$F709+1)</f>
        <v>1.06069784</v>
      </c>
      <c r="K709" s="10">
        <f>IF(nnet!$C709=1,1,0)</f>
        <v>0</v>
      </c>
      <c r="L709" s="10">
        <f>IF(nnet!$C709=2,1,0)</f>
        <v>1</v>
      </c>
      <c r="M709" s="10">
        <f>IF(nnet!$B709="S",1,0)</f>
        <v>1</v>
      </c>
      <c r="N709" s="10">
        <f>IF(nnet!$B709="C",1,0)</f>
        <v>0</v>
      </c>
      <c r="O709" s="13">
        <f>IF(nnet!$D709="male",1,0)</f>
        <v>1</v>
      </c>
      <c r="P709" s="13">
        <v>1.0</v>
      </c>
      <c r="AC709" s="15">
        <f>SUMPRODUCT(linear!$G709:$P709,$R$4:$AA$4)</f>
        <v>-1.418543007</v>
      </c>
      <c r="AD709" s="15">
        <f>SUMPRODUCT(nnet!$G709:$P709,$R$5:$AA$5)</f>
        <v>0.3002365789</v>
      </c>
      <c r="AE709" s="16">
        <f t="shared" ref="AE709:AF709" si="707">IF(AC709&lt;0,0,AC709)</f>
        <v>0</v>
      </c>
      <c r="AF709" s="16">
        <f t="shared" si="707"/>
        <v>0.3002365789</v>
      </c>
      <c r="AG709" s="16">
        <f t="shared" si="3"/>
        <v>0.3002365789</v>
      </c>
      <c r="AH709" s="16">
        <f>(nnet!$A709-AG709)^2</f>
        <v>0.0901420033</v>
      </c>
    </row>
    <row r="710" ht="14.25" customHeight="1">
      <c r="A710" s="10">
        <v>0.0</v>
      </c>
      <c r="B710" s="10" t="s">
        <v>30</v>
      </c>
      <c r="C710" s="10">
        <v>3.0</v>
      </c>
      <c r="D710" s="10" t="s">
        <v>31</v>
      </c>
      <c r="E710" s="10">
        <v>25.0</v>
      </c>
      <c r="F710" s="11">
        <v>7.05</v>
      </c>
      <c r="G710" s="10">
        <v>0.0</v>
      </c>
      <c r="H710" s="10">
        <v>0.0</v>
      </c>
      <c r="I710" s="12">
        <f>nnet!$E710/$E$1</f>
        <v>0.3125</v>
      </c>
      <c r="J710" s="12">
        <f>LOG10(nnet!$F710+1)</f>
        <v>0.9057958804</v>
      </c>
      <c r="K710" s="10">
        <f>IF(nnet!$C710=1,1,0)</f>
        <v>0</v>
      </c>
      <c r="L710" s="10">
        <f>IF(nnet!$C710=2,1,0)</f>
        <v>0</v>
      </c>
      <c r="M710" s="10">
        <f>IF(nnet!$B710="S",1,0)</f>
        <v>1</v>
      </c>
      <c r="N710" s="10">
        <f>IF(nnet!$B710="C",1,0)</f>
        <v>0</v>
      </c>
      <c r="O710" s="13">
        <f>IF(nnet!$D710="male",1,0)</f>
        <v>1</v>
      </c>
      <c r="P710" s="13">
        <v>1.0</v>
      </c>
      <c r="AC710" s="15">
        <f>SUMPRODUCT(linear!$G710:$P710,$R$4:$AA$4)</f>
        <v>-1.512882016</v>
      </c>
      <c r="AD710" s="15">
        <f>SUMPRODUCT(nnet!$G710:$P710,$R$5:$AA$5)</f>
        <v>0.1038519642</v>
      </c>
      <c r="AE710" s="16">
        <f t="shared" ref="AE710:AF710" si="708">IF(AC710&lt;0,0,AC710)</f>
        <v>0</v>
      </c>
      <c r="AF710" s="16">
        <f t="shared" si="708"/>
        <v>0.1038519642</v>
      </c>
      <c r="AG710" s="16">
        <f t="shared" si="3"/>
        <v>0.1038519642</v>
      </c>
      <c r="AH710" s="16">
        <f>(nnet!$A710-AG710)^2</f>
        <v>0.01078523048</v>
      </c>
    </row>
    <row r="711" ht="14.25" customHeight="1">
      <c r="A711" s="10">
        <v>0.0</v>
      </c>
      <c r="B711" s="10" t="s">
        <v>34</v>
      </c>
      <c r="C711" s="10">
        <v>3.0</v>
      </c>
      <c r="D711" s="10" t="s">
        <v>33</v>
      </c>
      <c r="E711" s="10">
        <v>39.0</v>
      </c>
      <c r="F711" s="11">
        <v>29.125</v>
      </c>
      <c r="G711" s="10">
        <v>0.0</v>
      </c>
      <c r="H711" s="10">
        <v>5.0</v>
      </c>
      <c r="I711" s="12">
        <f>nnet!$E711/$E$1</f>
        <v>0.4875</v>
      </c>
      <c r="J711" s="12">
        <f>LOG10(nnet!$F711+1)</f>
        <v>1.478927056</v>
      </c>
      <c r="K711" s="10">
        <f>IF(nnet!$C711=1,1,0)</f>
        <v>0</v>
      </c>
      <c r="L711" s="10">
        <f>IF(nnet!$C711=2,1,0)</f>
        <v>0</v>
      </c>
      <c r="M711" s="10">
        <f>IF(nnet!$B711="S",1,0)</f>
        <v>0</v>
      </c>
      <c r="N711" s="10">
        <f>IF(nnet!$B711="C",1,0)</f>
        <v>0</v>
      </c>
      <c r="O711" s="13">
        <f>IF(nnet!$D711="male",1,0)</f>
        <v>0</v>
      </c>
      <c r="P711" s="13">
        <v>1.0</v>
      </c>
      <c r="AC711" s="15">
        <f>SUMPRODUCT(linear!$G711:$P711,$R$4:$AA$4)</f>
        <v>0.2071458346</v>
      </c>
      <c r="AD711" s="15">
        <f>SUMPRODUCT(nnet!$G711:$P711,$R$5:$AA$5)</f>
        <v>-2.315867738</v>
      </c>
      <c r="AE711" s="16">
        <f t="shared" ref="AE711:AF711" si="709">IF(AC711&lt;0,0,AC711)</f>
        <v>0.2071458346</v>
      </c>
      <c r="AF711" s="16">
        <f t="shared" si="709"/>
        <v>0</v>
      </c>
      <c r="AG711" s="16">
        <f t="shared" si="3"/>
        <v>0.2071458346</v>
      </c>
      <c r="AH711" s="16">
        <f>(nnet!$A711-AG711)^2</f>
        <v>0.04290939679</v>
      </c>
    </row>
    <row r="712" ht="14.25" customHeight="1">
      <c r="A712" s="10">
        <v>0.0</v>
      </c>
      <c r="B712" s="10" t="s">
        <v>30</v>
      </c>
      <c r="C712" s="10">
        <v>2.0</v>
      </c>
      <c r="D712" s="10" t="s">
        <v>31</v>
      </c>
      <c r="E712" s="10">
        <v>27.0</v>
      </c>
      <c r="F712" s="11">
        <v>13.0</v>
      </c>
      <c r="G712" s="10">
        <v>0.0</v>
      </c>
      <c r="H712" s="10">
        <v>0.0</v>
      </c>
      <c r="I712" s="12">
        <f>nnet!$E712/$E$1</f>
        <v>0.3375</v>
      </c>
      <c r="J712" s="12">
        <f>LOG10(nnet!$F712+1)</f>
        <v>1.146128036</v>
      </c>
      <c r="K712" s="10">
        <f>IF(nnet!$C712=1,1,0)</f>
        <v>0</v>
      </c>
      <c r="L712" s="10">
        <f>IF(nnet!$C712=2,1,0)</f>
        <v>1</v>
      </c>
      <c r="M712" s="10">
        <f>IF(nnet!$B712="S",1,0)</f>
        <v>1</v>
      </c>
      <c r="N712" s="10">
        <f>IF(nnet!$B712="C",1,0)</f>
        <v>0</v>
      </c>
      <c r="O712" s="13">
        <f>IF(nnet!$D712="male",1,0)</f>
        <v>1</v>
      </c>
      <c r="P712" s="13">
        <v>1.0</v>
      </c>
      <c r="AC712" s="15">
        <f>SUMPRODUCT(linear!$G712:$P712,$R$4:$AA$4)</f>
        <v>-1.408359849</v>
      </c>
      <c r="AD712" s="15">
        <f>SUMPRODUCT(nnet!$G712:$P712,$R$5:$AA$5)</f>
        <v>0.3129027464</v>
      </c>
      <c r="AE712" s="16">
        <f t="shared" ref="AE712:AF712" si="710">IF(AC712&lt;0,0,AC712)</f>
        <v>0</v>
      </c>
      <c r="AF712" s="16">
        <f t="shared" si="710"/>
        <v>0.3129027464</v>
      </c>
      <c r="AG712" s="16">
        <f t="shared" si="3"/>
        <v>0.3129027464</v>
      </c>
      <c r="AH712" s="16">
        <f>(nnet!$A712-AG712)^2</f>
        <v>0.09790812869</v>
      </c>
    </row>
    <row r="713" ht="14.25" customHeight="1">
      <c r="A713" s="10">
        <v>1.0</v>
      </c>
      <c r="B713" s="10" t="s">
        <v>30</v>
      </c>
      <c r="C713" s="10">
        <v>1.0</v>
      </c>
      <c r="D713" s="10" t="s">
        <v>33</v>
      </c>
      <c r="E713" s="10">
        <v>19.0</v>
      </c>
      <c r="F713" s="11">
        <v>30.0</v>
      </c>
      <c r="G713" s="10">
        <v>0.0</v>
      </c>
      <c r="H713" s="10">
        <v>0.0</v>
      </c>
      <c r="I713" s="12">
        <f>nnet!$E713/$E$1</f>
        <v>0.2375</v>
      </c>
      <c r="J713" s="12">
        <f>LOG10(nnet!$F713+1)</f>
        <v>1.491361694</v>
      </c>
      <c r="K713" s="10">
        <f>IF(nnet!$C713=1,1,0)</f>
        <v>1</v>
      </c>
      <c r="L713" s="10">
        <f>IF(nnet!$C713=2,1,0)</f>
        <v>0</v>
      </c>
      <c r="M713" s="10">
        <f>IF(nnet!$B713="S",1,0)</f>
        <v>1</v>
      </c>
      <c r="N713" s="10">
        <f>IF(nnet!$B713="C",1,0)</f>
        <v>0</v>
      </c>
      <c r="O713" s="13">
        <f>IF(nnet!$D713="male",1,0)</f>
        <v>0</v>
      </c>
      <c r="P713" s="13">
        <v>1.0</v>
      </c>
      <c r="AC713" s="15">
        <f>SUMPRODUCT(linear!$G713:$P713,$R$4:$AA$4)</f>
        <v>-0.5773147028</v>
      </c>
      <c r="AD713" s="15">
        <f>SUMPRODUCT(nnet!$G713:$P713,$R$5:$AA$5)</f>
        <v>1.054822472</v>
      </c>
      <c r="AE713" s="16">
        <f t="shared" ref="AE713:AF713" si="711">IF(AC713&lt;0,0,AC713)</f>
        <v>0</v>
      </c>
      <c r="AF713" s="16">
        <f t="shared" si="711"/>
        <v>1.054822472</v>
      </c>
      <c r="AG713" s="16">
        <f t="shared" si="3"/>
        <v>1.054822472</v>
      </c>
      <c r="AH713" s="16">
        <f>(nnet!$A713-AG713)^2</f>
        <v>0.00300550339</v>
      </c>
    </row>
    <row r="714" ht="14.25" customHeight="1">
      <c r="A714" s="10">
        <v>1.0</v>
      </c>
      <c r="B714" s="10" t="s">
        <v>32</v>
      </c>
      <c r="C714" s="10">
        <v>1.0</v>
      </c>
      <c r="D714" s="10" t="s">
        <v>31</v>
      </c>
      <c r="E714" s="10">
        <v>26.0</v>
      </c>
      <c r="F714" s="11">
        <v>30.0</v>
      </c>
      <c r="G714" s="10">
        <v>0.0</v>
      </c>
      <c r="H714" s="10">
        <v>0.0</v>
      </c>
      <c r="I714" s="12">
        <f>nnet!$E714/$E$1</f>
        <v>0.325</v>
      </c>
      <c r="J714" s="12">
        <f>LOG10(nnet!$F714+1)</f>
        <v>1.491361694</v>
      </c>
      <c r="K714" s="10">
        <f>IF(nnet!$C714=1,1,0)</f>
        <v>1</v>
      </c>
      <c r="L714" s="10">
        <f>IF(nnet!$C714=2,1,0)</f>
        <v>0</v>
      </c>
      <c r="M714" s="10">
        <f>IF(nnet!$B714="S",1,0)</f>
        <v>0</v>
      </c>
      <c r="N714" s="10">
        <f>IF(nnet!$B714="C",1,0)</f>
        <v>1</v>
      </c>
      <c r="O714" s="13">
        <f>IF(nnet!$D714="male",1,0)</f>
        <v>1</v>
      </c>
      <c r="P714" s="13">
        <v>1.0</v>
      </c>
      <c r="AC714" s="15">
        <f>SUMPRODUCT(linear!$G714:$P714,$R$4:$AA$4)</f>
        <v>0.5847817607</v>
      </c>
      <c r="AD714" s="15">
        <f>SUMPRODUCT(nnet!$G714:$P714,$R$5:$AA$5)</f>
        <v>-2.969750368</v>
      </c>
      <c r="AE714" s="16">
        <f t="shared" ref="AE714:AF714" si="712">IF(AC714&lt;0,0,AC714)</f>
        <v>0.5847817607</v>
      </c>
      <c r="AF714" s="16">
        <f t="shared" si="712"/>
        <v>0</v>
      </c>
      <c r="AG714" s="16">
        <f t="shared" si="3"/>
        <v>0.5847817607</v>
      </c>
      <c r="AH714" s="16">
        <f>(nnet!$A714-AG714)^2</f>
        <v>0.1724061862</v>
      </c>
    </row>
    <row r="715" ht="14.25" customHeight="1">
      <c r="A715" s="10">
        <v>0.0</v>
      </c>
      <c r="B715" s="10" t="s">
        <v>34</v>
      </c>
      <c r="C715" s="10">
        <v>3.0</v>
      </c>
      <c r="D715" s="10" t="s">
        <v>31</v>
      </c>
      <c r="E715" s="10">
        <v>32.0</v>
      </c>
      <c r="F715" s="11">
        <v>7.75</v>
      </c>
      <c r="G715" s="10">
        <v>0.0</v>
      </c>
      <c r="H715" s="10">
        <v>0.0</v>
      </c>
      <c r="I715" s="12">
        <f>nnet!$E715/$E$1</f>
        <v>0.4</v>
      </c>
      <c r="J715" s="12">
        <f>LOG10(nnet!$F715+1)</f>
        <v>0.942008053</v>
      </c>
      <c r="K715" s="10">
        <f>IF(nnet!$C715=1,1,0)</f>
        <v>0</v>
      </c>
      <c r="L715" s="10">
        <f>IF(nnet!$C715=2,1,0)</f>
        <v>0</v>
      </c>
      <c r="M715" s="10">
        <f>IF(nnet!$B715="S",1,0)</f>
        <v>0</v>
      </c>
      <c r="N715" s="10">
        <f>IF(nnet!$B715="C",1,0)</f>
        <v>0</v>
      </c>
      <c r="O715" s="13">
        <f>IF(nnet!$D715="male",1,0)</f>
        <v>1</v>
      </c>
      <c r="P715" s="13">
        <v>1.0</v>
      </c>
      <c r="AC715" s="15">
        <f>SUMPRODUCT(linear!$G715:$P715,$R$4:$AA$4)</f>
        <v>-0.06186540073</v>
      </c>
      <c r="AD715" s="15">
        <f>SUMPRODUCT(nnet!$G715:$P715,$R$5:$AA$5)</f>
        <v>-2.752239983</v>
      </c>
      <c r="AE715" s="16">
        <f t="shared" ref="AE715:AF715" si="713">IF(AC715&lt;0,0,AC715)</f>
        <v>0</v>
      </c>
      <c r="AF715" s="16">
        <f t="shared" si="713"/>
        <v>0</v>
      </c>
      <c r="AG715" s="16">
        <f t="shared" si="3"/>
        <v>0</v>
      </c>
      <c r="AH715" s="16">
        <f>(nnet!$A715-AG715)^2</f>
        <v>0</v>
      </c>
    </row>
    <row r="716" ht="14.25" customHeight="1">
      <c r="F716" s="4"/>
      <c r="I716" s="16"/>
      <c r="J716" s="16"/>
      <c r="O716" s="19"/>
      <c r="P716" s="19"/>
      <c r="AC716" s="15"/>
      <c r="AD716" s="16"/>
      <c r="AE716" s="16"/>
    </row>
    <row r="717" ht="14.25" customHeight="1">
      <c r="AD717" s="16"/>
      <c r="AG717" s="2"/>
    </row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9.86"/>
    <col customWidth="1" min="2" max="2" width="11.43"/>
    <col customWidth="1" min="3" max="3" width="7.86"/>
    <col customWidth="1" min="4" max="4" width="6.57"/>
    <col customWidth="1" min="5" max="5" width="5.86"/>
    <col customWidth="1" min="6" max="6" width="8.71"/>
    <col customWidth="1" min="7" max="7" width="7.57"/>
    <col customWidth="1" min="8" max="8" width="7.86"/>
    <col customWidth="1" min="9" max="9" width="8.43"/>
    <col customWidth="1" min="10" max="12" width="10.14"/>
    <col customWidth="1" min="13" max="13" width="11.43"/>
    <col customWidth="1" min="14" max="14" width="11.57"/>
    <col customWidth="1" min="15" max="15" width="7.29"/>
    <col customWidth="1" min="16" max="16" width="7.43"/>
    <col customWidth="1" min="17" max="17" width="11.57"/>
    <col customWidth="1" min="18" max="18" width="8.86"/>
    <col customWidth="1" min="19" max="19" width="5.57"/>
    <col customWidth="1" min="20" max="20" width="6.14"/>
    <col customWidth="1" min="21" max="23" width="7.86"/>
    <col customWidth="1" min="24" max="24" width="9.14"/>
    <col customWidth="1" min="25" max="25" width="9.43"/>
    <col customWidth="1" min="26" max="26" width="5.0"/>
    <col customWidth="1" min="27" max="27" width="5.57"/>
    <col customWidth="1" min="28" max="28" width="9.43"/>
    <col customWidth="1" min="29" max="29" width="8.57"/>
    <col customWidth="1" min="30" max="30" width="6.71"/>
    <col customWidth="1" min="31" max="31" width="8.71"/>
  </cols>
  <sheetData>
    <row r="1" ht="14.25" customHeight="1">
      <c r="A1" s="1" t="s">
        <v>0</v>
      </c>
      <c r="D1" s="2" t="s">
        <v>1</v>
      </c>
      <c r="E1" s="3">
        <f>MAX(linear!$E$4:$E$715)</f>
        <v>80</v>
      </c>
      <c r="F1" s="4">
        <f>MAX(linear!$F$4:$F$715)</f>
        <v>512.3292</v>
      </c>
      <c r="R1" s="1" t="s">
        <v>2</v>
      </c>
      <c r="AC1" s="1" t="s">
        <v>3</v>
      </c>
      <c r="AE1" s="1"/>
    </row>
    <row r="2" ht="14.25" customHeight="1"/>
    <row r="3" ht="14.25" customHeight="1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R3" s="8" t="s">
        <v>11</v>
      </c>
      <c r="S3" s="8" t="s">
        <v>12</v>
      </c>
      <c r="T3" s="8" t="s">
        <v>13</v>
      </c>
      <c r="U3" s="8" t="s">
        <v>14</v>
      </c>
      <c r="V3" s="8" t="s">
        <v>15</v>
      </c>
      <c r="W3" s="8" t="s">
        <v>16</v>
      </c>
      <c r="X3" s="8" t="s">
        <v>17</v>
      </c>
      <c r="Y3" s="8" t="s">
        <v>18</v>
      </c>
      <c r="Z3" s="20" t="s">
        <v>19</v>
      </c>
      <c r="AA3" s="9" t="s">
        <v>35</v>
      </c>
      <c r="AC3" s="9" t="s">
        <v>36</v>
      </c>
      <c r="AD3" s="9" t="s">
        <v>29</v>
      </c>
    </row>
    <row r="4" ht="14.25" customHeight="1">
      <c r="A4" s="10">
        <v>0.0</v>
      </c>
      <c r="B4" s="10" t="s">
        <v>30</v>
      </c>
      <c r="C4" s="10">
        <v>3.0</v>
      </c>
      <c r="D4" s="10" t="s">
        <v>31</v>
      </c>
      <c r="E4" s="10">
        <v>22.0</v>
      </c>
      <c r="F4" s="11">
        <v>7.25</v>
      </c>
      <c r="G4" s="10">
        <v>1.0</v>
      </c>
      <c r="H4" s="10">
        <v>0.0</v>
      </c>
      <c r="I4" s="12">
        <f>linear!$E4/$E$1</f>
        <v>0.275</v>
      </c>
      <c r="J4" s="12">
        <f>LOG10(linear!$F4+1)</f>
        <v>0.9164539485</v>
      </c>
      <c r="K4" s="10">
        <f>IF(linear!$C4=1,1,0)</f>
        <v>0</v>
      </c>
      <c r="L4" s="10">
        <f>IF(linear!$C4=2,1,0)</f>
        <v>0</v>
      </c>
      <c r="M4" s="10">
        <f>IF(linear!$B4="S",1,0)</f>
        <v>1</v>
      </c>
      <c r="N4" s="10">
        <f>IF(linear!$B4="C",1,0)</f>
        <v>0</v>
      </c>
      <c r="O4" s="10">
        <f>IF(linear!$D4="male",1,0)</f>
        <v>1</v>
      </c>
      <c r="P4" s="13">
        <v>1.0</v>
      </c>
      <c r="R4" s="15">
        <v>-0.05493400846598555</v>
      </c>
      <c r="S4" s="15">
        <v>-0.01392560201864639</v>
      </c>
      <c r="T4" s="15">
        <v>-0.5121166049392545</v>
      </c>
      <c r="U4" s="15">
        <v>0.048739184630876294</v>
      </c>
      <c r="V4" s="15">
        <v>0.35260970444123674</v>
      </c>
      <c r="W4" s="15">
        <v>0.1828419836947523</v>
      </c>
      <c r="X4" s="15">
        <v>0.030719942102544747</v>
      </c>
      <c r="Y4" s="15">
        <v>0.09681646208694518</v>
      </c>
      <c r="Z4" s="15">
        <v>-0.48306505275192946</v>
      </c>
      <c r="AA4" s="15">
        <v>0.6944119448688815</v>
      </c>
      <c r="AC4" s="15">
        <f>SUMPRODUCT(linear!$G4:$P4,$R$4:$AA$4)</f>
        <v>0.0909679776</v>
      </c>
      <c r="AD4" s="16">
        <f>(AC4-linear!$A4)^2</f>
        <v>0.008275172949</v>
      </c>
      <c r="AE4" s="16"/>
    </row>
    <row r="5" ht="14.25" customHeight="1">
      <c r="A5" s="10">
        <v>1.0</v>
      </c>
      <c r="B5" s="10" t="s">
        <v>32</v>
      </c>
      <c r="C5" s="10">
        <v>1.0</v>
      </c>
      <c r="D5" s="10" t="s">
        <v>33</v>
      </c>
      <c r="E5" s="10">
        <v>38.0</v>
      </c>
      <c r="F5" s="11">
        <v>71.2833</v>
      </c>
      <c r="G5" s="10">
        <v>1.0</v>
      </c>
      <c r="H5" s="10">
        <v>0.0</v>
      </c>
      <c r="I5" s="12">
        <f>linear!$E5/$E$1</f>
        <v>0.475</v>
      </c>
      <c r="J5" s="12">
        <f>LOG10(linear!$F5+1)</f>
        <v>1.859037971</v>
      </c>
      <c r="K5" s="10">
        <f>IF(linear!$C5=1,1,0)</f>
        <v>1</v>
      </c>
      <c r="L5" s="10">
        <f>IF(linear!$C5=2,1,0)</f>
        <v>0</v>
      </c>
      <c r="M5" s="10">
        <f>IF(linear!$B5="S",1,0)</f>
        <v>0</v>
      </c>
      <c r="N5" s="10">
        <f>IF(linear!$B5="C",1,0)</f>
        <v>1</v>
      </c>
      <c r="O5" s="13">
        <f>IF(linear!$D5="male",1,0)</f>
        <v>0</v>
      </c>
      <c r="P5" s="13">
        <v>1.0</v>
      </c>
      <c r="AC5" s="15">
        <f>SUMPRODUCT(linear!$G5:$P5,$R$4:$AA$4)</f>
        <v>0.9362567105</v>
      </c>
      <c r="AD5" s="16">
        <f>(AC5-linear!$A5)^2</f>
        <v>0.004063206955</v>
      </c>
      <c r="AE5" s="16"/>
    </row>
    <row r="6" ht="14.25" customHeight="1">
      <c r="A6" s="10">
        <v>1.0</v>
      </c>
      <c r="B6" s="10" t="s">
        <v>30</v>
      </c>
      <c r="C6" s="10">
        <v>3.0</v>
      </c>
      <c r="D6" s="10" t="s">
        <v>33</v>
      </c>
      <c r="E6" s="10">
        <v>26.0</v>
      </c>
      <c r="F6" s="11">
        <v>7.925</v>
      </c>
      <c r="G6" s="10">
        <v>0.0</v>
      </c>
      <c r="H6" s="10">
        <v>0.0</v>
      </c>
      <c r="I6" s="12">
        <f>linear!$E6/$E$1</f>
        <v>0.325</v>
      </c>
      <c r="J6" s="12">
        <f>LOG10(linear!$F6+1)</f>
        <v>0.9506082248</v>
      </c>
      <c r="K6" s="10">
        <f>IF(linear!$C6=1,1,0)</f>
        <v>0</v>
      </c>
      <c r="L6" s="10">
        <f>IF(linear!$C6=2,1,0)</f>
        <v>0</v>
      </c>
      <c r="M6" s="10">
        <f>IF(linear!$B6="S",1,0)</f>
        <v>1</v>
      </c>
      <c r="N6" s="10">
        <f>IF(linear!$B6="C",1,0)</f>
        <v>0</v>
      </c>
      <c r="O6" s="13">
        <f>IF(linear!$D6="male",1,0)</f>
        <v>0</v>
      </c>
      <c r="P6" s="13">
        <v>1.0</v>
      </c>
      <c r="AC6" s="15">
        <f>SUMPRODUCT(linear!$G6:$P6,$R$4:$AA$4)</f>
        <v>0.6050258601</v>
      </c>
      <c r="AD6" s="16">
        <f>(AC6-linear!$A6)^2</f>
        <v>0.1560045712</v>
      </c>
      <c r="AE6" s="16"/>
    </row>
    <row r="7" ht="14.25" customHeight="1">
      <c r="A7" s="10">
        <v>1.0</v>
      </c>
      <c r="B7" s="10" t="s">
        <v>30</v>
      </c>
      <c r="C7" s="10">
        <v>1.0</v>
      </c>
      <c r="D7" s="10" t="s">
        <v>33</v>
      </c>
      <c r="E7" s="10">
        <v>35.0</v>
      </c>
      <c r="F7" s="11">
        <v>53.1</v>
      </c>
      <c r="G7" s="10">
        <v>1.0</v>
      </c>
      <c r="H7" s="10">
        <v>0.0</v>
      </c>
      <c r="I7" s="12">
        <f>linear!$E7/$E$1</f>
        <v>0.4375</v>
      </c>
      <c r="J7" s="12">
        <f>LOG10(linear!$F7+1)</f>
        <v>1.733197265</v>
      </c>
      <c r="K7" s="10">
        <f>IF(linear!$C7=1,1,0)</f>
        <v>1</v>
      </c>
      <c r="L7" s="10">
        <f>IF(linear!$C7=2,1,0)</f>
        <v>0</v>
      </c>
      <c r="M7" s="10">
        <f>IF(linear!$B7="S",1,0)</f>
        <v>1</v>
      </c>
      <c r="N7" s="10">
        <f>IF(linear!$B7="C",1,0)</f>
        <v>0</v>
      </c>
      <c r="O7" s="13">
        <f>IF(linear!$D7="male",1,0)</f>
        <v>0</v>
      </c>
      <c r="P7" s="13">
        <v>1.0</v>
      </c>
      <c r="Z7" s="5" t="s">
        <v>4</v>
      </c>
      <c r="AA7" s="6">
        <f>AVERAGE(AD4:AD715)</f>
        <v>0.1442271493</v>
      </c>
      <c r="AC7" s="15">
        <f>SUMPRODUCT(linear!$G7:$P7,$R$4:$AA$4)</f>
        <v>0.8832311898</v>
      </c>
      <c r="AD7" s="16">
        <f>(AC7-linear!$A7)^2</f>
        <v>0.01363495504</v>
      </c>
      <c r="AE7" s="16"/>
    </row>
    <row r="8" ht="14.25" customHeight="1">
      <c r="A8" s="10">
        <v>0.0</v>
      </c>
      <c r="B8" s="10" t="s">
        <v>30</v>
      </c>
      <c r="C8" s="10">
        <v>3.0</v>
      </c>
      <c r="D8" s="10" t="s">
        <v>31</v>
      </c>
      <c r="E8" s="10">
        <v>35.0</v>
      </c>
      <c r="F8" s="11">
        <v>8.05</v>
      </c>
      <c r="G8" s="10">
        <v>0.0</v>
      </c>
      <c r="H8" s="10">
        <v>0.0</v>
      </c>
      <c r="I8" s="12">
        <f>linear!$E8/$E$1</f>
        <v>0.4375</v>
      </c>
      <c r="J8" s="12">
        <f>LOG10(linear!$F8+1)</f>
        <v>0.9566485792</v>
      </c>
      <c r="K8" s="10">
        <f>IF(linear!$C8=1,1,0)</f>
        <v>0</v>
      </c>
      <c r="L8" s="10">
        <f>IF(linear!$C8=2,1,0)</f>
        <v>0</v>
      </c>
      <c r="M8" s="10">
        <f>IF(linear!$B8="S",1,0)</f>
        <v>1</v>
      </c>
      <c r="N8" s="10">
        <f>IF(linear!$B8="C",1,0)</f>
        <v>0</v>
      </c>
      <c r="O8" s="13">
        <f>IF(linear!$D8="male",1,0)</f>
        <v>1</v>
      </c>
      <c r="P8" s="13">
        <v>1.0</v>
      </c>
      <c r="AC8" s="15">
        <f>SUMPRODUCT(linear!$G8:$P8,$R$4:$AA$4)</f>
        <v>0.06464209129</v>
      </c>
      <c r="AD8" s="16">
        <f>(AC8-linear!$A8)^2</f>
        <v>0.004178599966</v>
      </c>
      <c r="AE8" s="16"/>
    </row>
    <row r="9" ht="14.25" customHeight="1">
      <c r="A9" s="10">
        <v>0.0</v>
      </c>
      <c r="B9" s="10" t="s">
        <v>30</v>
      </c>
      <c r="C9" s="10">
        <v>1.0</v>
      </c>
      <c r="D9" s="10" t="s">
        <v>31</v>
      </c>
      <c r="E9" s="10">
        <v>54.0</v>
      </c>
      <c r="F9" s="11">
        <v>51.8625</v>
      </c>
      <c r="G9" s="10">
        <v>0.0</v>
      </c>
      <c r="H9" s="10">
        <v>0.0</v>
      </c>
      <c r="I9" s="12">
        <f>linear!$E9/$E$1</f>
        <v>0.675</v>
      </c>
      <c r="J9" s="12">
        <f>LOG10(linear!$F9+1)</f>
        <v>1.723147698</v>
      </c>
      <c r="K9" s="10">
        <f>IF(linear!$C9=1,1,0)</f>
        <v>1</v>
      </c>
      <c r="L9" s="10">
        <f>IF(linear!$C9=2,1,0)</f>
        <v>0</v>
      </c>
      <c r="M9" s="10">
        <f>IF(linear!$B9="S",1,0)</f>
        <v>1</v>
      </c>
      <c r="N9" s="10">
        <f>IF(linear!$B9="C",1,0)</f>
        <v>0</v>
      </c>
      <c r="O9" s="13">
        <f>IF(linear!$D9="male",1,0)</f>
        <v>1</v>
      </c>
      <c r="P9" s="13">
        <v>1.0</v>
      </c>
      <c r="AC9" s="15">
        <f>SUMPRODUCT(linear!$G9:$P9,$R$4:$AA$4)</f>
        <v>0.3329826441</v>
      </c>
      <c r="AD9" s="16">
        <f>(AC9-linear!$A9)^2</f>
        <v>0.1108774413</v>
      </c>
      <c r="AE9" s="16"/>
    </row>
    <row r="10" ht="14.25" customHeight="1">
      <c r="A10" s="10">
        <v>0.0</v>
      </c>
      <c r="B10" s="10" t="s">
        <v>30</v>
      </c>
      <c r="C10" s="10">
        <v>3.0</v>
      </c>
      <c r="D10" s="10" t="s">
        <v>31</v>
      </c>
      <c r="E10" s="10">
        <v>2.0</v>
      </c>
      <c r="F10" s="11">
        <v>21.075</v>
      </c>
      <c r="G10" s="10">
        <v>3.0</v>
      </c>
      <c r="H10" s="10">
        <v>1.0</v>
      </c>
      <c r="I10" s="12">
        <f>linear!$E10/$E$1</f>
        <v>0.025</v>
      </c>
      <c r="J10" s="12">
        <f>LOG10(linear!$F10+1)</f>
        <v>1.343900712</v>
      </c>
      <c r="K10" s="10">
        <f>IF(linear!$C10=1,1,0)</f>
        <v>0</v>
      </c>
      <c r="L10" s="10">
        <f>IF(linear!$C10=2,1,0)</f>
        <v>0</v>
      </c>
      <c r="M10" s="10">
        <f>IF(linear!$B10="S",1,0)</f>
        <v>1</v>
      </c>
      <c r="N10" s="10">
        <f>IF(linear!$B10="C",1,0)</f>
        <v>0</v>
      </c>
      <c r="O10" s="13">
        <f>IF(linear!$D10="male",1,0)</f>
        <v>1</v>
      </c>
      <c r="P10" s="13">
        <v>1.0</v>
      </c>
      <c r="AC10" s="15">
        <f>SUMPRODUCT(linear!$G10:$P10,$R$4:$AA$4)</f>
        <v>0.1160369166</v>
      </c>
      <c r="AD10" s="16">
        <f>(AC10-linear!$A10)^2</f>
        <v>0.01346456602</v>
      </c>
      <c r="AE10" s="16"/>
    </row>
    <row r="11" ht="14.25" customHeight="1">
      <c r="A11" s="10">
        <v>1.0</v>
      </c>
      <c r="B11" s="10" t="s">
        <v>30</v>
      </c>
      <c r="C11" s="10">
        <v>3.0</v>
      </c>
      <c r="D11" s="10" t="s">
        <v>33</v>
      </c>
      <c r="E11" s="10">
        <v>27.0</v>
      </c>
      <c r="F11" s="11">
        <v>11.1333</v>
      </c>
      <c r="G11" s="10">
        <v>0.0</v>
      </c>
      <c r="H11" s="10">
        <v>2.0</v>
      </c>
      <c r="I11" s="12">
        <f>linear!$E11/$E$1</f>
        <v>0.3375</v>
      </c>
      <c r="J11" s="12">
        <f>LOG10(linear!$F11+1)</f>
        <v>1.083978936</v>
      </c>
      <c r="K11" s="10">
        <f>IF(linear!$C11=1,1,0)</f>
        <v>0</v>
      </c>
      <c r="L11" s="10">
        <f>IF(linear!$C11=2,1,0)</f>
        <v>0</v>
      </c>
      <c r="M11" s="10">
        <f>IF(linear!$B11="S",1,0)</f>
        <v>1</v>
      </c>
      <c r="N11" s="10">
        <f>IF(linear!$B11="C",1,0)</f>
        <v>0</v>
      </c>
      <c r="O11" s="13">
        <f>IF(linear!$D11="male",1,0)</f>
        <v>0</v>
      </c>
      <c r="P11" s="13">
        <v>1.0</v>
      </c>
      <c r="AC11" s="15">
        <f>SUMPRODUCT(linear!$G11:$P11,$R$4:$AA$4)</f>
        <v>0.5772735783</v>
      </c>
      <c r="AD11" s="16">
        <f>(AC11-linear!$A11)^2</f>
        <v>0.1786976276</v>
      </c>
      <c r="AE11" s="16"/>
    </row>
    <row r="12" ht="14.25" customHeight="1">
      <c r="A12" s="10">
        <v>1.0</v>
      </c>
      <c r="B12" s="10" t="s">
        <v>32</v>
      </c>
      <c r="C12" s="10">
        <v>2.0</v>
      </c>
      <c r="D12" s="10" t="s">
        <v>33</v>
      </c>
      <c r="E12" s="10">
        <v>14.0</v>
      </c>
      <c r="F12" s="11">
        <v>30.0708</v>
      </c>
      <c r="G12" s="10">
        <v>1.0</v>
      </c>
      <c r="H12" s="10">
        <v>0.0</v>
      </c>
      <c r="I12" s="12">
        <f>linear!$E12/$E$1</f>
        <v>0.175</v>
      </c>
      <c r="J12" s="12">
        <f>LOG10(linear!$F12+1)</f>
        <v>1.492352435</v>
      </c>
      <c r="K12" s="10">
        <f>IF(linear!$C12=1,1,0)</f>
        <v>0</v>
      </c>
      <c r="L12" s="10">
        <f>IF(linear!$C12=2,1,0)</f>
        <v>1</v>
      </c>
      <c r="M12" s="10">
        <f>IF(linear!$B12="S",1,0)</f>
        <v>0</v>
      </c>
      <c r="N12" s="10">
        <f>IF(linear!$B12="C",1,0)</f>
        <v>1</v>
      </c>
      <c r="O12" s="13">
        <f>IF(linear!$D12="male",1,0)</f>
        <v>0</v>
      </c>
      <c r="P12" s="13">
        <v>1.0</v>
      </c>
      <c r="AC12" s="15">
        <f>SUMPRODUCT(linear!$G12:$P12,$R$4:$AA$4)</f>
        <v>0.9022520172</v>
      </c>
      <c r="AD12" s="16">
        <f>(AC12-linear!$A12)^2</f>
        <v>0.00955466814</v>
      </c>
      <c r="AE12" s="16"/>
    </row>
    <row r="13" ht="14.25" customHeight="1">
      <c r="A13" s="10">
        <v>1.0</v>
      </c>
      <c r="B13" s="10" t="s">
        <v>30</v>
      </c>
      <c r="C13" s="10">
        <v>3.0</v>
      </c>
      <c r="D13" s="10" t="s">
        <v>33</v>
      </c>
      <c r="E13" s="10">
        <v>4.0</v>
      </c>
      <c r="F13" s="11">
        <v>16.7</v>
      </c>
      <c r="G13" s="10">
        <v>1.0</v>
      </c>
      <c r="H13" s="10">
        <v>1.0</v>
      </c>
      <c r="I13" s="12">
        <f>linear!$E13/$E$1</f>
        <v>0.05</v>
      </c>
      <c r="J13" s="12">
        <f>LOG10(linear!$F13+1)</f>
        <v>1.247973266</v>
      </c>
      <c r="K13" s="10">
        <f>IF(linear!$C13=1,1,0)</f>
        <v>0</v>
      </c>
      <c r="L13" s="10">
        <f>IF(linear!$C13=2,1,0)</f>
        <v>0</v>
      </c>
      <c r="M13" s="10">
        <f>IF(linear!$B13="S",1,0)</f>
        <v>1</v>
      </c>
      <c r="N13" s="10">
        <f>IF(linear!$B13="C",1,0)</f>
        <v>0</v>
      </c>
      <c r="O13" s="13">
        <f>IF(linear!$D13="male",1,0)</f>
        <v>0</v>
      </c>
      <c r="P13" s="13">
        <v>1.0</v>
      </c>
      <c r="AC13" s="15">
        <f>SUMPRODUCT(linear!$G13:$P13,$R$4:$AA$4)</f>
        <v>0.6914916457</v>
      </c>
      <c r="AD13" s="16">
        <f>(AC13-linear!$A13)^2</f>
        <v>0.09517740468</v>
      </c>
      <c r="AE13" s="16"/>
    </row>
    <row r="14" ht="14.25" customHeight="1">
      <c r="A14" s="10">
        <v>1.0</v>
      </c>
      <c r="B14" s="10" t="s">
        <v>30</v>
      </c>
      <c r="C14" s="10">
        <v>1.0</v>
      </c>
      <c r="D14" s="10" t="s">
        <v>33</v>
      </c>
      <c r="E14" s="10">
        <v>58.0</v>
      </c>
      <c r="F14" s="11">
        <v>26.55</v>
      </c>
      <c r="G14" s="10">
        <v>0.0</v>
      </c>
      <c r="H14" s="10">
        <v>0.0</v>
      </c>
      <c r="I14" s="12">
        <f>linear!$E14/$E$1</f>
        <v>0.725</v>
      </c>
      <c r="J14" s="12">
        <f>LOG10(linear!$F14+1)</f>
        <v>1.440121603</v>
      </c>
      <c r="K14" s="10">
        <f>IF(linear!$C14=1,1,0)</f>
        <v>1</v>
      </c>
      <c r="L14" s="10">
        <f>IF(linear!$C14=2,1,0)</f>
        <v>0</v>
      </c>
      <c r="M14" s="10">
        <f>IF(linear!$B14="S",1,0)</f>
        <v>1</v>
      </c>
      <c r="N14" s="10">
        <f>IF(linear!$B14="C",1,0)</f>
        <v>0</v>
      </c>
      <c r="O14" s="13">
        <f>IF(linear!$D14="male",1,0)</f>
        <v>0</v>
      </c>
      <c r="P14" s="13">
        <v>1.0</v>
      </c>
      <c r="AC14" s="15">
        <f>SUMPRODUCT(linear!$G14:$P14,$R$4:$AA$4)</f>
        <v>0.7766474055</v>
      </c>
      <c r="AD14" s="16">
        <f>(AC14-linear!$A14)^2</f>
        <v>0.04988638145</v>
      </c>
      <c r="AE14" s="16"/>
    </row>
    <row r="15" ht="14.25" customHeight="1">
      <c r="A15" s="10">
        <v>0.0</v>
      </c>
      <c r="B15" s="10" t="s">
        <v>30</v>
      </c>
      <c r="C15" s="10">
        <v>3.0</v>
      </c>
      <c r="D15" s="10" t="s">
        <v>31</v>
      </c>
      <c r="E15" s="10">
        <v>20.0</v>
      </c>
      <c r="F15" s="11">
        <v>8.05</v>
      </c>
      <c r="G15" s="10">
        <v>0.0</v>
      </c>
      <c r="H15" s="10">
        <v>0.0</v>
      </c>
      <c r="I15" s="12">
        <f>linear!$E15/$E$1</f>
        <v>0.25</v>
      </c>
      <c r="J15" s="12">
        <f>LOG10(linear!$F15+1)</f>
        <v>0.9566485792</v>
      </c>
      <c r="K15" s="10">
        <f>IF(linear!$C15=1,1,0)</f>
        <v>0</v>
      </c>
      <c r="L15" s="10">
        <f>IF(linear!$C15=2,1,0)</f>
        <v>0</v>
      </c>
      <c r="M15" s="10">
        <f>IF(linear!$B15="S",1,0)</f>
        <v>1</v>
      </c>
      <c r="N15" s="10">
        <f>IF(linear!$B15="C",1,0)</f>
        <v>0</v>
      </c>
      <c r="O15" s="13">
        <f>IF(linear!$D15="male",1,0)</f>
        <v>1</v>
      </c>
      <c r="P15" s="13">
        <v>1.0</v>
      </c>
      <c r="AC15" s="15">
        <f>SUMPRODUCT(linear!$G15:$P15,$R$4:$AA$4)</f>
        <v>0.1606639547</v>
      </c>
      <c r="AD15" s="16">
        <f>(AC15-linear!$A15)^2</f>
        <v>0.02581290634</v>
      </c>
      <c r="AE15" s="16"/>
    </row>
    <row r="16" ht="14.25" customHeight="1">
      <c r="A16" s="10">
        <v>0.0</v>
      </c>
      <c r="B16" s="10" t="s">
        <v>30</v>
      </c>
      <c r="C16" s="10">
        <v>3.0</v>
      </c>
      <c r="D16" s="10" t="s">
        <v>31</v>
      </c>
      <c r="E16" s="10">
        <v>39.0</v>
      </c>
      <c r="F16" s="11">
        <v>31.275</v>
      </c>
      <c r="G16" s="10">
        <v>1.0</v>
      </c>
      <c r="H16" s="10">
        <v>5.0</v>
      </c>
      <c r="I16" s="12">
        <f>linear!$E16/$E$1</f>
        <v>0.4875</v>
      </c>
      <c r="J16" s="12">
        <f>LOG10(linear!$F16+1)</f>
        <v>1.508866251</v>
      </c>
      <c r="K16" s="10">
        <f>IF(linear!$C16=1,1,0)</f>
        <v>0</v>
      </c>
      <c r="L16" s="10">
        <f>IF(linear!$C16=2,1,0)</f>
        <v>0</v>
      </c>
      <c r="M16" s="10">
        <f>IF(linear!$B16="S",1,0)</f>
        <v>1</v>
      </c>
      <c r="N16" s="10">
        <f>IF(linear!$B16="C",1,0)</f>
        <v>0</v>
      </c>
      <c r="O16" s="13">
        <f>IF(linear!$D16="male",1,0)</f>
        <v>1</v>
      </c>
      <c r="P16" s="13">
        <v>1.0</v>
      </c>
      <c r="AC16" s="15">
        <f>SUMPRODUCT(linear!$G16:$P16,$R$4:$AA$4)</f>
        <v>-0.05861111846</v>
      </c>
      <c r="AD16" s="16">
        <f>(AC16-linear!$A16)^2</f>
        <v>0.003435263207</v>
      </c>
      <c r="AE16" s="16"/>
    </row>
    <row r="17" ht="14.25" customHeight="1">
      <c r="A17" s="10">
        <v>0.0</v>
      </c>
      <c r="B17" s="10" t="s">
        <v>30</v>
      </c>
      <c r="C17" s="10">
        <v>3.0</v>
      </c>
      <c r="D17" s="10" t="s">
        <v>33</v>
      </c>
      <c r="E17" s="10">
        <v>14.0</v>
      </c>
      <c r="F17" s="11">
        <v>7.8542</v>
      </c>
      <c r="G17" s="10">
        <v>0.0</v>
      </c>
      <c r="H17" s="10">
        <v>0.0</v>
      </c>
      <c r="I17" s="12">
        <f>linear!$E17/$E$1</f>
        <v>0.175</v>
      </c>
      <c r="J17" s="12">
        <f>LOG10(linear!$F17+1)</f>
        <v>0.9471493277</v>
      </c>
      <c r="K17" s="10">
        <f>IF(linear!$C17=1,1,0)</f>
        <v>0</v>
      </c>
      <c r="L17" s="10">
        <f>IF(linear!$C17=2,1,0)</f>
        <v>0</v>
      </c>
      <c r="M17" s="10">
        <f>IF(linear!$B17="S",1,0)</f>
        <v>1</v>
      </c>
      <c r="N17" s="10">
        <f>IF(linear!$B17="C",1,0)</f>
        <v>0</v>
      </c>
      <c r="O17" s="13">
        <f>IF(linear!$D17="male",1,0)</f>
        <v>0</v>
      </c>
      <c r="P17" s="13">
        <v>1.0</v>
      </c>
      <c r="AC17" s="15">
        <f>SUMPRODUCT(linear!$G17:$P17,$R$4:$AA$4)</f>
        <v>0.6816747671</v>
      </c>
      <c r="AD17" s="16">
        <f>(AC17-linear!$A17)^2</f>
        <v>0.464680488</v>
      </c>
      <c r="AE17" s="16"/>
    </row>
    <row r="18" ht="14.25" customHeight="1">
      <c r="A18" s="10">
        <v>1.0</v>
      </c>
      <c r="B18" s="10" t="s">
        <v>30</v>
      </c>
      <c r="C18" s="10">
        <v>2.0</v>
      </c>
      <c r="D18" s="10" t="s">
        <v>33</v>
      </c>
      <c r="E18" s="10">
        <v>55.0</v>
      </c>
      <c r="F18" s="11">
        <v>16.0</v>
      </c>
      <c r="G18" s="10">
        <v>0.0</v>
      </c>
      <c r="H18" s="10">
        <v>0.0</v>
      </c>
      <c r="I18" s="12">
        <f>linear!$E18/$E$1</f>
        <v>0.6875</v>
      </c>
      <c r="J18" s="12">
        <f>LOG10(linear!$F18+1)</f>
        <v>1.230448921</v>
      </c>
      <c r="K18" s="10">
        <f>IF(linear!$C18=1,1,0)</f>
        <v>0</v>
      </c>
      <c r="L18" s="10">
        <f>IF(linear!$C18=2,1,0)</f>
        <v>1</v>
      </c>
      <c r="M18" s="10">
        <f>IF(linear!$B18="S",1,0)</f>
        <v>1</v>
      </c>
      <c r="N18" s="10">
        <f>IF(linear!$B18="C",1,0)</f>
        <v>0</v>
      </c>
      <c r="O18" s="13">
        <f>IF(linear!$D18="male",1,0)</f>
        <v>0</v>
      </c>
      <c r="P18" s="13">
        <v>1.0</v>
      </c>
      <c r="AC18" s="15">
        <f>SUMPRODUCT(linear!$G18:$P18,$R$4:$AA$4)</f>
        <v>0.6158647819</v>
      </c>
      <c r="AD18" s="16">
        <f>(AC18-linear!$A18)^2</f>
        <v>0.1475598658</v>
      </c>
      <c r="AE18" s="16"/>
    </row>
    <row r="19" ht="14.25" customHeight="1">
      <c r="A19" s="10">
        <v>0.0</v>
      </c>
      <c r="B19" s="10" t="s">
        <v>34</v>
      </c>
      <c r="C19" s="10">
        <v>3.0</v>
      </c>
      <c r="D19" s="10" t="s">
        <v>31</v>
      </c>
      <c r="E19" s="10">
        <v>2.0</v>
      </c>
      <c r="F19" s="11">
        <v>29.125</v>
      </c>
      <c r="G19" s="10">
        <v>4.0</v>
      </c>
      <c r="H19" s="10">
        <v>1.0</v>
      </c>
      <c r="I19" s="12">
        <f>linear!$E19/$E$1</f>
        <v>0.025</v>
      </c>
      <c r="J19" s="12">
        <f>LOG10(linear!$F19+1)</f>
        <v>1.478927056</v>
      </c>
      <c r="K19" s="10">
        <f>IF(linear!$C19=1,1,0)</f>
        <v>0</v>
      </c>
      <c r="L19" s="10">
        <f>IF(linear!$C19=2,1,0)</f>
        <v>0</v>
      </c>
      <c r="M19" s="10">
        <f>IF(linear!$B19="S",1,0)</f>
        <v>0</v>
      </c>
      <c r="N19" s="10">
        <f>IF(linear!$B19="C",1,0)</f>
        <v>0</v>
      </c>
      <c r="O19" s="13">
        <f>IF(linear!$D19="male",1,0)</f>
        <v>1</v>
      </c>
      <c r="P19" s="13">
        <v>1.0</v>
      </c>
      <c r="AC19" s="15">
        <f>SUMPRODUCT(linear!$G19:$P19,$R$4:$AA$4)</f>
        <v>0.03696403993</v>
      </c>
      <c r="AD19" s="16">
        <f>(AC19-linear!$A19)^2</f>
        <v>0.001366340248</v>
      </c>
      <c r="AE19" s="16"/>
    </row>
    <row r="20" ht="14.25" customHeight="1">
      <c r="A20" s="10">
        <v>0.0</v>
      </c>
      <c r="B20" s="10" t="s">
        <v>30</v>
      </c>
      <c r="C20" s="10">
        <v>3.0</v>
      </c>
      <c r="D20" s="10" t="s">
        <v>33</v>
      </c>
      <c r="E20" s="10">
        <v>31.0</v>
      </c>
      <c r="F20" s="11">
        <v>18.0</v>
      </c>
      <c r="G20" s="10">
        <v>1.0</v>
      </c>
      <c r="H20" s="10">
        <v>0.0</v>
      </c>
      <c r="I20" s="12">
        <f>linear!$E20/$E$1</f>
        <v>0.3875</v>
      </c>
      <c r="J20" s="12">
        <f>LOG10(linear!$F20+1)</f>
        <v>1.278753601</v>
      </c>
      <c r="K20" s="10">
        <f>IF(linear!$C20=1,1,0)</f>
        <v>0</v>
      </c>
      <c r="L20" s="10">
        <f>IF(linear!$C20=2,1,0)</f>
        <v>0</v>
      </c>
      <c r="M20" s="10">
        <f>IF(linear!$B20="S",1,0)</f>
        <v>1</v>
      </c>
      <c r="N20" s="10">
        <f>IF(linear!$B20="C",1,0)</f>
        <v>0</v>
      </c>
      <c r="O20" s="13">
        <f>IF(linear!$D20="male",1,0)</f>
        <v>0</v>
      </c>
      <c r="P20" s="13">
        <v>1.0</v>
      </c>
      <c r="AC20" s="15">
        <f>SUMPRODUCT(linear!$G20:$P20,$R$4:$AA$4)</f>
        <v>0.5340781019</v>
      </c>
      <c r="AD20" s="16">
        <f>(AC20-linear!$A20)^2</f>
        <v>0.285239419</v>
      </c>
      <c r="AE20" s="16"/>
    </row>
    <row r="21" ht="14.25" customHeight="1">
      <c r="A21" s="10">
        <v>0.0</v>
      </c>
      <c r="B21" s="10" t="s">
        <v>30</v>
      </c>
      <c r="C21" s="10">
        <v>2.0</v>
      </c>
      <c r="D21" s="10" t="s">
        <v>31</v>
      </c>
      <c r="E21" s="10">
        <v>35.0</v>
      </c>
      <c r="F21" s="11">
        <v>26.0</v>
      </c>
      <c r="G21" s="10">
        <v>0.0</v>
      </c>
      <c r="H21" s="10">
        <v>0.0</v>
      </c>
      <c r="I21" s="12">
        <f>linear!$E21/$E$1</f>
        <v>0.4375</v>
      </c>
      <c r="J21" s="12">
        <f>LOG10(linear!$F21+1)</f>
        <v>1.431363764</v>
      </c>
      <c r="K21" s="10">
        <f>IF(linear!$C21=1,1,0)</f>
        <v>0</v>
      </c>
      <c r="L21" s="10">
        <f>IF(linear!$C21=2,1,0)</f>
        <v>1</v>
      </c>
      <c r="M21" s="10">
        <f>IF(linear!$B21="S",1,0)</f>
        <v>1</v>
      </c>
      <c r="N21" s="10">
        <f>IF(linear!$B21="C",1,0)</f>
        <v>0</v>
      </c>
      <c r="O21" s="13">
        <f>IF(linear!$D21="male",1,0)</f>
        <v>1</v>
      </c>
      <c r="P21" s="13">
        <v>1.0</v>
      </c>
      <c r="AC21" s="15">
        <f>SUMPRODUCT(linear!$G21:$P21,$R$4:$AA$4)</f>
        <v>0.270621306</v>
      </c>
      <c r="AD21" s="16">
        <f>(AC21-linear!$A21)^2</f>
        <v>0.07323589128</v>
      </c>
      <c r="AE21" s="16"/>
    </row>
    <row r="22" ht="14.25" customHeight="1">
      <c r="A22" s="10">
        <v>1.0</v>
      </c>
      <c r="B22" s="10" t="s">
        <v>30</v>
      </c>
      <c r="C22" s="10">
        <v>2.0</v>
      </c>
      <c r="D22" s="10" t="s">
        <v>31</v>
      </c>
      <c r="E22" s="10">
        <v>34.0</v>
      </c>
      <c r="F22" s="11">
        <v>13.0</v>
      </c>
      <c r="G22" s="10">
        <v>0.0</v>
      </c>
      <c r="H22" s="10">
        <v>0.0</v>
      </c>
      <c r="I22" s="12">
        <f>linear!$E22/$E$1</f>
        <v>0.425</v>
      </c>
      <c r="J22" s="12">
        <f>LOG10(linear!$F22+1)</f>
        <v>1.146128036</v>
      </c>
      <c r="K22" s="10">
        <f>IF(linear!$C22=1,1,0)</f>
        <v>0</v>
      </c>
      <c r="L22" s="10">
        <f>IF(linear!$C22=2,1,0)</f>
        <v>1</v>
      </c>
      <c r="M22" s="10">
        <f>IF(linear!$B22="S",1,0)</f>
        <v>1</v>
      </c>
      <c r="N22" s="10">
        <f>IF(linear!$B22="C",1,0)</f>
        <v>0</v>
      </c>
      <c r="O22" s="13">
        <f>IF(linear!$D22="male",1,0)</f>
        <v>1</v>
      </c>
      <c r="P22" s="13">
        <v>1.0</v>
      </c>
      <c r="AC22" s="15">
        <f>SUMPRODUCT(linear!$G22:$P22,$R$4:$AA$4)</f>
        <v>0.2631206068</v>
      </c>
      <c r="AD22" s="16">
        <f>(AC22-linear!$A22)^2</f>
        <v>0.5429912402</v>
      </c>
      <c r="AE22" s="16"/>
    </row>
    <row r="23" ht="14.25" customHeight="1">
      <c r="A23" s="10">
        <v>1.0</v>
      </c>
      <c r="B23" s="10" t="s">
        <v>34</v>
      </c>
      <c r="C23" s="10">
        <v>3.0</v>
      </c>
      <c r="D23" s="10" t="s">
        <v>33</v>
      </c>
      <c r="E23" s="10">
        <v>15.0</v>
      </c>
      <c r="F23" s="11">
        <v>8.0292</v>
      </c>
      <c r="G23" s="10">
        <v>0.0</v>
      </c>
      <c r="H23" s="10">
        <v>0.0</v>
      </c>
      <c r="I23" s="12">
        <f>linear!$E23/$E$1</f>
        <v>0.1875</v>
      </c>
      <c r="J23" s="12">
        <f>LOG10(linear!$F23+1)</f>
        <v>0.9556492729</v>
      </c>
      <c r="K23" s="10">
        <f>IF(linear!$C23=1,1,0)</f>
        <v>0</v>
      </c>
      <c r="L23" s="10">
        <f>IF(linear!$C23=2,1,0)</f>
        <v>0</v>
      </c>
      <c r="M23" s="10">
        <f>IF(linear!$B23="S",1,0)</f>
        <v>0</v>
      </c>
      <c r="N23" s="10">
        <f>IF(linear!$B23="C",1,0)</f>
        <v>0</v>
      </c>
      <c r="O23" s="13">
        <f>IF(linear!$D23="male",1,0)</f>
        <v>0</v>
      </c>
      <c r="P23" s="13">
        <v>1.0</v>
      </c>
      <c r="AC23" s="15">
        <f>SUMPRODUCT(linear!$G23:$P23,$R$4:$AA$4)</f>
        <v>0.6449676478</v>
      </c>
      <c r="AD23" s="16">
        <f>(AC23-linear!$A23)^2</f>
        <v>0.1260479711</v>
      </c>
      <c r="AE23" s="16"/>
    </row>
    <row r="24" ht="14.25" customHeight="1">
      <c r="A24" s="10">
        <v>1.0</v>
      </c>
      <c r="B24" s="10" t="s">
        <v>30</v>
      </c>
      <c r="C24" s="10">
        <v>1.0</v>
      </c>
      <c r="D24" s="10" t="s">
        <v>31</v>
      </c>
      <c r="E24" s="10">
        <v>28.0</v>
      </c>
      <c r="F24" s="11">
        <v>35.5</v>
      </c>
      <c r="G24" s="10">
        <v>0.0</v>
      </c>
      <c r="H24" s="10">
        <v>0.0</v>
      </c>
      <c r="I24" s="12">
        <f>linear!$E24/$E$1</f>
        <v>0.35</v>
      </c>
      <c r="J24" s="12">
        <f>LOG10(linear!$F24+1)</f>
        <v>1.562292864</v>
      </c>
      <c r="K24" s="10">
        <f>IF(linear!$C24=1,1,0)</f>
        <v>1</v>
      </c>
      <c r="L24" s="10">
        <f>IF(linear!$C24=2,1,0)</f>
        <v>0</v>
      </c>
      <c r="M24" s="10">
        <f>IF(linear!$B24="S",1,0)</f>
        <v>1</v>
      </c>
      <c r="N24" s="10">
        <f>IF(linear!$B24="C",1,0)</f>
        <v>0</v>
      </c>
      <c r="O24" s="13">
        <f>IF(linear!$D24="male",1,0)</f>
        <v>1</v>
      </c>
      <c r="P24" s="13">
        <v>1.0</v>
      </c>
      <c r="AC24" s="15">
        <f>SUMPRODUCT(linear!$G24:$P24,$R$4:$AA$4)</f>
        <v>0.4915806073</v>
      </c>
      <c r="AD24" s="16">
        <f>(AC24-linear!$A24)^2</f>
        <v>0.2584902789</v>
      </c>
      <c r="AE24" s="16"/>
    </row>
    <row r="25" ht="14.25" customHeight="1">
      <c r="A25" s="10">
        <v>0.0</v>
      </c>
      <c r="B25" s="10" t="s">
        <v>30</v>
      </c>
      <c r="C25" s="10">
        <v>3.0</v>
      </c>
      <c r="D25" s="10" t="s">
        <v>33</v>
      </c>
      <c r="E25" s="10">
        <v>8.0</v>
      </c>
      <c r="F25" s="11">
        <v>21.075</v>
      </c>
      <c r="G25" s="10">
        <v>3.0</v>
      </c>
      <c r="H25" s="10">
        <v>1.0</v>
      </c>
      <c r="I25" s="12">
        <f>linear!$E25/$E$1</f>
        <v>0.1</v>
      </c>
      <c r="J25" s="12">
        <f>LOG10(linear!$F25+1)</f>
        <v>1.343900712</v>
      </c>
      <c r="K25" s="10">
        <f>IF(linear!$C25=1,1,0)</f>
        <v>0</v>
      </c>
      <c r="L25" s="10">
        <f>IF(linear!$C25=2,1,0)</f>
        <v>0</v>
      </c>
      <c r="M25" s="10">
        <f>IF(linear!$B25="S",1,0)</f>
        <v>1</v>
      </c>
      <c r="N25" s="10">
        <f>IF(linear!$B25="C",1,0)</f>
        <v>0</v>
      </c>
      <c r="O25" s="13">
        <f>IF(linear!$D25="male",1,0)</f>
        <v>0</v>
      </c>
      <c r="P25" s="13">
        <v>1.0</v>
      </c>
      <c r="AC25" s="15">
        <f>SUMPRODUCT(linear!$G25:$P25,$R$4:$AA$4)</f>
        <v>0.560693224</v>
      </c>
      <c r="AD25" s="16">
        <f>(AC25-linear!$A25)^2</f>
        <v>0.3143768914</v>
      </c>
      <c r="AE25" s="16"/>
    </row>
    <row r="26" ht="14.25" customHeight="1">
      <c r="A26" s="10">
        <v>1.0</v>
      </c>
      <c r="B26" s="10" t="s">
        <v>30</v>
      </c>
      <c r="C26" s="10">
        <v>3.0</v>
      </c>
      <c r="D26" s="10" t="s">
        <v>33</v>
      </c>
      <c r="E26" s="10">
        <v>38.0</v>
      </c>
      <c r="F26" s="11">
        <v>31.3875</v>
      </c>
      <c r="G26" s="10">
        <v>1.0</v>
      </c>
      <c r="H26" s="10">
        <v>5.0</v>
      </c>
      <c r="I26" s="12">
        <f>linear!$E26/$E$1</f>
        <v>0.475</v>
      </c>
      <c r="J26" s="12">
        <f>LOG10(linear!$F26+1)</f>
        <v>1.510377426</v>
      </c>
      <c r="K26" s="10">
        <f>IF(linear!$C26=1,1,0)</f>
        <v>0</v>
      </c>
      <c r="L26" s="10">
        <f>IF(linear!$C26=2,1,0)</f>
        <v>0</v>
      </c>
      <c r="M26" s="10">
        <f>IF(linear!$B26="S",1,0)</f>
        <v>1</v>
      </c>
      <c r="N26" s="10">
        <f>IF(linear!$B26="C",1,0)</f>
        <v>0</v>
      </c>
      <c r="O26" s="13">
        <f>IF(linear!$D26="male",1,0)</f>
        <v>0</v>
      </c>
      <c r="P26" s="13">
        <v>1.0</v>
      </c>
      <c r="AC26" s="15">
        <f>SUMPRODUCT(linear!$G26:$P26,$R$4:$AA$4)</f>
        <v>0.4309290453</v>
      </c>
      <c r="AD26" s="16">
        <f>(AC26-linear!$A26)^2</f>
        <v>0.3238417515</v>
      </c>
      <c r="AE26" s="16"/>
    </row>
    <row r="27" ht="14.25" customHeight="1">
      <c r="A27" s="10">
        <v>0.0</v>
      </c>
      <c r="B27" s="10" t="s">
        <v>30</v>
      </c>
      <c r="C27" s="10">
        <v>1.0</v>
      </c>
      <c r="D27" s="10" t="s">
        <v>31</v>
      </c>
      <c r="E27" s="10">
        <v>19.0</v>
      </c>
      <c r="F27" s="11">
        <v>263.0</v>
      </c>
      <c r="G27" s="10">
        <v>3.0</v>
      </c>
      <c r="H27" s="10">
        <v>2.0</v>
      </c>
      <c r="I27" s="12">
        <f>linear!$E27/$E$1</f>
        <v>0.2375</v>
      </c>
      <c r="J27" s="12">
        <f>LOG10(linear!$F27+1)</f>
        <v>2.421603927</v>
      </c>
      <c r="K27" s="10">
        <f>IF(linear!$C27=1,1,0)</f>
        <v>1</v>
      </c>
      <c r="L27" s="10">
        <f>IF(linear!$C27=2,1,0)</f>
        <v>0</v>
      </c>
      <c r="M27" s="10">
        <f>IF(linear!$B27="S",1,0)</f>
        <v>1</v>
      </c>
      <c r="N27" s="10">
        <f>IF(linear!$B27="C",1,0)</f>
        <v>0</v>
      </c>
      <c r="O27" s="13">
        <f>IF(linear!$D27="male",1,0)</f>
        <v>1</v>
      </c>
      <c r="P27" s="13">
        <v>1.0</v>
      </c>
      <c r="AC27" s="15">
        <f>SUMPRODUCT(linear!$G27:$P27,$R$4:$AA$4)</f>
        <v>0.3984226164</v>
      </c>
      <c r="AD27" s="16">
        <f>(AC27-linear!$A27)^2</f>
        <v>0.1587405813</v>
      </c>
      <c r="AE27" s="16"/>
    </row>
    <row r="28" ht="14.25" customHeight="1">
      <c r="A28" s="10">
        <v>0.0</v>
      </c>
      <c r="B28" s="10" t="s">
        <v>32</v>
      </c>
      <c r="C28" s="10">
        <v>1.0</v>
      </c>
      <c r="D28" s="10" t="s">
        <v>31</v>
      </c>
      <c r="E28" s="10">
        <v>40.0</v>
      </c>
      <c r="F28" s="11">
        <v>27.7208</v>
      </c>
      <c r="G28" s="10">
        <v>0.0</v>
      </c>
      <c r="H28" s="10">
        <v>0.0</v>
      </c>
      <c r="I28" s="12">
        <f>linear!$E28/$E$1</f>
        <v>0.5</v>
      </c>
      <c r="J28" s="12">
        <f>LOG10(linear!$F28+1)</f>
        <v>1.458196533</v>
      </c>
      <c r="K28" s="10">
        <f>IF(linear!$C28=1,1,0)</f>
        <v>1</v>
      </c>
      <c r="L28" s="10">
        <f>IF(linear!$C28=2,1,0)</f>
        <v>0</v>
      </c>
      <c r="M28" s="10">
        <f>IF(linear!$B28="S",1,0)</f>
        <v>0</v>
      </c>
      <c r="N28" s="10">
        <f>IF(linear!$B28="C",1,0)</f>
        <v>1</v>
      </c>
      <c r="O28" s="13">
        <f>IF(linear!$D28="male",1,0)</f>
        <v>1</v>
      </c>
      <c r="P28" s="13">
        <v>1.0</v>
      </c>
      <c r="AC28" s="15">
        <f>SUMPRODUCT(linear!$G28:$P28,$R$4:$AA$4)</f>
        <v>0.4757860662</v>
      </c>
      <c r="AD28" s="16">
        <f>(AC28-linear!$A28)^2</f>
        <v>0.2263723808</v>
      </c>
      <c r="AE28" s="16"/>
    </row>
    <row r="29" ht="14.25" customHeight="1">
      <c r="A29" s="10">
        <v>0.0</v>
      </c>
      <c r="B29" s="10" t="s">
        <v>30</v>
      </c>
      <c r="C29" s="10">
        <v>2.0</v>
      </c>
      <c r="D29" s="10" t="s">
        <v>31</v>
      </c>
      <c r="E29" s="10">
        <v>66.0</v>
      </c>
      <c r="F29" s="11">
        <v>10.5</v>
      </c>
      <c r="G29" s="10">
        <v>0.0</v>
      </c>
      <c r="H29" s="10">
        <v>0.0</v>
      </c>
      <c r="I29" s="12">
        <f>linear!$E29/$E$1</f>
        <v>0.825</v>
      </c>
      <c r="J29" s="12">
        <f>LOG10(linear!$F29+1)</f>
        <v>1.06069784</v>
      </c>
      <c r="K29" s="10">
        <f>IF(linear!$C29=1,1,0)</f>
        <v>0</v>
      </c>
      <c r="L29" s="10">
        <f>IF(linear!$C29=2,1,0)</f>
        <v>1</v>
      </c>
      <c r="M29" s="10">
        <f>IF(linear!$B29="S",1,0)</f>
        <v>1</v>
      </c>
      <c r="N29" s="10">
        <f>IF(linear!$B29="C",1,0)</f>
        <v>0</v>
      </c>
      <c r="O29" s="13">
        <f>IF(linear!$D29="male",1,0)</f>
        <v>1</v>
      </c>
      <c r="P29" s="13">
        <v>1.0</v>
      </c>
      <c r="AC29" s="15">
        <f>SUMPRODUCT(linear!$G29:$P29,$R$4:$AA$4)</f>
        <v>0.05411016672</v>
      </c>
      <c r="AD29" s="16">
        <f>(AC29-linear!$A29)^2</f>
        <v>0.002927910142</v>
      </c>
      <c r="AE29" s="16"/>
    </row>
    <row r="30" ht="14.25" customHeight="1">
      <c r="A30" s="10">
        <v>0.0</v>
      </c>
      <c r="B30" s="10" t="s">
        <v>32</v>
      </c>
      <c r="C30" s="10">
        <v>1.0</v>
      </c>
      <c r="D30" s="10" t="s">
        <v>31</v>
      </c>
      <c r="E30" s="10">
        <v>28.0</v>
      </c>
      <c r="F30" s="11">
        <v>82.1708</v>
      </c>
      <c r="G30" s="10">
        <v>1.0</v>
      </c>
      <c r="H30" s="10">
        <v>0.0</v>
      </c>
      <c r="I30" s="12">
        <f>linear!$E30/$E$1</f>
        <v>0.35</v>
      </c>
      <c r="J30" s="12">
        <f>LOG10(linear!$F30+1)</f>
        <v>1.919970879</v>
      </c>
      <c r="K30" s="10">
        <f>IF(linear!$C30=1,1,0)</f>
        <v>1</v>
      </c>
      <c r="L30" s="10">
        <f>IF(linear!$C30=2,1,0)</f>
        <v>0</v>
      </c>
      <c r="M30" s="10">
        <f>IF(linear!$B30="S",1,0)</f>
        <v>0</v>
      </c>
      <c r="N30" s="10">
        <f>IF(linear!$B30="C",1,0)</f>
        <v>1</v>
      </c>
      <c r="O30" s="13">
        <f>IF(linear!$D30="male",1,0)</f>
        <v>1</v>
      </c>
      <c r="P30" s="13">
        <v>1.0</v>
      </c>
      <c r="AC30" s="15">
        <f>SUMPRODUCT(linear!$G30:$P30,$R$4:$AA$4)</f>
        <v>0.5201760536</v>
      </c>
      <c r="AD30" s="16">
        <f>(AC30-linear!$A30)^2</f>
        <v>0.2705831267</v>
      </c>
      <c r="AE30" s="16"/>
    </row>
    <row r="31" ht="14.25" customHeight="1">
      <c r="A31" s="10">
        <v>0.0</v>
      </c>
      <c r="B31" s="10" t="s">
        <v>30</v>
      </c>
      <c r="C31" s="10">
        <v>1.0</v>
      </c>
      <c r="D31" s="10" t="s">
        <v>31</v>
      </c>
      <c r="E31" s="10">
        <v>42.0</v>
      </c>
      <c r="F31" s="11">
        <v>52.0</v>
      </c>
      <c r="G31" s="10">
        <v>1.0</v>
      </c>
      <c r="H31" s="10">
        <v>0.0</v>
      </c>
      <c r="I31" s="12">
        <f>linear!$E31/$E$1</f>
        <v>0.525</v>
      </c>
      <c r="J31" s="12">
        <f>LOG10(linear!$F31+1)</f>
        <v>1.72427587</v>
      </c>
      <c r="K31" s="10">
        <f>IF(linear!$C31=1,1,0)</f>
        <v>1</v>
      </c>
      <c r="L31" s="10">
        <f>IF(linear!$C31=2,1,0)</f>
        <v>0</v>
      </c>
      <c r="M31" s="10">
        <f>IF(linear!$B31="S",1,0)</f>
        <v>1</v>
      </c>
      <c r="N31" s="10">
        <f>IF(linear!$B31="C",1,0)</f>
        <v>0</v>
      </c>
      <c r="O31" s="13">
        <f>IF(linear!$D31="male",1,0)</f>
        <v>1</v>
      </c>
      <c r="P31" s="13">
        <v>1.0</v>
      </c>
      <c r="AC31" s="15">
        <f>SUMPRODUCT(linear!$G31:$P31,$R$4:$AA$4)</f>
        <v>0.3549211126</v>
      </c>
      <c r="AD31" s="16">
        <f>(AC31-linear!$A31)^2</f>
        <v>0.1259689961</v>
      </c>
      <c r="AE31" s="16"/>
    </row>
    <row r="32" ht="14.25" customHeight="1">
      <c r="A32" s="10">
        <v>0.0</v>
      </c>
      <c r="B32" s="10" t="s">
        <v>30</v>
      </c>
      <c r="C32" s="10">
        <v>3.0</v>
      </c>
      <c r="D32" s="10" t="s">
        <v>31</v>
      </c>
      <c r="E32" s="10">
        <v>21.0</v>
      </c>
      <c r="F32" s="11">
        <v>8.05</v>
      </c>
      <c r="G32" s="10">
        <v>0.0</v>
      </c>
      <c r="H32" s="10">
        <v>0.0</v>
      </c>
      <c r="I32" s="12">
        <f>linear!$E32/$E$1</f>
        <v>0.2625</v>
      </c>
      <c r="J32" s="12">
        <f>LOG10(linear!$F32+1)</f>
        <v>0.9566485792</v>
      </c>
      <c r="K32" s="10">
        <f>IF(linear!$C32=1,1,0)</f>
        <v>0</v>
      </c>
      <c r="L32" s="10">
        <f>IF(linear!$C32=2,1,0)</f>
        <v>0</v>
      </c>
      <c r="M32" s="10">
        <f>IF(linear!$B32="S",1,0)</f>
        <v>1</v>
      </c>
      <c r="N32" s="10">
        <f>IF(linear!$B32="C",1,0)</f>
        <v>0</v>
      </c>
      <c r="O32" s="13">
        <f>IF(linear!$D32="male",1,0)</f>
        <v>1</v>
      </c>
      <c r="P32" s="13">
        <v>1.0</v>
      </c>
      <c r="AC32" s="15">
        <f>SUMPRODUCT(linear!$G32:$P32,$R$4:$AA$4)</f>
        <v>0.1542624972</v>
      </c>
      <c r="AD32" s="16">
        <f>(AC32-linear!$A32)^2</f>
        <v>0.02379691803</v>
      </c>
      <c r="AE32" s="16"/>
    </row>
    <row r="33" ht="14.25" customHeight="1">
      <c r="A33" s="10">
        <v>0.0</v>
      </c>
      <c r="B33" s="10" t="s">
        <v>30</v>
      </c>
      <c r="C33" s="10">
        <v>3.0</v>
      </c>
      <c r="D33" s="10" t="s">
        <v>33</v>
      </c>
      <c r="E33" s="10">
        <v>18.0</v>
      </c>
      <c r="F33" s="11">
        <v>18.0</v>
      </c>
      <c r="G33" s="10">
        <v>2.0</v>
      </c>
      <c r="H33" s="10">
        <v>0.0</v>
      </c>
      <c r="I33" s="12">
        <f>linear!$E33/$E$1</f>
        <v>0.225</v>
      </c>
      <c r="J33" s="12">
        <f>LOG10(linear!$F33+1)</f>
        <v>1.278753601</v>
      </c>
      <c r="K33" s="10">
        <f>IF(linear!$C33=1,1,0)</f>
        <v>0</v>
      </c>
      <c r="L33" s="10">
        <f>IF(linear!$C33=2,1,0)</f>
        <v>0</v>
      </c>
      <c r="M33" s="10">
        <f>IF(linear!$B33="S",1,0)</f>
        <v>1</v>
      </c>
      <c r="N33" s="10">
        <f>IF(linear!$B33="C",1,0)</f>
        <v>0</v>
      </c>
      <c r="O33" s="13">
        <f>IF(linear!$D33="male",1,0)</f>
        <v>0</v>
      </c>
      <c r="P33" s="13">
        <v>1.0</v>
      </c>
      <c r="AC33" s="15">
        <f>SUMPRODUCT(linear!$G33:$P33,$R$4:$AA$4)</f>
        <v>0.5623630418</v>
      </c>
      <c r="AD33" s="16">
        <f>(AC33-linear!$A33)^2</f>
        <v>0.3162521908</v>
      </c>
      <c r="AE33" s="16"/>
    </row>
    <row r="34" ht="14.25" customHeight="1">
      <c r="A34" s="10">
        <v>1.0</v>
      </c>
      <c r="B34" s="10" t="s">
        <v>32</v>
      </c>
      <c r="C34" s="10">
        <v>3.0</v>
      </c>
      <c r="D34" s="10" t="s">
        <v>33</v>
      </c>
      <c r="E34" s="10">
        <v>14.0</v>
      </c>
      <c r="F34" s="11">
        <v>11.2417</v>
      </c>
      <c r="G34" s="10">
        <v>1.0</v>
      </c>
      <c r="H34" s="10">
        <v>0.0</v>
      </c>
      <c r="I34" s="12">
        <f>linear!$E34/$E$1</f>
        <v>0.175</v>
      </c>
      <c r="J34" s="12">
        <f>LOG10(linear!$F34+1)</f>
        <v>1.087841732</v>
      </c>
      <c r="K34" s="10">
        <f>IF(linear!$C34=1,1,0)</f>
        <v>0</v>
      </c>
      <c r="L34" s="10">
        <f>IF(linear!$C34=2,1,0)</f>
        <v>0</v>
      </c>
      <c r="M34" s="10">
        <f>IF(linear!$B34="S",1,0)</f>
        <v>0</v>
      </c>
      <c r="N34" s="10">
        <f>IF(linear!$B34="C",1,0)</f>
        <v>1</v>
      </c>
      <c r="O34" s="13">
        <f>IF(linear!$D34="male",1,0)</f>
        <v>0</v>
      </c>
      <c r="P34" s="13">
        <v>1.0</v>
      </c>
      <c r="AC34" s="15">
        <f>SUMPRODUCT(linear!$G34:$P34,$R$4:$AA$4)</f>
        <v>0.6996945117</v>
      </c>
      <c r="AD34" s="16">
        <f>(AC34-linear!$A34)^2</f>
        <v>0.09018338632</v>
      </c>
      <c r="AE34" s="16"/>
    </row>
    <row r="35" ht="14.25" customHeight="1">
      <c r="A35" s="10">
        <v>0.0</v>
      </c>
      <c r="B35" s="10" t="s">
        <v>30</v>
      </c>
      <c r="C35" s="10">
        <v>3.0</v>
      </c>
      <c r="D35" s="10" t="s">
        <v>33</v>
      </c>
      <c r="E35" s="10">
        <v>40.0</v>
      </c>
      <c r="F35" s="11">
        <v>9.475</v>
      </c>
      <c r="G35" s="10">
        <v>1.0</v>
      </c>
      <c r="H35" s="10">
        <v>0.0</v>
      </c>
      <c r="I35" s="12">
        <f>linear!$E35/$E$1</f>
        <v>0.5</v>
      </c>
      <c r="J35" s="12">
        <f>LOG10(linear!$F35+1)</f>
        <v>1.020154032</v>
      </c>
      <c r="K35" s="10">
        <f>IF(linear!$C35=1,1,0)</f>
        <v>0</v>
      </c>
      <c r="L35" s="10">
        <f>IF(linear!$C35=2,1,0)</f>
        <v>0</v>
      </c>
      <c r="M35" s="10">
        <f>IF(linear!$B35="S",1,0)</f>
        <v>1</v>
      </c>
      <c r="N35" s="10">
        <f>IF(linear!$B35="C",1,0)</f>
        <v>0</v>
      </c>
      <c r="O35" s="13">
        <f>IF(linear!$D35="male",1,0)</f>
        <v>0</v>
      </c>
      <c r="P35" s="13">
        <v>1.0</v>
      </c>
      <c r="AC35" s="15">
        <f>SUMPRODUCT(linear!$G35:$P35,$R$4:$AA$4)</f>
        <v>0.4638610517</v>
      </c>
      <c r="AD35" s="16">
        <f>(AC35-linear!$A35)^2</f>
        <v>0.2151670753</v>
      </c>
      <c r="AE35" s="16"/>
    </row>
    <row r="36" ht="14.25" customHeight="1">
      <c r="A36" s="10">
        <v>0.0</v>
      </c>
      <c r="B36" s="10" t="s">
        <v>30</v>
      </c>
      <c r="C36" s="10">
        <v>2.0</v>
      </c>
      <c r="D36" s="10" t="s">
        <v>33</v>
      </c>
      <c r="E36" s="10">
        <v>27.0</v>
      </c>
      <c r="F36" s="11">
        <v>21.0</v>
      </c>
      <c r="G36" s="10">
        <v>1.0</v>
      </c>
      <c r="H36" s="10">
        <v>0.0</v>
      </c>
      <c r="I36" s="12">
        <f>linear!$E36/$E$1</f>
        <v>0.3375</v>
      </c>
      <c r="J36" s="12">
        <f>LOG10(linear!$F36+1)</f>
        <v>1.342422681</v>
      </c>
      <c r="K36" s="10">
        <f>IF(linear!$C36=1,1,0)</f>
        <v>0</v>
      </c>
      <c r="L36" s="10">
        <f>IF(linear!$C36=2,1,0)</f>
        <v>1</v>
      </c>
      <c r="M36" s="10">
        <f>IF(linear!$B36="S",1,0)</f>
        <v>1</v>
      </c>
      <c r="N36" s="10">
        <f>IF(linear!$B36="C",1,0)</f>
        <v>0</v>
      </c>
      <c r="O36" s="13">
        <f>IF(linear!$D36="male",1,0)</f>
        <v>0</v>
      </c>
      <c r="P36" s="13">
        <v>1.0</v>
      </c>
      <c r="AC36" s="15">
        <f>SUMPRODUCT(linear!$G36:$P36,$R$4:$AA$4)</f>
        <v>0.7456290949</v>
      </c>
      <c r="AD36" s="16">
        <f>(AC36-linear!$A36)^2</f>
        <v>0.5559627472</v>
      </c>
      <c r="AE36" s="16"/>
    </row>
    <row r="37" ht="14.25" customHeight="1">
      <c r="A37" s="10">
        <v>1.0</v>
      </c>
      <c r="B37" s="10" t="s">
        <v>32</v>
      </c>
      <c r="C37" s="10">
        <v>2.0</v>
      </c>
      <c r="D37" s="10" t="s">
        <v>33</v>
      </c>
      <c r="E37" s="10">
        <v>3.0</v>
      </c>
      <c r="F37" s="11">
        <v>41.5792</v>
      </c>
      <c r="G37" s="10">
        <v>1.0</v>
      </c>
      <c r="H37" s="10">
        <v>2.0</v>
      </c>
      <c r="I37" s="12">
        <f>linear!$E37/$E$1</f>
        <v>0.0375</v>
      </c>
      <c r="J37" s="12">
        <f>LOG10(linear!$F37+1)</f>
        <v>1.629197497</v>
      </c>
      <c r="K37" s="10">
        <f>IF(linear!$C37=1,1,0)</f>
        <v>0</v>
      </c>
      <c r="L37" s="10">
        <f>IF(linear!$C37=2,1,0)</f>
        <v>1</v>
      </c>
      <c r="M37" s="10">
        <f>IF(linear!$B37="S",1,0)</f>
        <v>0</v>
      </c>
      <c r="N37" s="10">
        <f>IF(linear!$B37="C",1,0)</f>
        <v>1</v>
      </c>
      <c r="O37" s="13">
        <f>IF(linear!$D37="male",1,0)</f>
        <v>0</v>
      </c>
      <c r="P37" s="13">
        <v>1.0</v>
      </c>
      <c r="AC37" s="15">
        <f>SUMPRODUCT(linear!$G37:$P37,$R$4:$AA$4)</f>
        <v>0.9514865631</v>
      </c>
      <c r="AD37" s="16">
        <f>(AC37-linear!$A37)^2</f>
        <v>0.002353553561</v>
      </c>
      <c r="AE37" s="16"/>
    </row>
    <row r="38" ht="14.25" customHeight="1">
      <c r="A38" s="10">
        <v>1.0</v>
      </c>
      <c r="B38" s="10" t="s">
        <v>34</v>
      </c>
      <c r="C38" s="10">
        <v>3.0</v>
      </c>
      <c r="D38" s="10" t="s">
        <v>33</v>
      </c>
      <c r="E38" s="10">
        <v>19.0</v>
      </c>
      <c r="F38" s="11">
        <v>7.8792</v>
      </c>
      <c r="G38" s="10">
        <v>0.0</v>
      </c>
      <c r="H38" s="10">
        <v>0.0</v>
      </c>
      <c r="I38" s="12">
        <f>linear!$E38/$E$1</f>
        <v>0.2375</v>
      </c>
      <c r="J38" s="12">
        <f>LOG10(linear!$F38+1)</f>
        <v>0.9483738384</v>
      </c>
      <c r="K38" s="10">
        <f>IF(linear!$C38=1,1,0)</f>
        <v>0</v>
      </c>
      <c r="L38" s="10">
        <f>IF(linear!$C38=2,1,0)</f>
        <v>0</v>
      </c>
      <c r="M38" s="10">
        <f>IF(linear!$B38="S",1,0)</f>
        <v>0</v>
      </c>
      <c r="N38" s="10">
        <f>IF(linear!$B38="C",1,0)</f>
        <v>0</v>
      </c>
      <c r="O38" s="13">
        <f>IF(linear!$D38="male",1,0)</f>
        <v>0</v>
      </c>
      <c r="P38" s="13">
        <v>1.0</v>
      </c>
      <c r="AC38" s="15">
        <f>SUMPRODUCT(linear!$G38:$P38,$R$4:$AA$4)</f>
        <v>0.6190072188</v>
      </c>
      <c r="AD38" s="16">
        <f>(AC38-linear!$A38)^2</f>
        <v>0.1451554993</v>
      </c>
      <c r="AE38" s="16"/>
    </row>
    <row r="39" ht="14.25" customHeight="1">
      <c r="A39" s="10">
        <v>0.0</v>
      </c>
      <c r="B39" s="10" t="s">
        <v>30</v>
      </c>
      <c r="C39" s="10">
        <v>3.0</v>
      </c>
      <c r="D39" s="10" t="s">
        <v>33</v>
      </c>
      <c r="E39" s="10">
        <v>18.0</v>
      </c>
      <c r="F39" s="11">
        <v>17.8</v>
      </c>
      <c r="G39" s="10">
        <v>1.0</v>
      </c>
      <c r="H39" s="10">
        <v>0.0</v>
      </c>
      <c r="I39" s="12">
        <f>linear!$E39/$E$1</f>
        <v>0.225</v>
      </c>
      <c r="J39" s="12">
        <f>LOG10(linear!$F39+1)</f>
        <v>1.274157849</v>
      </c>
      <c r="K39" s="10">
        <f>IF(linear!$C39=1,1,0)</f>
        <v>0</v>
      </c>
      <c r="L39" s="10">
        <f>IF(linear!$C39=2,1,0)</f>
        <v>0</v>
      </c>
      <c r="M39" s="10">
        <f>IF(linear!$B39="S",1,0)</f>
        <v>1</v>
      </c>
      <c r="N39" s="10">
        <f>IF(linear!$B39="C",1,0)</f>
        <v>0</v>
      </c>
      <c r="O39" s="13">
        <f>IF(linear!$D39="male",1,0)</f>
        <v>0</v>
      </c>
      <c r="P39" s="13">
        <v>1.0</v>
      </c>
      <c r="AC39" s="15">
        <f>SUMPRODUCT(linear!$G39:$P39,$R$4:$AA$4)</f>
        <v>0.6170730571</v>
      </c>
      <c r="AD39" s="16">
        <f>(AC39-linear!$A39)^2</f>
        <v>0.3807791577</v>
      </c>
      <c r="AE39" s="16"/>
    </row>
    <row r="40" ht="14.25" customHeight="1">
      <c r="A40" s="10">
        <v>0.0</v>
      </c>
      <c r="B40" s="10" t="s">
        <v>30</v>
      </c>
      <c r="C40" s="10">
        <v>3.0</v>
      </c>
      <c r="D40" s="10" t="s">
        <v>31</v>
      </c>
      <c r="E40" s="10">
        <v>7.0</v>
      </c>
      <c r="F40" s="11">
        <v>39.6875</v>
      </c>
      <c r="G40" s="10">
        <v>4.0</v>
      </c>
      <c r="H40" s="10">
        <v>1.0</v>
      </c>
      <c r="I40" s="12">
        <f>linear!$E40/$E$1</f>
        <v>0.0875</v>
      </c>
      <c r="J40" s="12">
        <f>LOG10(linear!$F40+1)</f>
        <v>1.609461006</v>
      </c>
      <c r="K40" s="10">
        <f>IF(linear!$C40=1,1,0)</f>
        <v>0</v>
      </c>
      <c r="L40" s="10">
        <f>IF(linear!$C40=2,1,0)</f>
        <v>0</v>
      </c>
      <c r="M40" s="10">
        <f>IF(linear!$B40="S",1,0)</f>
        <v>1</v>
      </c>
      <c r="N40" s="10">
        <f>IF(linear!$B40="C",1,0)</f>
        <v>0</v>
      </c>
      <c r="O40" s="13">
        <f>IF(linear!$D40="male",1,0)</f>
        <v>1</v>
      </c>
      <c r="P40" s="13">
        <v>1.0</v>
      </c>
      <c r="AC40" s="15">
        <f>SUMPRODUCT(linear!$G40:$P40,$R$4:$AA$4)</f>
        <v>0.04203881253</v>
      </c>
      <c r="AD40" s="16">
        <f>(AC40-linear!$A40)^2</f>
        <v>0.001767261759</v>
      </c>
      <c r="AE40" s="16"/>
    </row>
    <row r="41" ht="14.25" customHeight="1">
      <c r="A41" s="10">
        <v>0.0</v>
      </c>
      <c r="B41" s="10" t="s">
        <v>30</v>
      </c>
      <c r="C41" s="10">
        <v>3.0</v>
      </c>
      <c r="D41" s="10" t="s">
        <v>31</v>
      </c>
      <c r="E41" s="10">
        <v>21.0</v>
      </c>
      <c r="F41" s="11">
        <v>7.8</v>
      </c>
      <c r="G41" s="10">
        <v>0.0</v>
      </c>
      <c r="H41" s="10">
        <v>0.0</v>
      </c>
      <c r="I41" s="12">
        <f>linear!$E41/$E$1</f>
        <v>0.2625</v>
      </c>
      <c r="J41" s="12">
        <f>LOG10(linear!$F41+1)</f>
        <v>0.9444826722</v>
      </c>
      <c r="K41" s="10">
        <f>IF(linear!$C41=1,1,0)</f>
        <v>0</v>
      </c>
      <c r="L41" s="10">
        <f>IF(linear!$C41=2,1,0)</f>
        <v>0</v>
      </c>
      <c r="M41" s="10">
        <f>IF(linear!$B41="S",1,0)</f>
        <v>1</v>
      </c>
      <c r="N41" s="10">
        <f>IF(linear!$B41="C",1,0)</f>
        <v>0</v>
      </c>
      <c r="O41" s="13">
        <f>IF(linear!$D41="male",1,0)</f>
        <v>1</v>
      </c>
      <c r="P41" s="13">
        <v>1.0</v>
      </c>
      <c r="AC41" s="15">
        <f>SUMPRODUCT(linear!$G41:$P41,$R$4:$AA$4)</f>
        <v>0.1536695408</v>
      </c>
      <c r="AD41" s="16">
        <f>(AC41-linear!$A41)^2</f>
        <v>0.02361432776</v>
      </c>
      <c r="AE41" s="16"/>
    </row>
    <row r="42" ht="14.25" customHeight="1">
      <c r="A42" s="10">
        <v>1.0</v>
      </c>
      <c r="B42" s="10" t="s">
        <v>32</v>
      </c>
      <c r="C42" s="10">
        <v>1.0</v>
      </c>
      <c r="D42" s="10" t="s">
        <v>33</v>
      </c>
      <c r="E42" s="10">
        <v>49.0</v>
      </c>
      <c r="F42" s="11">
        <v>76.7292</v>
      </c>
      <c r="G42" s="10">
        <v>1.0</v>
      </c>
      <c r="H42" s="10">
        <v>0.0</v>
      </c>
      <c r="I42" s="12">
        <f>linear!$E42/$E$1</f>
        <v>0.6125</v>
      </c>
      <c r="J42" s="12">
        <f>LOG10(linear!$F42+1)</f>
        <v>1.890584198</v>
      </c>
      <c r="K42" s="10">
        <f>IF(linear!$C42=1,1,0)</f>
        <v>1</v>
      </c>
      <c r="L42" s="10">
        <f>IF(linear!$C42=2,1,0)</f>
        <v>0</v>
      </c>
      <c r="M42" s="10">
        <f>IF(linear!$B42="S",1,0)</f>
        <v>0</v>
      </c>
      <c r="N42" s="10">
        <f>IF(linear!$B42="C",1,0)</f>
        <v>1</v>
      </c>
      <c r="O42" s="13">
        <f>IF(linear!$D42="male",1,0)</f>
        <v>0</v>
      </c>
      <c r="P42" s="13">
        <v>1.0</v>
      </c>
      <c r="AC42" s="15">
        <f>SUMPRODUCT(linear!$G42:$P42,$R$4:$AA$4)</f>
        <v>0.8673782147</v>
      </c>
      <c r="AD42" s="16">
        <f>(AC42-linear!$A42)^2</f>
        <v>0.01758853794</v>
      </c>
      <c r="AE42" s="16"/>
    </row>
    <row r="43" ht="14.25" customHeight="1">
      <c r="A43" s="10">
        <v>1.0</v>
      </c>
      <c r="B43" s="10" t="s">
        <v>30</v>
      </c>
      <c r="C43" s="10">
        <v>2.0</v>
      </c>
      <c r="D43" s="10" t="s">
        <v>33</v>
      </c>
      <c r="E43" s="10">
        <v>29.0</v>
      </c>
      <c r="F43" s="11">
        <v>26.0</v>
      </c>
      <c r="G43" s="10">
        <v>1.0</v>
      </c>
      <c r="H43" s="10">
        <v>0.0</v>
      </c>
      <c r="I43" s="12">
        <f>linear!$E43/$E$1</f>
        <v>0.3625</v>
      </c>
      <c r="J43" s="12">
        <f>LOG10(linear!$F43+1)</f>
        <v>1.431363764</v>
      </c>
      <c r="K43" s="10">
        <f>IF(linear!$C43=1,1,0)</f>
        <v>0</v>
      </c>
      <c r="L43" s="10">
        <f>IF(linear!$C43=2,1,0)</f>
        <v>1</v>
      </c>
      <c r="M43" s="10">
        <f>IF(linear!$B43="S",1,0)</f>
        <v>1</v>
      </c>
      <c r="N43" s="10">
        <f>IF(linear!$B43="C",1,0)</f>
        <v>0</v>
      </c>
      <c r="O43" s="13">
        <f>IF(linear!$D43="male",1,0)</f>
        <v>0</v>
      </c>
      <c r="P43" s="13">
        <v>1.0</v>
      </c>
      <c r="AC43" s="15">
        <f>SUMPRODUCT(linear!$G43:$P43,$R$4:$AA$4)</f>
        <v>0.7371610957</v>
      </c>
      <c r="AD43" s="16">
        <f>(AC43-linear!$A43)^2</f>
        <v>0.06908428962</v>
      </c>
      <c r="AE43" s="16"/>
    </row>
    <row r="44" ht="14.25" customHeight="1">
      <c r="A44" s="10">
        <v>0.0</v>
      </c>
      <c r="B44" s="10" t="s">
        <v>32</v>
      </c>
      <c r="C44" s="10">
        <v>1.0</v>
      </c>
      <c r="D44" s="10" t="s">
        <v>31</v>
      </c>
      <c r="E44" s="10">
        <v>65.0</v>
      </c>
      <c r="F44" s="11">
        <v>61.9792</v>
      </c>
      <c r="G44" s="10">
        <v>0.0</v>
      </c>
      <c r="H44" s="10">
        <v>1.0</v>
      </c>
      <c r="I44" s="12">
        <f>linear!$E44/$E$1</f>
        <v>0.8125</v>
      </c>
      <c r="J44" s="12">
        <f>LOG10(linear!$F44+1)</f>
        <v>1.79919714</v>
      </c>
      <c r="K44" s="10">
        <f>IF(linear!$C44=1,1,0)</f>
        <v>1</v>
      </c>
      <c r="L44" s="10">
        <f>IF(linear!$C44=2,1,0)</f>
        <v>0</v>
      </c>
      <c r="M44" s="10">
        <f>IF(linear!$B44="S",1,0)</f>
        <v>0</v>
      </c>
      <c r="N44" s="10">
        <f>IF(linear!$B44="C",1,0)</f>
        <v>1</v>
      </c>
      <c r="O44" s="13">
        <f>IF(linear!$D44="male",1,0)</f>
        <v>1</v>
      </c>
      <c r="P44" s="13">
        <v>1.0</v>
      </c>
      <c r="AC44" s="15">
        <f>SUMPRODUCT(linear!$G44:$P44,$R$4:$AA$4)</f>
        <v>0.3184441167</v>
      </c>
      <c r="AD44" s="16">
        <f>(AC44-linear!$A44)^2</f>
        <v>0.1014066555</v>
      </c>
      <c r="AE44" s="16"/>
    </row>
    <row r="45" ht="14.25" customHeight="1">
      <c r="A45" s="10">
        <v>1.0</v>
      </c>
      <c r="B45" s="10" t="s">
        <v>30</v>
      </c>
      <c r="C45" s="10">
        <v>2.0</v>
      </c>
      <c r="D45" s="10" t="s">
        <v>33</v>
      </c>
      <c r="E45" s="10">
        <v>21.0</v>
      </c>
      <c r="F45" s="11">
        <v>10.5</v>
      </c>
      <c r="G45" s="10">
        <v>0.0</v>
      </c>
      <c r="H45" s="10">
        <v>0.0</v>
      </c>
      <c r="I45" s="12">
        <f>linear!$E45/$E$1</f>
        <v>0.2625</v>
      </c>
      <c r="J45" s="12">
        <f>LOG10(linear!$F45+1)</f>
        <v>1.06069784</v>
      </c>
      <c r="K45" s="10">
        <f>IF(linear!$C45=1,1,0)</f>
        <v>0</v>
      </c>
      <c r="L45" s="10">
        <f>IF(linear!$C45=2,1,0)</f>
        <v>1</v>
      </c>
      <c r="M45" s="10">
        <f>IF(linear!$B45="S",1,0)</f>
        <v>1</v>
      </c>
      <c r="N45" s="10">
        <f>IF(linear!$B45="C",1,0)</f>
        <v>0</v>
      </c>
      <c r="O45" s="13">
        <f>IF(linear!$D45="male",1,0)</f>
        <v>0</v>
      </c>
      <c r="P45" s="13">
        <v>1.0</v>
      </c>
      <c r="AC45" s="15">
        <f>SUMPRODUCT(linear!$G45:$P45,$R$4:$AA$4)</f>
        <v>0.8252408097</v>
      </c>
      <c r="AD45" s="16">
        <f>(AC45-linear!$A45)^2</f>
        <v>0.03054077458</v>
      </c>
      <c r="AE45" s="16"/>
    </row>
    <row r="46" ht="14.25" customHeight="1">
      <c r="A46" s="10">
        <v>0.0</v>
      </c>
      <c r="B46" s="10" t="s">
        <v>32</v>
      </c>
      <c r="C46" s="10">
        <v>3.0</v>
      </c>
      <c r="D46" s="10" t="s">
        <v>31</v>
      </c>
      <c r="E46" s="10">
        <v>28.5</v>
      </c>
      <c r="F46" s="11">
        <v>7.2292</v>
      </c>
      <c r="G46" s="10">
        <v>0.0</v>
      </c>
      <c r="H46" s="10">
        <v>0.0</v>
      </c>
      <c r="I46" s="12">
        <f>linear!$E46/$E$1</f>
        <v>0.35625</v>
      </c>
      <c r="J46" s="12">
        <f>LOG10(linear!$F46+1)</f>
        <v>0.9153576174</v>
      </c>
      <c r="K46" s="10">
        <f>IF(linear!$C46=1,1,0)</f>
        <v>0</v>
      </c>
      <c r="L46" s="10">
        <f>IF(linear!$C46=2,1,0)</f>
        <v>0</v>
      </c>
      <c r="M46" s="10">
        <f>IF(linear!$B46="S",1,0)</f>
        <v>0</v>
      </c>
      <c r="N46" s="10">
        <f>IF(linear!$B46="C",1,0)</f>
        <v>1</v>
      </c>
      <c r="O46" s="13">
        <f>IF(linear!$D46="male",1,0)</f>
        <v>1</v>
      </c>
      <c r="P46" s="13">
        <v>1.0</v>
      </c>
      <c r="AC46" s="15">
        <f>SUMPRODUCT(linear!$G46:$P46,$R$4:$AA$4)</f>
        <v>0.1703355976</v>
      </c>
      <c r="AD46" s="16">
        <f>(AC46-linear!$A46)^2</f>
        <v>0.02901421581</v>
      </c>
      <c r="AE46" s="16"/>
    </row>
    <row r="47" ht="14.25" customHeight="1">
      <c r="A47" s="10">
        <v>1.0</v>
      </c>
      <c r="B47" s="10" t="s">
        <v>30</v>
      </c>
      <c r="C47" s="10">
        <v>2.0</v>
      </c>
      <c r="D47" s="10" t="s">
        <v>33</v>
      </c>
      <c r="E47" s="10">
        <v>5.0</v>
      </c>
      <c r="F47" s="11">
        <v>27.75</v>
      </c>
      <c r="G47" s="10">
        <v>1.0</v>
      </c>
      <c r="H47" s="10">
        <v>2.0</v>
      </c>
      <c r="I47" s="12">
        <f>linear!$E47/$E$1</f>
        <v>0.0625</v>
      </c>
      <c r="J47" s="12">
        <f>LOG10(linear!$F47+1)</f>
        <v>1.458637849</v>
      </c>
      <c r="K47" s="10">
        <f>IF(linear!$C47=1,1,0)</f>
        <v>0</v>
      </c>
      <c r="L47" s="10">
        <f>IF(linear!$C47=2,1,0)</f>
        <v>1</v>
      </c>
      <c r="M47" s="10">
        <f>IF(linear!$B47="S",1,0)</f>
        <v>1</v>
      </c>
      <c r="N47" s="10">
        <f>IF(linear!$B47="C",1,0)</f>
        <v>0</v>
      </c>
      <c r="O47" s="13">
        <f>IF(linear!$D47="male",1,0)</f>
        <v>0</v>
      </c>
      <c r="P47" s="13">
        <v>1.0</v>
      </c>
      <c r="AC47" s="15">
        <f>SUMPRODUCT(linear!$G47:$P47,$R$4:$AA$4)</f>
        <v>0.8642741898</v>
      </c>
      <c r="AD47" s="16">
        <f>(AC47-linear!$A47)^2</f>
        <v>0.01842149556</v>
      </c>
      <c r="AE47" s="16"/>
    </row>
    <row r="48" ht="14.25" customHeight="1">
      <c r="A48" s="10">
        <v>0.0</v>
      </c>
      <c r="B48" s="10" t="s">
        <v>30</v>
      </c>
      <c r="C48" s="10">
        <v>3.0</v>
      </c>
      <c r="D48" s="10" t="s">
        <v>31</v>
      </c>
      <c r="E48" s="10">
        <v>11.0</v>
      </c>
      <c r="F48" s="11">
        <v>46.9</v>
      </c>
      <c r="G48" s="10">
        <v>5.0</v>
      </c>
      <c r="H48" s="10">
        <v>2.0</v>
      </c>
      <c r="I48" s="12">
        <f>linear!$E48/$E$1</f>
        <v>0.1375</v>
      </c>
      <c r="J48" s="12">
        <f>LOG10(linear!$F48+1)</f>
        <v>1.680335513</v>
      </c>
      <c r="K48" s="10">
        <f>IF(linear!$C48=1,1,0)</f>
        <v>0</v>
      </c>
      <c r="L48" s="10">
        <f>IF(linear!$C48=2,1,0)</f>
        <v>0</v>
      </c>
      <c r="M48" s="10">
        <f>IF(linear!$B48="S",1,0)</f>
        <v>1</v>
      </c>
      <c r="N48" s="10">
        <f>IF(linear!$B48="C",1,0)</f>
        <v>0</v>
      </c>
      <c r="O48" s="13">
        <f>IF(linear!$D48="male",1,0)</f>
        <v>1</v>
      </c>
      <c r="P48" s="13">
        <v>1.0</v>
      </c>
      <c r="AC48" s="15">
        <f>SUMPRODUCT(linear!$G48:$P48,$R$4:$AA$4)</f>
        <v>-0.0489722625</v>
      </c>
      <c r="AD48" s="16">
        <f>(AC48-linear!$A48)^2</f>
        <v>0.002398282494</v>
      </c>
      <c r="AE48" s="16"/>
    </row>
    <row r="49" ht="14.25" customHeight="1">
      <c r="A49" s="10">
        <v>0.0</v>
      </c>
      <c r="B49" s="10" t="s">
        <v>32</v>
      </c>
      <c r="C49" s="10">
        <v>3.0</v>
      </c>
      <c r="D49" s="10" t="s">
        <v>31</v>
      </c>
      <c r="E49" s="10">
        <v>22.0</v>
      </c>
      <c r="F49" s="11">
        <v>7.2292</v>
      </c>
      <c r="G49" s="10">
        <v>0.0</v>
      </c>
      <c r="H49" s="10">
        <v>0.0</v>
      </c>
      <c r="I49" s="12">
        <f>linear!$E49/$E$1</f>
        <v>0.275</v>
      </c>
      <c r="J49" s="12">
        <f>LOG10(linear!$F49+1)</f>
        <v>0.9153576174</v>
      </c>
      <c r="K49" s="10">
        <f>IF(linear!$C49=1,1,0)</f>
        <v>0</v>
      </c>
      <c r="L49" s="10">
        <f>IF(linear!$C49=2,1,0)</f>
        <v>0</v>
      </c>
      <c r="M49" s="10">
        <f>IF(linear!$B49="S",1,0)</f>
        <v>0</v>
      </c>
      <c r="N49" s="10">
        <f>IF(linear!$B49="C",1,0)</f>
        <v>1</v>
      </c>
      <c r="O49" s="13">
        <f>IF(linear!$D49="male",1,0)</f>
        <v>1</v>
      </c>
      <c r="P49" s="13">
        <v>1.0</v>
      </c>
      <c r="AC49" s="15">
        <f>SUMPRODUCT(linear!$G49:$P49,$R$4:$AA$4)</f>
        <v>0.2119450718</v>
      </c>
      <c r="AD49" s="16">
        <f>(AC49-linear!$A49)^2</f>
        <v>0.04492071345</v>
      </c>
      <c r="AE49" s="16"/>
    </row>
    <row r="50" ht="14.25" customHeight="1">
      <c r="A50" s="10">
        <v>0.0</v>
      </c>
      <c r="B50" s="10" t="s">
        <v>30</v>
      </c>
      <c r="C50" s="10">
        <v>1.0</v>
      </c>
      <c r="D50" s="10" t="s">
        <v>31</v>
      </c>
      <c r="E50" s="10">
        <v>45.0</v>
      </c>
      <c r="F50" s="11">
        <v>83.475</v>
      </c>
      <c r="G50" s="10">
        <v>1.0</v>
      </c>
      <c r="H50" s="10">
        <v>0.0</v>
      </c>
      <c r="I50" s="12">
        <f>linear!$E50/$E$1</f>
        <v>0.5625</v>
      </c>
      <c r="J50" s="12">
        <f>LOG10(linear!$F50+1)</f>
        <v>1.9267282</v>
      </c>
      <c r="K50" s="10">
        <f>IF(linear!$C50=1,1,0)</f>
        <v>1</v>
      </c>
      <c r="L50" s="10">
        <f>IF(linear!$C50=2,1,0)</f>
        <v>0</v>
      </c>
      <c r="M50" s="10">
        <f>IF(linear!$B50="S",1,0)</f>
        <v>1</v>
      </c>
      <c r="N50" s="10">
        <f>IF(linear!$B50="C",1,0)</f>
        <v>0</v>
      </c>
      <c r="O50" s="13">
        <f>IF(linear!$D50="male",1,0)</f>
        <v>1</v>
      </c>
      <c r="P50" s="13">
        <v>1.0</v>
      </c>
      <c r="AC50" s="15">
        <f>SUMPRODUCT(linear!$G50:$P50,$R$4:$AA$4)</f>
        <v>0.3455841014</v>
      </c>
      <c r="AD50" s="16">
        <f>(AC50-linear!$A50)^2</f>
        <v>0.1194283711</v>
      </c>
      <c r="AE50" s="16"/>
    </row>
    <row r="51" ht="14.25" customHeight="1">
      <c r="A51" s="10">
        <v>0.0</v>
      </c>
      <c r="B51" s="10" t="s">
        <v>30</v>
      </c>
      <c r="C51" s="10">
        <v>3.0</v>
      </c>
      <c r="D51" s="10" t="s">
        <v>31</v>
      </c>
      <c r="E51" s="10">
        <v>4.0</v>
      </c>
      <c r="F51" s="11">
        <v>27.9</v>
      </c>
      <c r="G51" s="10">
        <v>3.0</v>
      </c>
      <c r="H51" s="10">
        <v>2.0</v>
      </c>
      <c r="I51" s="12">
        <f>linear!$E51/$E$1</f>
        <v>0.05</v>
      </c>
      <c r="J51" s="12">
        <f>LOG10(linear!$F51+1)</f>
        <v>1.460897843</v>
      </c>
      <c r="K51" s="10">
        <f>IF(linear!$C51=1,1,0)</f>
        <v>0</v>
      </c>
      <c r="L51" s="10">
        <f>IF(linear!$C51=2,1,0)</f>
        <v>0</v>
      </c>
      <c r="M51" s="10">
        <f>IF(linear!$B51="S",1,0)</f>
        <v>1</v>
      </c>
      <c r="N51" s="10">
        <f>IF(linear!$B51="C",1,0)</f>
        <v>0</v>
      </c>
      <c r="O51" s="13">
        <f>IF(linear!$D51="male",1,0)</f>
        <v>1</v>
      </c>
      <c r="P51" s="13">
        <v>1.0</v>
      </c>
      <c r="AC51" s="15">
        <f>SUMPRODUCT(linear!$G51:$P51,$R$4:$AA$4)</f>
        <v>0.09501074422</v>
      </c>
      <c r="AD51" s="16">
        <f>(AC51-linear!$A51)^2</f>
        <v>0.009027041518</v>
      </c>
      <c r="AE51" s="16"/>
    </row>
    <row r="52" ht="14.25" customHeight="1">
      <c r="A52" s="10">
        <v>1.0</v>
      </c>
      <c r="B52" s="10" t="s">
        <v>30</v>
      </c>
      <c r="C52" s="10">
        <v>2.0</v>
      </c>
      <c r="D52" s="10" t="s">
        <v>33</v>
      </c>
      <c r="E52" s="10">
        <v>29.0</v>
      </c>
      <c r="F52" s="11">
        <v>10.5</v>
      </c>
      <c r="G52" s="10">
        <v>0.0</v>
      </c>
      <c r="H52" s="10">
        <v>0.0</v>
      </c>
      <c r="I52" s="12">
        <f>linear!$E52/$E$1</f>
        <v>0.3625</v>
      </c>
      <c r="J52" s="12">
        <f>LOG10(linear!$F52+1)</f>
        <v>1.06069784</v>
      </c>
      <c r="K52" s="10">
        <f>IF(linear!$C52=1,1,0)</f>
        <v>0</v>
      </c>
      <c r="L52" s="10">
        <f>IF(linear!$C52=2,1,0)</f>
        <v>1</v>
      </c>
      <c r="M52" s="10">
        <f>IF(linear!$B52="S",1,0)</f>
        <v>1</v>
      </c>
      <c r="N52" s="10">
        <f>IF(linear!$B52="C",1,0)</f>
        <v>0</v>
      </c>
      <c r="O52" s="13">
        <f>IF(linear!$D52="male",1,0)</f>
        <v>0</v>
      </c>
      <c r="P52" s="13">
        <v>1.0</v>
      </c>
      <c r="AC52" s="15">
        <f>SUMPRODUCT(linear!$G52:$P52,$R$4:$AA$4)</f>
        <v>0.7740291493</v>
      </c>
      <c r="AD52" s="16">
        <f>(AC52-linear!$A52)^2</f>
        <v>0.05106282539</v>
      </c>
      <c r="AE52" s="16"/>
    </row>
    <row r="53" ht="14.25" customHeight="1">
      <c r="A53" s="10">
        <v>0.0</v>
      </c>
      <c r="B53" s="10" t="s">
        <v>30</v>
      </c>
      <c r="C53" s="10">
        <v>3.0</v>
      </c>
      <c r="D53" s="10" t="s">
        <v>31</v>
      </c>
      <c r="E53" s="10">
        <v>19.0</v>
      </c>
      <c r="F53" s="11">
        <v>8.1583</v>
      </c>
      <c r="G53" s="10">
        <v>0.0</v>
      </c>
      <c r="H53" s="10">
        <v>0.0</v>
      </c>
      <c r="I53" s="12">
        <f>linear!$E53/$E$1</f>
        <v>0.2375</v>
      </c>
      <c r="J53" s="12">
        <f>LOG10(linear!$F53+1)</f>
        <v>0.9618148657</v>
      </c>
      <c r="K53" s="10">
        <f>IF(linear!$C53=1,1,0)</f>
        <v>0</v>
      </c>
      <c r="L53" s="10">
        <f>IF(linear!$C53=2,1,0)</f>
        <v>0</v>
      </c>
      <c r="M53" s="10">
        <f>IF(linear!$B53="S",1,0)</f>
        <v>1</v>
      </c>
      <c r="N53" s="10">
        <f>IF(linear!$B53="C",1,0)</f>
        <v>0</v>
      </c>
      <c r="O53" s="13">
        <f>IF(linear!$D53="male",1,0)</f>
        <v>1</v>
      </c>
      <c r="P53" s="13">
        <v>1.0</v>
      </c>
      <c r="AC53" s="15">
        <f>SUMPRODUCT(linear!$G53:$P53,$R$4:$AA$4)</f>
        <v>0.1673172129</v>
      </c>
      <c r="AD53" s="16">
        <f>(AC53-linear!$A53)^2</f>
        <v>0.02799504972</v>
      </c>
      <c r="AE53" s="16"/>
    </row>
    <row r="54" ht="14.25" customHeight="1">
      <c r="A54" s="10">
        <v>1.0</v>
      </c>
      <c r="B54" s="10" t="s">
        <v>30</v>
      </c>
      <c r="C54" s="10">
        <v>3.0</v>
      </c>
      <c r="D54" s="10" t="s">
        <v>33</v>
      </c>
      <c r="E54" s="10">
        <v>17.0</v>
      </c>
      <c r="F54" s="11">
        <v>7.925</v>
      </c>
      <c r="G54" s="10">
        <v>4.0</v>
      </c>
      <c r="H54" s="10">
        <v>2.0</v>
      </c>
      <c r="I54" s="12">
        <f>linear!$E54/$E$1</f>
        <v>0.2125</v>
      </c>
      <c r="J54" s="12">
        <f>LOG10(linear!$F54+1)</f>
        <v>0.9506082248</v>
      </c>
      <c r="K54" s="10">
        <f>IF(linear!$C54=1,1,0)</f>
        <v>0</v>
      </c>
      <c r="L54" s="10">
        <f>IF(linear!$C54=2,1,0)</f>
        <v>0</v>
      </c>
      <c r="M54" s="10">
        <f>IF(linear!$B54="S",1,0)</f>
        <v>1</v>
      </c>
      <c r="N54" s="10">
        <f>IF(linear!$B54="C",1,0)</f>
        <v>0</v>
      </c>
      <c r="O54" s="13">
        <f>IF(linear!$D54="male",1,0)</f>
        <v>0</v>
      </c>
      <c r="P54" s="13">
        <v>1.0</v>
      </c>
      <c r="AC54" s="15">
        <f>SUMPRODUCT(linear!$G54:$P54,$R$4:$AA$4)</f>
        <v>0.4150517403</v>
      </c>
      <c r="AD54" s="16">
        <f>(AC54-linear!$A54)^2</f>
        <v>0.3421644665</v>
      </c>
      <c r="AE54" s="16"/>
    </row>
    <row r="55" ht="14.25" customHeight="1">
      <c r="A55" s="10">
        <v>0.0</v>
      </c>
      <c r="B55" s="10" t="s">
        <v>30</v>
      </c>
      <c r="C55" s="10">
        <v>3.0</v>
      </c>
      <c r="D55" s="10" t="s">
        <v>31</v>
      </c>
      <c r="E55" s="10">
        <v>26.0</v>
      </c>
      <c r="F55" s="11">
        <v>8.6625</v>
      </c>
      <c r="G55" s="10">
        <v>2.0</v>
      </c>
      <c r="H55" s="10">
        <v>0.0</v>
      </c>
      <c r="I55" s="12">
        <f>linear!$E55/$E$1</f>
        <v>0.325</v>
      </c>
      <c r="J55" s="12">
        <f>LOG10(linear!$F55+1)</f>
        <v>0.9850895069</v>
      </c>
      <c r="K55" s="10">
        <f>IF(linear!$C55=1,1,0)</f>
        <v>0</v>
      </c>
      <c r="L55" s="10">
        <f>IF(linear!$C55=2,1,0)</f>
        <v>0</v>
      </c>
      <c r="M55" s="10">
        <f>IF(linear!$B55="S",1,0)</f>
        <v>1</v>
      </c>
      <c r="N55" s="10">
        <f>IF(linear!$B55="C",1,0)</f>
        <v>0</v>
      </c>
      <c r="O55" s="13">
        <f>IF(linear!$D55="male",1,0)</f>
        <v>1</v>
      </c>
      <c r="P55" s="13">
        <v>1.0</v>
      </c>
      <c r="AC55" s="15">
        <f>SUMPRODUCT(linear!$G55:$P55,$R$4:$AA$4)</f>
        <v>0.01377338004</v>
      </c>
      <c r="AD55" s="16">
        <f>(AC55-linear!$A55)^2</f>
        <v>0.0001897059977</v>
      </c>
      <c r="AE55" s="16"/>
    </row>
    <row r="56" ht="14.25" customHeight="1">
      <c r="A56" s="10">
        <v>0.0</v>
      </c>
      <c r="B56" s="10" t="s">
        <v>30</v>
      </c>
      <c r="C56" s="10">
        <v>2.0</v>
      </c>
      <c r="D56" s="10" t="s">
        <v>31</v>
      </c>
      <c r="E56" s="10">
        <v>32.0</v>
      </c>
      <c r="F56" s="11">
        <v>10.5</v>
      </c>
      <c r="G56" s="10">
        <v>0.0</v>
      </c>
      <c r="H56" s="10">
        <v>0.0</v>
      </c>
      <c r="I56" s="12">
        <f>linear!$E56/$E$1</f>
        <v>0.4</v>
      </c>
      <c r="J56" s="12">
        <f>LOG10(linear!$F56+1)</f>
        <v>1.06069784</v>
      </c>
      <c r="K56" s="10">
        <f>IF(linear!$C56=1,1,0)</f>
        <v>0</v>
      </c>
      <c r="L56" s="10">
        <f>IF(linear!$C56=2,1,0)</f>
        <v>1</v>
      </c>
      <c r="M56" s="10">
        <f>IF(linear!$B56="S",1,0)</f>
        <v>1</v>
      </c>
      <c r="N56" s="10">
        <f>IF(linear!$B56="C",1,0)</f>
        <v>0</v>
      </c>
      <c r="O56" s="13">
        <f>IF(linear!$D56="male",1,0)</f>
        <v>1</v>
      </c>
      <c r="P56" s="13">
        <v>1.0</v>
      </c>
      <c r="AC56" s="15">
        <f>SUMPRODUCT(linear!$G56:$P56,$R$4:$AA$4)</f>
        <v>0.2717597238</v>
      </c>
      <c r="AD56" s="16">
        <f>(AC56-linear!$A56)^2</f>
        <v>0.07385334749</v>
      </c>
      <c r="AE56" s="16"/>
    </row>
    <row r="57" ht="14.25" customHeight="1">
      <c r="A57" s="10">
        <v>0.0</v>
      </c>
      <c r="B57" s="10" t="s">
        <v>30</v>
      </c>
      <c r="C57" s="10">
        <v>3.0</v>
      </c>
      <c r="D57" s="10" t="s">
        <v>33</v>
      </c>
      <c r="E57" s="10">
        <v>16.0</v>
      </c>
      <c r="F57" s="11">
        <v>46.9</v>
      </c>
      <c r="G57" s="10">
        <v>5.0</v>
      </c>
      <c r="H57" s="10">
        <v>2.0</v>
      </c>
      <c r="I57" s="12">
        <f>linear!$E57/$E$1</f>
        <v>0.2</v>
      </c>
      <c r="J57" s="12">
        <f>LOG10(linear!$F57+1)</f>
        <v>1.680335513</v>
      </c>
      <c r="K57" s="10">
        <f>IF(linear!$C57=1,1,0)</f>
        <v>0</v>
      </c>
      <c r="L57" s="10">
        <f>IF(linear!$C57=2,1,0)</f>
        <v>0</v>
      </c>
      <c r="M57" s="10">
        <f>IF(linear!$B57="S",1,0)</f>
        <v>1</v>
      </c>
      <c r="N57" s="10">
        <f>IF(linear!$B57="C",1,0)</f>
        <v>0</v>
      </c>
      <c r="O57" s="13">
        <f>IF(linear!$D57="male",1,0)</f>
        <v>0</v>
      </c>
      <c r="P57" s="13">
        <v>1.0</v>
      </c>
      <c r="AC57" s="15">
        <f>SUMPRODUCT(linear!$G57:$P57,$R$4:$AA$4)</f>
        <v>0.4020855024</v>
      </c>
      <c r="AD57" s="16">
        <f>(AC57-linear!$A57)^2</f>
        <v>0.1616727513</v>
      </c>
      <c r="AE57" s="16"/>
    </row>
    <row r="58" ht="14.25" customHeight="1">
      <c r="A58" s="10">
        <v>0.0</v>
      </c>
      <c r="B58" s="10" t="s">
        <v>30</v>
      </c>
      <c r="C58" s="10">
        <v>2.0</v>
      </c>
      <c r="D58" s="10" t="s">
        <v>31</v>
      </c>
      <c r="E58" s="10">
        <v>21.0</v>
      </c>
      <c r="F58" s="11">
        <v>73.5</v>
      </c>
      <c r="G58" s="10">
        <v>0.0</v>
      </c>
      <c r="H58" s="10">
        <v>0.0</v>
      </c>
      <c r="I58" s="12">
        <f>linear!$E58/$E$1</f>
        <v>0.2625</v>
      </c>
      <c r="J58" s="12">
        <f>LOG10(linear!$F58+1)</f>
        <v>1.872156273</v>
      </c>
      <c r="K58" s="10">
        <f>IF(linear!$C58=1,1,0)</f>
        <v>0</v>
      </c>
      <c r="L58" s="10">
        <f>IF(linear!$C58=2,1,0)</f>
        <v>1</v>
      </c>
      <c r="M58" s="10">
        <f>IF(linear!$B58="S",1,0)</f>
        <v>1</v>
      </c>
      <c r="N58" s="10">
        <f>IF(linear!$B58="C",1,0)</f>
        <v>0</v>
      </c>
      <c r="O58" s="13">
        <f>IF(linear!$D58="male",1,0)</f>
        <v>1</v>
      </c>
      <c r="P58" s="13">
        <v>1.0</v>
      </c>
      <c r="AC58" s="15">
        <f>SUMPRODUCT(linear!$G58:$P58,$R$4:$AA$4)</f>
        <v>0.3817255794</v>
      </c>
      <c r="AD58" s="16">
        <f>(AC58-linear!$A58)^2</f>
        <v>0.1457144179</v>
      </c>
      <c r="AE58" s="16"/>
    </row>
    <row r="59" ht="14.25" customHeight="1">
      <c r="A59" s="10">
        <v>0.0</v>
      </c>
      <c r="B59" s="10" t="s">
        <v>32</v>
      </c>
      <c r="C59" s="10">
        <v>3.0</v>
      </c>
      <c r="D59" s="10" t="s">
        <v>31</v>
      </c>
      <c r="E59" s="10">
        <v>26.0</v>
      </c>
      <c r="F59" s="11">
        <v>14.4542</v>
      </c>
      <c r="G59" s="10">
        <v>1.0</v>
      </c>
      <c r="H59" s="10">
        <v>0.0</v>
      </c>
      <c r="I59" s="12">
        <f>linear!$E59/$E$1</f>
        <v>0.325</v>
      </c>
      <c r="J59" s="12">
        <f>LOG10(linear!$F59+1)</f>
        <v>1.189046528</v>
      </c>
      <c r="K59" s="10">
        <f>IF(linear!$C59=1,1,0)</f>
        <v>0</v>
      </c>
      <c r="L59" s="10">
        <f>IF(linear!$C59=2,1,0)</f>
        <v>0</v>
      </c>
      <c r="M59" s="10">
        <f>IF(linear!$B59="S",1,0)</f>
        <v>0</v>
      </c>
      <c r="N59" s="10">
        <f>IF(linear!$B59="C",1,0)</f>
        <v>1</v>
      </c>
      <c r="O59" s="13">
        <f>IF(linear!$D59="male",1,0)</f>
        <v>1</v>
      </c>
      <c r="P59" s="13">
        <v>1.0</v>
      </c>
      <c r="AC59" s="15">
        <f>SUMPRODUCT(linear!$G59:$P59,$R$4:$AA$4)</f>
        <v>0.1447446074</v>
      </c>
      <c r="AD59" s="16">
        <f>(AC59-linear!$A59)^2</f>
        <v>0.02095100138</v>
      </c>
      <c r="AE59" s="16"/>
    </row>
    <row r="60" ht="14.25" customHeight="1">
      <c r="A60" s="10">
        <v>1.0</v>
      </c>
      <c r="B60" s="10" t="s">
        <v>30</v>
      </c>
      <c r="C60" s="10">
        <v>3.0</v>
      </c>
      <c r="D60" s="10" t="s">
        <v>31</v>
      </c>
      <c r="E60" s="10">
        <v>32.0</v>
      </c>
      <c r="F60" s="11">
        <v>56.4958</v>
      </c>
      <c r="G60" s="10">
        <v>0.0</v>
      </c>
      <c r="H60" s="10">
        <v>0.0</v>
      </c>
      <c r="I60" s="12">
        <f>linear!$E60/$E$1</f>
        <v>0.4</v>
      </c>
      <c r="J60" s="12">
        <f>LOG10(linear!$F60+1)</f>
        <v>1.759636121</v>
      </c>
      <c r="K60" s="10">
        <f>IF(linear!$C60=1,1,0)</f>
        <v>0</v>
      </c>
      <c r="L60" s="10">
        <f>IF(linear!$C60=2,1,0)</f>
        <v>0</v>
      </c>
      <c r="M60" s="10">
        <f>IF(linear!$B60="S",1,0)</f>
        <v>1</v>
      </c>
      <c r="N60" s="10">
        <f>IF(linear!$B60="C",1,0)</f>
        <v>0</v>
      </c>
      <c r="O60" s="13">
        <f>IF(linear!$D60="male",1,0)</f>
        <v>1</v>
      </c>
      <c r="P60" s="13">
        <v>1.0</v>
      </c>
      <c r="AC60" s="15">
        <f>SUMPRODUCT(linear!$G60:$P60,$R$4:$AA$4)</f>
        <v>0.122983422</v>
      </c>
      <c r="AD60" s="16">
        <f>(AC60-linear!$A60)^2</f>
        <v>0.769158078</v>
      </c>
      <c r="AE60" s="16"/>
    </row>
    <row r="61" ht="14.25" customHeight="1">
      <c r="A61" s="10">
        <v>0.0</v>
      </c>
      <c r="B61" s="10" t="s">
        <v>30</v>
      </c>
      <c r="C61" s="10">
        <v>3.0</v>
      </c>
      <c r="D61" s="10" t="s">
        <v>31</v>
      </c>
      <c r="E61" s="10">
        <v>25.0</v>
      </c>
      <c r="F61" s="11">
        <v>7.65</v>
      </c>
      <c r="G61" s="10">
        <v>0.0</v>
      </c>
      <c r="H61" s="10">
        <v>0.0</v>
      </c>
      <c r="I61" s="12">
        <f>linear!$E61/$E$1</f>
        <v>0.3125</v>
      </c>
      <c r="J61" s="12">
        <f>LOG10(linear!$F61+1)</f>
        <v>0.9370161075</v>
      </c>
      <c r="K61" s="10">
        <f>IF(linear!$C61=1,1,0)</f>
        <v>0</v>
      </c>
      <c r="L61" s="10">
        <f>IF(linear!$C61=2,1,0)</f>
        <v>0</v>
      </c>
      <c r="M61" s="10">
        <f>IF(linear!$B61="S",1,0)</f>
        <v>1</v>
      </c>
      <c r="N61" s="10">
        <f>IF(linear!$B61="C",1,0)</f>
        <v>0</v>
      </c>
      <c r="O61" s="13">
        <f>IF(linear!$D61="male",1,0)</f>
        <v>1</v>
      </c>
      <c r="P61" s="13">
        <v>1.0</v>
      </c>
      <c r="AC61" s="15">
        <f>SUMPRODUCT(linear!$G61:$P61,$R$4:$AA$4)</f>
        <v>0.1276997962</v>
      </c>
      <c r="AD61" s="16">
        <f>(AC61-linear!$A61)^2</f>
        <v>0.01630723796</v>
      </c>
      <c r="AE61" s="16"/>
    </row>
    <row r="62" ht="14.25" customHeight="1">
      <c r="A62" s="10">
        <v>1.0</v>
      </c>
      <c r="B62" s="10" t="s">
        <v>30</v>
      </c>
      <c r="C62" s="10">
        <v>2.0</v>
      </c>
      <c r="D62" s="10" t="s">
        <v>31</v>
      </c>
      <c r="E62" s="10">
        <v>0.83</v>
      </c>
      <c r="F62" s="11">
        <v>29.0</v>
      </c>
      <c r="G62" s="10">
        <v>0.0</v>
      </c>
      <c r="H62" s="10">
        <v>2.0</v>
      </c>
      <c r="I62" s="12">
        <f>linear!$E62/$E$1</f>
        <v>0.010375</v>
      </c>
      <c r="J62" s="12">
        <f>LOG10(linear!$F62+1)</f>
        <v>1.477121255</v>
      </c>
      <c r="K62" s="10">
        <f>IF(linear!$C62=1,1,0)</f>
        <v>0</v>
      </c>
      <c r="L62" s="10">
        <f>IF(linear!$C62=2,1,0)</f>
        <v>1</v>
      </c>
      <c r="M62" s="10">
        <f>IF(linear!$B62="S",1,0)</f>
        <v>1</v>
      </c>
      <c r="N62" s="10">
        <f>IF(linear!$B62="C",1,0)</f>
        <v>0</v>
      </c>
      <c r="O62" s="13">
        <f>IF(linear!$D62="male",1,0)</f>
        <v>1</v>
      </c>
      <c r="P62" s="13">
        <v>1.0</v>
      </c>
      <c r="AC62" s="15">
        <f>SUMPRODUCT(linear!$G62:$P62,$R$4:$AA$4)</f>
        <v>0.4637380897</v>
      </c>
      <c r="AD62" s="16">
        <f>(AC62-linear!$A62)^2</f>
        <v>0.2875768365</v>
      </c>
      <c r="AE62" s="16"/>
    </row>
    <row r="63" ht="14.25" customHeight="1">
      <c r="A63" s="10">
        <v>1.0</v>
      </c>
      <c r="B63" s="10" t="s">
        <v>30</v>
      </c>
      <c r="C63" s="10">
        <v>3.0</v>
      </c>
      <c r="D63" s="10" t="s">
        <v>33</v>
      </c>
      <c r="E63" s="10">
        <v>30.0</v>
      </c>
      <c r="F63" s="11">
        <v>12.475</v>
      </c>
      <c r="G63" s="10">
        <v>0.0</v>
      </c>
      <c r="H63" s="10">
        <v>0.0</v>
      </c>
      <c r="I63" s="12">
        <f>linear!$E63/$E$1</f>
        <v>0.375</v>
      </c>
      <c r="J63" s="12">
        <f>LOG10(linear!$F63+1)</f>
        <v>1.129528774</v>
      </c>
      <c r="K63" s="10">
        <f>IF(linear!$C63=1,1,0)</f>
        <v>0</v>
      </c>
      <c r="L63" s="10">
        <f>IF(linear!$C63=2,1,0)</f>
        <v>0</v>
      </c>
      <c r="M63" s="10">
        <f>IF(linear!$B63="S",1,0)</f>
        <v>1</v>
      </c>
      <c r="N63" s="10">
        <f>IF(linear!$B63="C",1,0)</f>
        <v>0</v>
      </c>
      <c r="O63" s="13">
        <f>IF(linear!$D63="male",1,0)</f>
        <v>0</v>
      </c>
      <c r="P63" s="13">
        <v>1.0</v>
      </c>
      <c r="AC63" s="15">
        <f>SUMPRODUCT(linear!$G63:$P63,$R$4:$AA$4)</f>
        <v>0.5881404716</v>
      </c>
      <c r="AD63" s="16">
        <f>(AC63-linear!$A63)^2</f>
        <v>0.1696282712</v>
      </c>
      <c r="AE63" s="16"/>
    </row>
    <row r="64" ht="14.25" customHeight="1">
      <c r="A64" s="10">
        <v>0.0</v>
      </c>
      <c r="B64" s="10" t="s">
        <v>30</v>
      </c>
      <c r="C64" s="10">
        <v>3.0</v>
      </c>
      <c r="D64" s="10" t="s">
        <v>31</v>
      </c>
      <c r="E64" s="10">
        <v>22.0</v>
      </c>
      <c r="F64" s="11">
        <v>9.0</v>
      </c>
      <c r="G64" s="10">
        <v>0.0</v>
      </c>
      <c r="H64" s="10">
        <v>0.0</v>
      </c>
      <c r="I64" s="12">
        <f>linear!$E64/$E$1</f>
        <v>0.275</v>
      </c>
      <c r="J64" s="12">
        <f>LOG10(linear!$F64+1)</f>
        <v>1</v>
      </c>
      <c r="K64" s="10">
        <f>IF(linear!$C64=1,1,0)</f>
        <v>0</v>
      </c>
      <c r="L64" s="10">
        <f>IF(linear!$C64=2,1,0)</f>
        <v>0</v>
      </c>
      <c r="M64" s="10">
        <f>IF(linear!$B64="S",1,0)</f>
        <v>1</v>
      </c>
      <c r="N64" s="10">
        <f>IF(linear!$B64="C",1,0)</f>
        <v>0</v>
      </c>
      <c r="O64" s="13">
        <f>IF(linear!$D64="male",1,0)</f>
        <v>1</v>
      </c>
      <c r="P64" s="13">
        <v>1.0</v>
      </c>
      <c r="AC64" s="15">
        <f>SUMPRODUCT(linear!$G64:$P64,$R$4:$AA$4)</f>
        <v>0.1499739525</v>
      </c>
      <c r="AD64" s="16">
        <f>(AC64-linear!$A64)^2</f>
        <v>0.02249218643</v>
      </c>
      <c r="AE64" s="16"/>
    </row>
    <row r="65" ht="14.25" customHeight="1">
      <c r="A65" s="10">
        <v>1.0</v>
      </c>
      <c r="B65" s="10" t="s">
        <v>30</v>
      </c>
      <c r="C65" s="10">
        <v>3.0</v>
      </c>
      <c r="D65" s="10" t="s">
        <v>31</v>
      </c>
      <c r="E65" s="10">
        <v>29.0</v>
      </c>
      <c r="F65" s="11">
        <v>9.5</v>
      </c>
      <c r="G65" s="10">
        <v>0.0</v>
      </c>
      <c r="H65" s="10">
        <v>0.0</v>
      </c>
      <c r="I65" s="12">
        <f>linear!$E65/$E$1</f>
        <v>0.3625</v>
      </c>
      <c r="J65" s="12">
        <f>LOG10(linear!$F65+1)</f>
        <v>1.021189299</v>
      </c>
      <c r="K65" s="10">
        <f>IF(linear!$C65=1,1,0)</f>
        <v>0</v>
      </c>
      <c r="L65" s="10">
        <f>IF(linear!$C65=2,1,0)</f>
        <v>0</v>
      </c>
      <c r="M65" s="10">
        <f>IF(linear!$B65="S",1,0)</f>
        <v>1</v>
      </c>
      <c r="N65" s="10">
        <f>IF(linear!$B65="C",1,0)</f>
        <v>0</v>
      </c>
      <c r="O65" s="13">
        <f>IF(linear!$D65="male",1,0)</f>
        <v>1</v>
      </c>
      <c r="P65" s="13">
        <v>1.0</v>
      </c>
      <c r="AC65" s="15">
        <f>SUMPRODUCT(linear!$G65:$P65,$R$4:$AA$4)</f>
        <v>0.1061964987</v>
      </c>
      <c r="AD65" s="16">
        <f>(AC65-linear!$A65)^2</f>
        <v>0.7988846989</v>
      </c>
      <c r="AE65" s="16"/>
    </row>
    <row r="66" ht="14.25" customHeight="1">
      <c r="A66" s="10">
        <v>0.0</v>
      </c>
      <c r="B66" s="10" t="s">
        <v>30</v>
      </c>
      <c r="C66" s="10">
        <v>1.0</v>
      </c>
      <c r="D66" s="10" t="s">
        <v>31</v>
      </c>
      <c r="E66" s="10">
        <v>28.0</v>
      </c>
      <c r="F66" s="11">
        <v>47.1</v>
      </c>
      <c r="G66" s="10">
        <v>0.0</v>
      </c>
      <c r="H66" s="10">
        <v>0.0</v>
      </c>
      <c r="I66" s="12">
        <f>linear!$E66/$E$1</f>
        <v>0.35</v>
      </c>
      <c r="J66" s="12">
        <f>LOG10(linear!$F66+1)</f>
        <v>1.682145076</v>
      </c>
      <c r="K66" s="10">
        <f>IF(linear!$C66=1,1,0)</f>
        <v>1</v>
      </c>
      <c r="L66" s="10">
        <f>IF(linear!$C66=2,1,0)</f>
        <v>0</v>
      </c>
      <c r="M66" s="10">
        <f>IF(linear!$B66="S",1,0)</f>
        <v>1</v>
      </c>
      <c r="N66" s="10">
        <f>IF(linear!$B66="C",1,0)</f>
        <v>0</v>
      </c>
      <c r="O66" s="13">
        <f>IF(linear!$D66="male",1,0)</f>
        <v>1</v>
      </c>
      <c r="P66" s="13">
        <v>1.0</v>
      </c>
      <c r="AC66" s="15">
        <f>SUMPRODUCT(linear!$G66:$P66,$R$4:$AA$4)</f>
        <v>0.4974221064</v>
      </c>
      <c r="AD66" s="16">
        <f>(AC66-linear!$A66)^2</f>
        <v>0.2474287519</v>
      </c>
      <c r="AE66" s="16"/>
    </row>
    <row r="67" ht="14.25" customHeight="1">
      <c r="A67" s="10">
        <v>1.0</v>
      </c>
      <c r="B67" s="10" t="s">
        <v>30</v>
      </c>
      <c r="C67" s="10">
        <v>2.0</v>
      </c>
      <c r="D67" s="10" t="s">
        <v>33</v>
      </c>
      <c r="E67" s="10">
        <v>17.0</v>
      </c>
      <c r="F67" s="11">
        <v>10.5</v>
      </c>
      <c r="G67" s="10">
        <v>0.0</v>
      </c>
      <c r="H67" s="10">
        <v>0.0</v>
      </c>
      <c r="I67" s="12">
        <f>linear!$E67/$E$1</f>
        <v>0.2125</v>
      </c>
      <c r="J67" s="12">
        <f>LOG10(linear!$F67+1)</f>
        <v>1.06069784</v>
      </c>
      <c r="K67" s="10">
        <f>IF(linear!$C67=1,1,0)</f>
        <v>0</v>
      </c>
      <c r="L67" s="10">
        <f>IF(linear!$C67=2,1,0)</f>
        <v>1</v>
      </c>
      <c r="M67" s="10">
        <f>IF(linear!$B67="S",1,0)</f>
        <v>1</v>
      </c>
      <c r="N67" s="10">
        <f>IF(linear!$B67="C",1,0)</f>
        <v>0</v>
      </c>
      <c r="O67" s="13">
        <f>IF(linear!$D67="male",1,0)</f>
        <v>0</v>
      </c>
      <c r="P67" s="13">
        <v>1.0</v>
      </c>
      <c r="AC67" s="15">
        <f>SUMPRODUCT(linear!$G67:$P67,$R$4:$AA$4)</f>
        <v>0.85084664</v>
      </c>
      <c r="AD67" s="16">
        <f>(AC67-linear!$A67)^2</f>
        <v>0.0222467248</v>
      </c>
      <c r="AE67" s="16"/>
    </row>
    <row r="68" ht="14.25" customHeight="1">
      <c r="A68" s="10">
        <v>1.0</v>
      </c>
      <c r="B68" s="10" t="s">
        <v>30</v>
      </c>
      <c r="C68" s="10">
        <v>3.0</v>
      </c>
      <c r="D68" s="10" t="s">
        <v>33</v>
      </c>
      <c r="E68" s="10">
        <v>33.0</v>
      </c>
      <c r="F68" s="11">
        <v>15.85</v>
      </c>
      <c r="G68" s="10">
        <v>3.0</v>
      </c>
      <c r="H68" s="10">
        <v>0.0</v>
      </c>
      <c r="I68" s="12">
        <f>linear!$E68/$E$1</f>
        <v>0.4125</v>
      </c>
      <c r="J68" s="12">
        <f>LOG10(linear!$F68+1)</f>
        <v>1.226599905</v>
      </c>
      <c r="K68" s="10">
        <f>IF(linear!$C68=1,1,0)</f>
        <v>0</v>
      </c>
      <c r="L68" s="10">
        <f>IF(linear!$C68=2,1,0)</f>
        <v>0</v>
      </c>
      <c r="M68" s="10">
        <f>IF(linear!$B68="S",1,0)</f>
        <v>1</v>
      </c>
      <c r="N68" s="10">
        <f>IF(linear!$B68="C",1,0)</f>
        <v>0</v>
      </c>
      <c r="O68" s="13">
        <f>IF(linear!$D68="male",1,0)</f>
        <v>0</v>
      </c>
      <c r="P68" s="13">
        <v>1.0</v>
      </c>
      <c r="AC68" s="15">
        <f>SUMPRODUCT(linear!$G68:$P68,$R$4:$AA$4)</f>
        <v>0.4088652413</v>
      </c>
      <c r="AD68" s="16">
        <f>(AC68-linear!$A68)^2</f>
        <v>0.349440303</v>
      </c>
      <c r="AE68" s="16"/>
    </row>
    <row r="69" ht="14.25" customHeight="1">
      <c r="A69" s="10">
        <v>0.0</v>
      </c>
      <c r="B69" s="10" t="s">
        <v>30</v>
      </c>
      <c r="C69" s="10">
        <v>3.0</v>
      </c>
      <c r="D69" s="10" t="s">
        <v>31</v>
      </c>
      <c r="E69" s="10">
        <v>16.0</v>
      </c>
      <c r="F69" s="11">
        <v>34.375</v>
      </c>
      <c r="G69" s="10">
        <v>1.0</v>
      </c>
      <c r="H69" s="10">
        <v>3.0</v>
      </c>
      <c r="I69" s="12">
        <f>linear!$E69/$E$1</f>
        <v>0.2</v>
      </c>
      <c r="J69" s="12">
        <f>LOG10(linear!$F69+1)</f>
        <v>1.548696449</v>
      </c>
      <c r="K69" s="10">
        <f>IF(linear!$C69=1,1,0)</f>
        <v>0</v>
      </c>
      <c r="L69" s="10">
        <f>IF(linear!$C69=2,1,0)</f>
        <v>0</v>
      </c>
      <c r="M69" s="10">
        <f>IF(linear!$B69="S",1,0)</f>
        <v>1</v>
      </c>
      <c r="N69" s="10">
        <f>IF(linear!$B69="C",1,0)</f>
        <v>0</v>
      </c>
      <c r="O69" s="13">
        <f>IF(linear!$D69="male",1,0)</f>
        <v>1</v>
      </c>
      <c r="P69" s="13">
        <v>1.0</v>
      </c>
      <c r="AC69" s="15">
        <f>SUMPRODUCT(linear!$G69:$P69,$R$4:$AA$4)</f>
        <v>0.1184149009</v>
      </c>
      <c r="AD69" s="16">
        <f>(AC69-linear!$A69)^2</f>
        <v>0.01402208874</v>
      </c>
      <c r="AE69" s="16"/>
    </row>
    <row r="70" ht="14.25" customHeight="1">
      <c r="A70" s="10">
        <v>1.0</v>
      </c>
      <c r="B70" s="10" t="s">
        <v>30</v>
      </c>
      <c r="C70" s="10">
        <v>1.0</v>
      </c>
      <c r="D70" s="10" t="s">
        <v>33</v>
      </c>
      <c r="E70" s="10">
        <v>23.0</v>
      </c>
      <c r="F70" s="11">
        <v>263.0</v>
      </c>
      <c r="G70" s="10">
        <v>3.0</v>
      </c>
      <c r="H70" s="10">
        <v>2.0</v>
      </c>
      <c r="I70" s="12">
        <f>linear!$E70/$E$1</f>
        <v>0.2875</v>
      </c>
      <c r="J70" s="12">
        <f>LOG10(linear!$F70+1)</f>
        <v>2.421603927</v>
      </c>
      <c r="K70" s="10">
        <f>IF(linear!$C70=1,1,0)</f>
        <v>1</v>
      </c>
      <c r="L70" s="10">
        <f>IF(linear!$C70=2,1,0)</f>
        <v>0</v>
      </c>
      <c r="M70" s="10">
        <f>IF(linear!$B70="S",1,0)</f>
        <v>1</v>
      </c>
      <c r="N70" s="10">
        <f>IF(linear!$B70="C",1,0)</f>
        <v>0</v>
      </c>
      <c r="O70" s="13">
        <f>IF(linear!$D70="male",1,0)</f>
        <v>0</v>
      </c>
      <c r="P70" s="13">
        <v>1.0</v>
      </c>
      <c r="AC70" s="15">
        <f>SUMPRODUCT(linear!$G70:$P70,$R$4:$AA$4)</f>
        <v>0.855881839</v>
      </c>
      <c r="AD70" s="16">
        <f>(AC70-linear!$A70)^2</f>
        <v>0.02077004434</v>
      </c>
      <c r="AE70" s="16"/>
    </row>
    <row r="71" ht="14.25" customHeight="1">
      <c r="A71" s="10">
        <v>0.0</v>
      </c>
      <c r="B71" s="10" t="s">
        <v>30</v>
      </c>
      <c r="C71" s="10">
        <v>3.0</v>
      </c>
      <c r="D71" s="10" t="s">
        <v>31</v>
      </c>
      <c r="E71" s="10">
        <v>24.0</v>
      </c>
      <c r="F71" s="11">
        <v>8.05</v>
      </c>
      <c r="G71" s="10">
        <v>0.0</v>
      </c>
      <c r="H71" s="10">
        <v>0.0</v>
      </c>
      <c r="I71" s="12">
        <f>linear!$E71/$E$1</f>
        <v>0.3</v>
      </c>
      <c r="J71" s="12">
        <f>LOG10(linear!$F71+1)</f>
        <v>0.9566485792</v>
      </c>
      <c r="K71" s="10">
        <f>IF(linear!$C71=1,1,0)</f>
        <v>0</v>
      </c>
      <c r="L71" s="10">
        <f>IF(linear!$C71=2,1,0)</f>
        <v>0</v>
      </c>
      <c r="M71" s="10">
        <f>IF(linear!$B71="S",1,0)</f>
        <v>1</v>
      </c>
      <c r="N71" s="10">
        <f>IF(linear!$B71="C",1,0)</f>
        <v>0</v>
      </c>
      <c r="O71" s="13">
        <f>IF(linear!$D71="male",1,0)</f>
        <v>1</v>
      </c>
      <c r="P71" s="13">
        <v>1.0</v>
      </c>
      <c r="AC71" s="15">
        <f>SUMPRODUCT(linear!$G71:$P71,$R$4:$AA$4)</f>
        <v>0.1350581245</v>
      </c>
      <c r="AD71" s="16">
        <f>(AC71-linear!$A71)^2</f>
        <v>0.01824069698</v>
      </c>
      <c r="AE71" s="16"/>
    </row>
    <row r="72" ht="14.25" customHeight="1">
      <c r="A72" s="10">
        <v>0.0</v>
      </c>
      <c r="B72" s="10" t="s">
        <v>30</v>
      </c>
      <c r="C72" s="10">
        <v>3.0</v>
      </c>
      <c r="D72" s="10" t="s">
        <v>31</v>
      </c>
      <c r="E72" s="10">
        <v>29.0</v>
      </c>
      <c r="F72" s="11">
        <v>8.05</v>
      </c>
      <c r="G72" s="10">
        <v>0.0</v>
      </c>
      <c r="H72" s="10">
        <v>0.0</v>
      </c>
      <c r="I72" s="12">
        <f>linear!$E72/$E$1</f>
        <v>0.3625</v>
      </c>
      <c r="J72" s="12">
        <f>LOG10(linear!$F72+1)</f>
        <v>0.9566485792</v>
      </c>
      <c r="K72" s="10">
        <f>IF(linear!$C72=1,1,0)</f>
        <v>0</v>
      </c>
      <c r="L72" s="10">
        <f>IF(linear!$C72=2,1,0)</f>
        <v>0</v>
      </c>
      <c r="M72" s="10">
        <f>IF(linear!$B72="S",1,0)</f>
        <v>1</v>
      </c>
      <c r="N72" s="10">
        <f>IF(linear!$B72="C",1,0)</f>
        <v>0</v>
      </c>
      <c r="O72" s="13">
        <f>IF(linear!$D72="male",1,0)</f>
        <v>1</v>
      </c>
      <c r="P72" s="13">
        <v>1.0</v>
      </c>
      <c r="AC72" s="15">
        <f>SUMPRODUCT(linear!$G72:$P72,$R$4:$AA$4)</f>
        <v>0.1030508367</v>
      </c>
      <c r="AD72" s="16">
        <f>(AC72-linear!$A72)^2</f>
        <v>0.01061947494</v>
      </c>
      <c r="AE72" s="16"/>
    </row>
    <row r="73" ht="14.25" customHeight="1">
      <c r="A73" s="10">
        <v>0.0</v>
      </c>
      <c r="B73" s="10" t="s">
        <v>30</v>
      </c>
      <c r="C73" s="10">
        <v>3.0</v>
      </c>
      <c r="D73" s="10" t="s">
        <v>31</v>
      </c>
      <c r="E73" s="10">
        <v>20.0</v>
      </c>
      <c r="F73" s="11">
        <v>7.8542</v>
      </c>
      <c r="G73" s="10">
        <v>0.0</v>
      </c>
      <c r="H73" s="10">
        <v>0.0</v>
      </c>
      <c r="I73" s="12">
        <f>linear!$E73/$E$1</f>
        <v>0.25</v>
      </c>
      <c r="J73" s="12">
        <f>LOG10(linear!$F73+1)</f>
        <v>0.9471493277</v>
      </c>
      <c r="K73" s="10">
        <f>IF(linear!$C73=1,1,0)</f>
        <v>0</v>
      </c>
      <c r="L73" s="10">
        <f>IF(linear!$C73=2,1,0)</f>
        <v>0</v>
      </c>
      <c r="M73" s="10">
        <f>IF(linear!$B73="S",1,0)</f>
        <v>1</v>
      </c>
      <c r="N73" s="10">
        <f>IF(linear!$B73="C",1,0)</f>
        <v>0</v>
      </c>
      <c r="O73" s="13">
        <f>IF(linear!$D73="male",1,0)</f>
        <v>1</v>
      </c>
      <c r="P73" s="13">
        <v>1.0</v>
      </c>
      <c r="AC73" s="15">
        <f>SUMPRODUCT(linear!$G73:$P73,$R$4:$AA$4)</f>
        <v>0.1602009689</v>
      </c>
      <c r="AD73" s="16">
        <f>(AC73-linear!$A73)^2</f>
        <v>0.02566435045</v>
      </c>
      <c r="AE73" s="16"/>
    </row>
    <row r="74" ht="14.25" customHeight="1">
      <c r="A74" s="10">
        <v>0.0</v>
      </c>
      <c r="B74" s="10" t="s">
        <v>30</v>
      </c>
      <c r="C74" s="10">
        <v>1.0</v>
      </c>
      <c r="D74" s="10" t="s">
        <v>31</v>
      </c>
      <c r="E74" s="10">
        <v>46.0</v>
      </c>
      <c r="F74" s="11">
        <v>61.175</v>
      </c>
      <c r="G74" s="10">
        <v>1.0</v>
      </c>
      <c r="H74" s="10">
        <v>0.0</v>
      </c>
      <c r="I74" s="12">
        <f>linear!$E74/$E$1</f>
        <v>0.575</v>
      </c>
      <c r="J74" s="12">
        <f>LOG10(linear!$F74+1)</f>
        <v>1.793615794</v>
      </c>
      <c r="K74" s="10">
        <f>IF(linear!$C74=1,1,0)</f>
        <v>1</v>
      </c>
      <c r="L74" s="10">
        <f>IF(linear!$C74=2,1,0)</f>
        <v>0</v>
      </c>
      <c r="M74" s="10">
        <f>IF(linear!$B74="S",1,0)</f>
        <v>1</v>
      </c>
      <c r="N74" s="10">
        <f>IF(linear!$B74="C",1,0)</f>
        <v>0</v>
      </c>
      <c r="O74" s="13">
        <f>IF(linear!$D74="male",1,0)</f>
        <v>1</v>
      </c>
      <c r="P74" s="13">
        <v>1.0</v>
      </c>
      <c r="AC74" s="15">
        <f>SUMPRODUCT(linear!$G74:$P74,$R$4:$AA$4)</f>
        <v>0.3326948537</v>
      </c>
      <c r="AD74" s="16">
        <f>(AC74-linear!$A74)^2</f>
        <v>0.1106858657</v>
      </c>
      <c r="AE74" s="16"/>
    </row>
    <row r="75" ht="14.25" customHeight="1">
      <c r="A75" s="10">
        <v>0.0</v>
      </c>
      <c r="B75" s="10" t="s">
        <v>30</v>
      </c>
      <c r="C75" s="10">
        <v>3.0</v>
      </c>
      <c r="D75" s="10" t="s">
        <v>31</v>
      </c>
      <c r="E75" s="10">
        <v>26.0</v>
      </c>
      <c r="F75" s="11">
        <v>20.575</v>
      </c>
      <c r="G75" s="10">
        <v>1.0</v>
      </c>
      <c r="H75" s="10">
        <v>2.0</v>
      </c>
      <c r="I75" s="12">
        <f>linear!$E75/$E$1</f>
        <v>0.325</v>
      </c>
      <c r="J75" s="12">
        <f>LOG10(linear!$F75+1)</f>
        <v>1.333950804</v>
      </c>
      <c r="K75" s="10">
        <f>IF(linear!$C75=1,1,0)</f>
        <v>0</v>
      </c>
      <c r="L75" s="10">
        <f>IF(linear!$C75=2,1,0)</f>
        <v>0</v>
      </c>
      <c r="M75" s="10">
        <f>IF(linear!$B75="S",1,0)</f>
        <v>1</v>
      </c>
      <c r="N75" s="10">
        <f>IF(linear!$B75="C",1,0)</f>
        <v>0</v>
      </c>
      <c r="O75" s="13">
        <f>IF(linear!$D75="male",1,0)</f>
        <v>1</v>
      </c>
      <c r="P75" s="13">
        <v>1.0</v>
      </c>
      <c r="AC75" s="15">
        <f>SUMPRODUCT(linear!$G75:$P75,$R$4:$AA$4)</f>
        <v>0.05785939965</v>
      </c>
      <c r="AD75" s="16">
        <f>(AC75-linear!$A75)^2</f>
        <v>0.003347710128</v>
      </c>
      <c r="AE75" s="16"/>
    </row>
    <row r="76" ht="14.25" customHeight="1">
      <c r="A76" s="10">
        <v>0.0</v>
      </c>
      <c r="B76" s="10" t="s">
        <v>30</v>
      </c>
      <c r="C76" s="10">
        <v>3.0</v>
      </c>
      <c r="D76" s="10" t="s">
        <v>31</v>
      </c>
      <c r="E76" s="10">
        <v>59.0</v>
      </c>
      <c r="F76" s="11">
        <v>7.25</v>
      </c>
      <c r="G76" s="10">
        <v>0.0</v>
      </c>
      <c r="H76" s="10">
        <v>0.0</v>
      </c>
      <c r="I76" s="12">
        <f>linear!$E76/$E$1</f>
        <v>0.7375</v>
      </c>
      <c r="J76" s="12">
        <f>LOG10(linear!$F76+1)</f>
        <v>0.9164539485</v>
      </c>
      <c r="K76" s="10">
        <f>IF(linear!$C76=1,1,0)</f>
        <v>0</v>
      </c>
      <c r="L76" s="10">
        <f>IF(linear!$C76=2,1,0)</f>
        <v>0</v>
      </c>
      <c r="M76" s="10">
        <f>IF(linear!$B76="S",1,0)</f>
        <v>1</v>
      </c>
      <c r="N76" s="10">
        <f>IF(linear!$B76="C",1,0)</f>
        <v>0</v>
      </c>
      <c r="O76" s="13">
        <f>IF(linear!$D76="male",1,0)</f>
        <v>1</v>
      </c>
      <c r="P76" s="13">
        <v>1.0</v>
      </c>
      <c r="AC76" s="15">
        <f>SUMPRODUCT(linear!$G76:$P76,$R$4:$AA$4)</f>
        <v>-0.09095194372</v>
      </c>
      <c r="AD76" s="16">
        <f>(AC76-linear!$A76)^2</f>
        <v>0.008272256066</v>
      </c>
      <c r="AE76" s="16"/>
    </row>
    <row r="77" ht="14.25" customHeight="1">
      <c r="A77" s="10">
        <v>0.0</v>
      </c>
      <c r="B77" s="10" t="s">
        <v>32</v>
      </c>
      <c r="C77" s="10">
        <v>1.0</v>
      </c>
      <c r="D77" s="10" t="s">
        <v>31</v>
      </c>
      <c r="E77" s="10">
        <v>71.0</v>
      </c>
      <c r="F77" s="11">
        <v>34.6542</v>
      </c>
      <c r="G77" s="10">
        <v>0.0</v>
      </c>
      <c r="H77" s="10">
        <v>0.0</v>
      </c>
      <c r="I77" s="12">
        <f>linear!$E77/$E$1</f>
        <v>0.8875</v>
      </c>
      <c r="J77" s="12">
        <f>LOG10(linear!$F77+1)</f>
        <v>1.552110696</v>
      </c>
      <c r="K77" s="10">
        <f>IF(linear!$C77=1,1,0)</f>
        <v>1</v>
      </c>
      <c r="L77" s="10">
        <f>IF(linear!$C77=2,1,0)</f>
        <v>0</v>
      </c>
      <c r="M77" s="10">
        <f>IF(linear!$B77="S",1,0)</f>
        <v>0</v>
      </c>
      <c r="N77" s="10">
        <f>IF(linear!$B77="C",1,0)</f>
        <v>1</v>
      </c>
      <c r="O77" s="13">
        <f>IF(linear!$D77="male",1,0)</f>
        <v>1</v>
      </c>
      <c r="P77" s="13">
        <v>1.0</v>
      </c>
      <c r="AC77" s="15">
        <f>SUMPRODUCT(linear!$G77:$P77,$R$4:$AA$4)</f>
        <v>0.2819181816</v>
      </c>
      <c r="AD77" s="16">
        <f>(AC77-linear!$A77)^2</f>
        <v>0.07947786109</v>
      </c>
      <c r="AE77" s="16"/>
    </row>
    <row r="78" ht="14.25" customHeight="1">
      <c r="A78" s="10">
        <v>1.0</v>
      </c>
      <c r="B78" s="10" t="s">
        <v>32</v>
      </c>
      <c r="C78" s="10">
        <v>1.0</v>
      </c>
      <c r="D78" s="10" t="s">
        <v>31</v>
      </c>
      <c r="E78" s="10">
        <v>23.0</v>
      </c>
      <c r="F78" s="11">
        <v>63.3583</v>
      </c>
      <c r="G78" s="10">
        <v>0.0</v>
      </c>
      <c r="H78" s="10">
        <v>1.0</v>
      </c>
      <c r="I78" s="12">
        <f>linear!$E78/$E$1</f>
        <v>0.2875</v>
      </c>
      <c r="J78" s="12">
        <f>LOG10(linear!$F78+1)</f>
        <v>1.808604564</v>
      </c>
      <c r="K78" s="10">
        <f>IF(linear!$C78=1,1,0)</f>
        <v>1</v>
      </c>
      <c r="L78" s="10">
        <f>IF(linear!$C78=2,1,0)</f>
        <v>0</v>
      </c>
      <c r="M78" s="10">
        <f>IF(linear!$B78="S",1,0)</f>
        <v>0</v>
      </c>
      <c r="N78" s="10">
        <f>IF(linear!$B78="C",1,0)</f>
        <v>1</v>
      </c>
      <c r="O78" s="13">
        <f>IF(linear!$D78="male",1,0)</f>
        <v>1</v>
      </c>
      <c r="P78" s="13">
        <v>1.0</v>
      </c>
      <c r="AC78" s="15">
        <f>SUMPRODUCT(linear!$G78:$P78,$R$4:$AA$4)</f>
        <v>0.5877638445</v>
      </c>
      <c r="AD78" s="16">
        <f>(AC78-linear!$A78)^2</f>
        <v>0.1699386479</v>
      </c>
      <c r="AE78" s="16"/>
    </row>
    <row r="79" ht="14.25" customHeight="1">
      <c r="A79" s="10">
        <v>1.0</v>
      </c>
      <c r="B79" s="10" t="s">
        <v>30</v>
      </c>
      <c r="C79" s="10">
        <v>2.0</v>
      </c>
      <c r="D79" s="10" t="s">
        <v>33</v>
      </c>
      <c r="E79" s="10">
        <v>34.0</v>
      </c>
      <c r="F79" s="11">
        <v>23.0</v>
      </c>
      <c r="G79" s="10">
        <v>0.0</v>
      </c>
      <c r="H79" s="10">
        <v>1.0</v>
      </c>
      <c r="I79" s="12">
        <f>linear!$E79/$E$1</f>
        <v>0.425</v>
      </c>
      <c r="J79" s="12">
        <f>LOG10(linear!$F79+1)</f>
        <v>1.380211242</v>
      </c>
      <c r="K79" s="10">
        <f>IF(linear!$C79=1,1,0)</f>
        <v>0</v>
      </c>
      <c r="L79" s="10">
        <f>IF(linear!$C79=2,1,0)</f>
        <v>1</v>
      </c>
      <c r="M79" s="10">
        <f>IF(linear!$B79="S",1,0)</f>
        <v>1</v>
      </c>
      <c r="N79" s="10">
        <f>IF(linear!$B79="C",1,0)</f>
        <v>0</v>
      </c>
      <c r="O79" s="13">
        <f>IF(linear!$D79="male",1,0)</f>
        <v>0</v>
      </c>
      <c r="P79" s="13">
        <v>1.0</v>
      </c>
      <c r="AC79" s="15">
        <f>SUMPRODUCT(linear!$G79:$P79,$R$4:$AA$4)</f>
        <v>0.7436690821</v>
      </c>
      <c r="AD79" s="16">
        <f>(AC79-linear!$A79)^2</f>
        <v>0.06570553948</v>
      </c>
      <c r="AE79" s="16"/>
    </row>
    <row r="80" ht="14.25" customHeight="1">
      <c r="A80" s="10">
        <v>0.0</v>
      </c>
      <c r="B80" s="10" t="s">
        <v>30</v>
      </c>
      <c r="C80" s="10">
        <v>2.0</v>
      </c>
      <c r="D80" s="10" t="s">
        <v>31</v>
      </c>
      <c r="E80" s="10">
        <v>34.0</v>
      </c>
      <c r="F80" s="11">
        <v>26.0</v>
      </c>
      <c r="G80" s="10">
        <v>1.0</v>
      </c>
      <c r="H80" s="10">
        <v>0.0</v>
      </c>
      <c r="I80" s="12">
        <f>linear!$E80/$E$1</f>
        <v>0.425</v>
      </c>
      <c r="J80" s="12">
        <f>LOG10(linear!$F80+1)</f>
        <v>1.431363764</v>
      </c>
      <c r="K80" s="10">
        <f>IF(linear!$C80=1,1,0)</f>
        <v>0</v>
      </c>
      <c r="L80" s="10">
        <f>IF(linear!$C80=2,1,0)</f>
        <v>1</v>
      </c>
      <c r="M80" s="10">
        <f>IF(linear!$B80="S",1,0)</f>
        <v>1</v>
      </c>
      <c r="N80" s="10">
        <f>IF(linear!$B80="C",1,0)</f>
        <v>0</v>
      </c>
      <c r="O80" s="13">
        <f>IF(linear!$D80="male",1,0)</f>
        <v>1</v>
      </c>
      <c r="P80" s="13">
        <v>1.0</v>
      </c>
      <c r="AC80" s="15">
        <f>SUMPRODUCT(linear!$G80:$P80,$R$4:$AA$4)</f>
        <v>0.2220887551</v>
      </c>
      <c r="AD80" s="16">
        <f>(AC80-linear!$A80)^2</f>
        <v>0.04932341515</v>
      </c>
      <c r="AE80" s="16"/>
    </row>
    <row r="81" ht="14.25" customHeight="1">
      <c r="A81" s="10">
        <v>0.0</v>
      </c>
      <c r="B81" s="10" t="s">
        <v>30</v>
      </c>
      <c r="C81" s="10">
        <v>3.0</v>
      </c>
      <c r="D81" s="10" t="s">
        <v>33</v>
      </c>
      <c r="E81" s="10">
        <v>28.0</v>
      </c>
      <c r="F81" s="11">
        <v>7.8958</v>
      </c>
      <c r="G81" s="10">
        <v>0.0</v>
      </c>
      <c r="H81" s="10">
        <v>0.0</v>
      </c>
      <c r="I81" s="12">
        <f>linear!$E81/$E$1</f>
        <v>0.35</v>
      </c>
      <c r="J81" s="12">
        <f>LOG10(linear!$F81+1)</f>
        <v>0.9491850103</v>
      </c>
      <c r="K81" s="10">
        <f>IF(linear!$C81=1,1,0)</f>
        <v>0</v>
      </c>
      <c r="L81" s="10">
        <f>IF(linear!$C81=2,1,0)</f>
        <v>0</v>
      </c>
      <c r="M81" s="10">
        <f>IF(linear!$B81="S",1,0)</f>
        <v>1</v>
      </c>
      <c r="N81" s="10">
        <f>IF(linear!$B81="C",1,0)</f>
        <v>0</v>
      </c>
      <c r="O81" s="13">
        <f>IF(linear!$D81="male",1,0)</f>
        <v>0</v>
      </c>
      <c r="P81" s="13">
        <v>1.0</v>
      </c>
      <c r="AC81" s="15">
        <f>SUMPRODUCT(linear!$G81:$P81,$R$4:$AA$4)</f>
        <v>0.5921535787</v>
      </c>
      <c r="AD81" s="16">
        <f>(AC81-linear!$A81)^2</f>
        <v>0.3506458608</v>
      </c>
      <c r="AE81" s="16"/>
    </row>
    <row r="82" ht="14.25" customHeight="1">
      <c r="A82" s="10">
        <v>0.0</v>
      </c>
      <c r="B82" s="10" t="s">
        <v>30</v>
      </c>
      <c r="C82" s="10">
        <v>1.0</v>
      </c>
      <c r="D82" s="10" t="s">
        <v>31</v>
      </c>
      <c r="E82" s="10">
        <v>21.0</v>
      </c>
      <c r="F82" s="11">
        <v>77.2875</v>
      </c>
      <c r="G82" s="10">
        <v>0.0</v>
      </c>
      <c r="H82" s="10">
        <v>1.0</v>
      </c>
      <c r="I82" s="12">
        <f>linear!$E82/$E$1</f>
        <v>0.2625</v>
      </c>
      <c r="J82" s="12">
        <f>LOG10(linear!$F82+1)</f>
        <v>1.893692425</v>
      </c>
      <c r="K82" s="10">
        <f>IF(linear!$C82=1,1,0)</f>
        <v>1</v>
      </c>
      <c r="L82" s="10">
        <f>IF(linear!$C82=2,1,0)</f>
        <v>0</v>
      </c>
      <c r="M82" s="10">
        <f>IF(linear!$B82="S",1,0)</f>
        <v>1</v>
      </c>
      <c r="N82" s="10">
        <f>IF(linear!$B82="C",1,0)</f>
        <v>0</v>
      </c>
      <c r="O82" s="13">
        <f>IF(linear!$D82="male",1,0)</f>
        <v>1</v>
      </c>
      <c r="P82" s="13">
        <v>1.0</v>
      </c>
      <c r="AC82" s="15">
        <f>SUMPRODUCT(linear!$G82:$P82,$R$4:$AA$4)</f>
        <v>0.5386173526</v>
      </c>
      <c r="AD82" s="16">
        <f>(AC82-linear!$A82)^2</f>
        <v>0.2901086525</v>
      </c>
      <c r="AE82" s="16"/>
    </row>
    <row r="83" ht="14.25" customHeight="1">
      <c r="A83" s="10">
        <v>0.0</v>
      </c>
      <c r="B83" s="10" t="s">
        <v>30</v>
      </c>
      <c r="C83" s="10">
        <v>3.0</v>
      </c>
      <c r="D83" s="10" t="s">
        <v>31</v>
      </c>
      <c r="E83" s="10">
        <v>33.0</v>
      </c>
      <c r="F83" s="11">
        <v>8.6542</v>
      </c>
      <c r="G83" s="10">
        <v>0.0</v>
      </c>
      <c r="H83" s="10">
        <v>0.0</v>
      </c>
      <c r="I83" s="12">
        <f>linear!$E83/$E$1</f>
        <v>0.4125</v>
      </c>
      <c r="J83" s="12">
        <f>LOG10(linear!$F83+1)</f>
        <v>0.9847162916</v>
      </c>
      <c r="K83" s="10">
        <f>IF(linear!$C83=1,1,0)</f>
        <v>0</v>
      </c>
      <c r="L83" s="10">
        <f>IF(linear!$C83=2,1,0)</f>
        <v>0</v>
      </c>
      <c r="M83" s="10">
        <f>IF(linear!$B83="S",1,0)</f>
        <v>1</v>
      </c>
      <c r="N83" s="10">
        <f>IF(linear!$B83="C",1,0)</f>
        <v>0</v>
      </c>
      <c r="O83" s="13">
        <f>IF(linear!$D83="male",1,0)</f>
        <v>1</v>
      </c>
      <c r="P83" s="13">
        <v>1.0</v>
      </c>
      <c r="AC83" s="15">
        <f>SUMPRODUCT(linear!$G83:$P83,$R$4:$AA$4)</f>
        <v>0.07881300383</v>
      </c>
      <c r="AD83" s="16">
        <f>(AC83-linear!$A83)^2</f>
        <v>0.006211489572</v>
      </c>
      <c r="AE83" s="16"/>
    </row>
    <row r="84" ht="14.25" customHeight="1">
      <c r="A84" s="10">
        <v>0.0</v>
      </c>
      <c r="B84" s="10" t="s">
        <v>30</v>
      </c>
      <c r="C84" s="10">
        <v>3.0</v>
      </c>
      <c r="D84" s="10" t="s">
        <v>31</v>
      </c>
      <c r="E84" s="10">
        <v>37.0</v>
      </c>
      <c r="F84" s="11">
        <v>7.925</v>
      </c>
      <c r="G84" s="10">
        <v>2.0</v>
      </c>
      <c r="H84" s="10">
        <v>0.0</v>
      </c>
      <c r="I84" s="12">
        <f>linear!$E84/$E$1</f>
        <v>0.4625</v>
      </c>
      <c r="J84" s="12">
        <f>LOG10(linear!$F84+1)</f>
        <v>0.9506082248</v>
      </c>
      <c r="K84" s="10">
        <f>IF(linear!$C84=1,1,0)</f>
        <v>0</v>
      </c>
      <c r="L84" s="10">
        <f>IF(linear!$C84=2,1,0)</f>
        <v>0</v>
      </c>
      <c r="M84" s="10">
        <f>IF(linear!$B84="S",1,0)</f>
        <v>1</v>
      </c>
      <c r="N84" s="10">
        <f>IF(linear!$B84="C",1,0)</f>
        <v>0</v>
      </c>
      <c r="O84" s="13">
        <f>IF(linear!$D84="male",1,0)</f>
        <v>1</v>
      </c>
      <c r="P84" s="13">
        <v>1.0</v>
      </c>
      <c r="AC84" s="15">
        <f>SUMPRODUCT(linear!$G84:$P84,$R$4:$AA$4)</f>
        <v>-0.05832324272</v>
      </c>
      <c r="AD84" s="16">
        <f>(AC84-linear!$A84)^2</f>
        <v>0.003401600641</v>
      </c>
      <c r="AE84" s="16"/>
    </row>
    <row r="85" ht="14.25" customHeight="1">
      <c r="A85" s="10">
        <v>0.0</v>
      </c>
      <c r="B85" s="10" t="s">
        <v>30</v>
      </c>
      <c r="C85" s="10">
        <v>3.0</v>
      </c>
      <c r="D85" s="10" t="s">
        <v>31</v>
      </c>
      <c r="E85" s="10">
        <v>28.0</v>
      </c>
      <c r="F85" s="11">
        <v>7.8958</v>
      </c>
      <c r="G85" s="10">
        <v>0.0</v>
      </c>
      <c r="H85" s="10">
        <v>0.0</v>
      </c>
      <c r="I85" s="12">
        <f>linear!$E85/$E$1</f>
        <v>0.35</v>
      </c>
      <c r="J85" s="12">
        <f>LOG10(linear!$F85+1)</f>
        <v>0.9491850103</v>
      </c>
      <c r="K85" s="10">
        <f>IF(linear!$C85=1,1,0)</f>
        <v>0</v>
      </c>
      <c r="L85" s="10">
        <f>IF(linear!$C85=2,1,0)</f>
        <v>0</v>
      </c>
      <c r="M85" s="10">
        <f>IF(linear!$B85="S",1,0)</f>
        <v>1</v>
      </c>
      <c r="N85" s="10">
        <f>IF(linear!$B85="C",1,0)</f>
        <v>0</v>
      </c>
      <c r="O85" s="13">
        <f>IF(linear!$D85="male",1,0)</f>
        <v>1</v>
      </c>
      <c r="P85" s="13">
        <v>1.0</v>
      </c>
      <c r="AC85" s="15">
        <f>SUMPRODUCT(linear!$G85:$P85,$R$4:$AA$4)</f>
        <v>0.109088526</v>
      </c>
      <c r="AD85" s="16">
        <f>(AC85-linear!$A85)^2</f>
        <v>0.0119003065</v>
      </c>
      <c r="AE85" s="16"/>
    </row>
    <row r="86" ht="14.25" customHeight="1">
      <c r="A86" s="10">
        <v>1.0</v>
      </c>
      <c r="B86" s="10" t="s">
        <v>30</v>
      </c>
      <c r="C86" s="10">
        <v>3.0</v>
      </c>
      <c r="D86" s="10" t="s">
        <v>33</v>
      </c>
      <c r="E86" s="10">
        <v>21.0</v>
      </c>
      <c r="F86" s="11">
        <v>7.65</v>
      </c>
      <c r="G86" s="10">
        <v>0.0</v>
      </c>
      <c r="H86" s="10">
        <v>0.0</v>
      </c>
      <c r="I86" s="12">
        <f>linear!$E86/$E$1</f>
        <v>0.2625</v>
      </c>
      <c r="J86" s="12">
        <f>LOG10(linear!$F86+1)</f>
        <v>0.9370161075</v>
      </c>
      <c r="K86" s="10">
        <f>IF(linear!$C86=1,1,0)</f>
        <v>0</v>
      </c>
      <c r="L86" s="10">
        <f>IF(linear!$C86=2,1,0)</f>
        <v>0</v>
      </c>
      <c r="M86" s="10">
        <f>IF(linear!$B86="S",1,0)</f>
        <v>1</v>
      </c>
      <c r="N86" s="10">
        <f>IF(linear!$B86="C",1,0)</f>
        <v>0</v>
      </c>
      <c r="O86" s="13">
        <f>IF(linear!$D86="male",1,0)</f>
        <v>0</v>
      </c>
      <c r="P86" s="13">
        <v>1.0</v>
      </c>
      <c r="AC86" s="15">
        <f>SUMPRODUCT(linear!$G86:$P86,$R$4:$AA$4)</f>
        <v>0.6363706792</v>
      </c>
      <c r="AD86" s="16">
        <f>(AC86-linear!$A86)^2</f>
        <v>0.1322262829</v>
      </c>
      <c r="AE86" s="16"/>
    </row>
    <row r="87" ht="14.25" customHeight="1">
      <c r="A87" s="10">
        <v>0.0</v>
      </c>
      <c r="B87" s="10" t="s">
        <v>30</v>
      </c>
      <c r="C87" s="10">
        <v>3.0</v>
      </c>
      <c r="D87" s="10" t="s">
        <v>31</v>
      </c>
      <c r="E87" s="10">
        <v>38.0</v>
      </c>
      <c r="F87" s="11">
        <v>7.8958</v>
      </c>
      <c r="G87" s="10">
        <v>0.0</v>
      </c>
      <c r="H87" s="10">
        <v>0.0</v>
      </c>
      <c r="I87" s="12">
        <f>linear!$E87/$E$1</f>
        <v>0.475</v>
      </c>
      <c r="J87" s="12">
        <f>LOG10(linear!$F87+1)</f>
        <v>0.9491850103</v>
      </c>
      <c r="K87" s="10">
        <f>IF(linear!$C87=1,1,0)</f>
        <v>0</v>
      </c>
      <c r="L87" s="10">
        <f>IF(linear!$C87=2,1,0)</f>
        <v>0</v>
      </c>
      <c r="M87" s="10">
        <f>IF(linear!$B87="S",1,0)</f>
        <v>1</v>
      </c>
      <c r="N87" s="10">
        <f>IF(linear!$B87="C",1,0)</f>
        <v>0</v>
      </c>
      <c r="O87" s="13">
        <f>IF(linear!$D87="male",1,0)</f>
        <v>1</v>
      </c>
      <c r="P87" s="13">
        <v>1.0</v>
      </c>
      <c r="AC87" s="15">
        <f>SUMPRODUCT(linear!$G87:$P87,$R$4:$AA$4)</f>
        <v>0.04507395034</v>
      </c>
      <c r="AD87" s="16">
        <f>(AC87-linear!$A87)^2</f>
        <v>0.002031660999</v>
      </c>
      <c r="AE87" s="16"/>
    </row>
    <row r="88" ht="14.25" customHeight="1">
      <c r="A88" s="10">
        <v>0.0</v>
      </c>
      <c r="B88" s="10" t="s">
        <v>30</v>
      </c>
      <c r="C88" s="10">
        <v>1.0</v>
      </c>
      <c r="D88" s="10" t="s">
        <v>31</v>
      </c>
      <c r="E88" s="10">
        <v>47.0</v>
      </c>
      <c r="F88" s="11">
        <v>52.0</v>
      </c>
      <c r="G88" s="10">
        <v>0.0</v>
      </c>
      <c r="H88" s="10">
        <v>0.0</v>
      </c>
      <c r="I88" s="12">
        <f>linear!$E88/$E$1</f>
        <v>0.5875</v>
      </c>
      <c r="J88" s="12">
        <f>LOG10(linear!$F88+1)</f>
        <v>1.72427587</v>
      </c>
      <c r="K88" s="10">
        <f>IF(linear!$C88=1,1,0)</f>
        <v>1</v>
      </c>
      <c r="L88" s="10">
        <f>IF(linear!$C88=2,1,0)</f>
        <v>0</v>
      </c>
      <c r="M88" s="10">
        <f>IF(linear!$B88="S",1,0)</f>
        <v>1</v>
      </c>
      <c r="N88" s="10">
        <f>IF(linear!$B88="C",1,0)</f>
        <v>0</v>
      </c>
      <c r="O88" s="13">
        <f>IF(linear!$D88="male",1,0)</f>
        <v>1</v>
      </c>
      <c r="P88" s="13">
        <v>1.0</v>
      </c>
      <c r="AC88" s="15">
        <f>SUMPRODUCT(linear!$G88:$P88,$R$4:$AA$4)</f>
        <v>0.3778478332</v>
      </c>
      <c r="AD88" s="16">
        <f>(AC88-linear!$A88)^2</f>
        <v>0.1427689851</v>
      </c>
      <c r="AE88" s="16"/>
    </row>
    <row r="89" ht="14.25" customHeight="1">
      <c r="A89" s="10">
        <v>0.0</v>
      </c>
      <c r="B89" s="10" t="s">
        <v>32</v>
      </c>
      <c r="C89" s="10">
        <v>3.0</v>
      </c>
      <c r="D89" s="10" t="s">
        <v>33</v>
      </c>
      <c r="E89" s="10">
        <v>14.5</v>
      </c>
      <c r="F89" s="11">
        <v>14.4542</v>
      </c>
      <c r="G89" s="10">
        <v>1.0</v>
      </c>
      <c r="H89" s="10">
        <v>0.0</v>
      </c>
      <c r="I89" s="12">
        <f>linear!$E89/$E$1</f>
        <v>0.18125</v>
      </c>
      <c r="J89" s="12">
        <f>LOG10(linear!$F89+1)</f>
        <v>1.189046528</v>
      </c>
      <c r="K89" s="10">
        <f>IF(linear!$C89=1,1,0)</f>
        <v>0</v>
      </c>
      <c r="L89" s="10">
        <f>IF(linear!$C89=2,1,0)</f>
        <v>0</v>
      </c>
      <c r="M89" s="10">
        <f>IF(linear!$B89="S",1,0)</f>
        <v>0</v>
      </c>
      <c r="N89" s="10">
        <f>IF(linear!$B89="C",1,0)</f>
        <v>1</v>
      </c>
      <c r="O89" s="13">
        <f>IF(linear!$D89="male",1,0)</f>
        <v>0</v>
      </c>
      <c r="P89" s="13">
        <v>1.0</v>
      </c>
      <c r="AC89" s="15">
        <f>SUMPRODUCT(linear!$G89:$P89,$R$4:$AA$4)</f>
        <v>0.7014264221</v>
      </c>
      <c r="AD89" s="16">
        <f>(AC89-linear!$A89)^2</f>
        <v>0.4919990257</v>
      </c>
      <c r="AE89" s="16"/>
    </row>
    <row r="90" ht="14.25" customHeight="1">
      <c r="A90" s="10">
        <v>0.0</v>
      </c>
      <c r="B90" s="10" t="s">
        <v>30</v>
      </c>
      <c r="C90" s="10">
        <v>3.0</v>
      </c>
      <c r="D90" s="10" t="s">
        <v>31</v>
      </c>
      <c r="E90" s="10">
        <v>22.0</v>
      </c>
      <c r="F90" s="11">
        <v>8.05</v>
      </c>
      <c r="G90" s="10">
        <v>0.0</v>
      </c>
      <c r="H90" s="10">
        <v>0.0</v>
      </c>
      <c r="I90" s="12">
        <f>linear!$E90/$E$1</f>
        <v>0.275</v>
      </c>
      <c r="J90" s="12">
        <f>LOG10(linear!$F90+1)</f>
        <v>0.9566485792</v>
      </c>
      <c r="K90" s="10">
        <f>IF(linear!$C90=1,1,0)</f>
        <v>0</v>
      </c>
      <c r="L90" s="10">
        <f>IF(linear!$C90=2,1,0)</f>
        <v>0</v>
      </c>
      <c r="M90" s="10">
        <f>IF(linear!$B90="S",1,0)</f>
        <v>1</v>
      </c>
      <c r="N90" s="10">
        <f>IF(linear!$B90="C",1,0)</f>
        <v>0</v>
      </c>
      <c r="O90" s="13">
        <f>IF(linear!$D90="male",1,0)</f>
        <v>1</v>
      </c>
      <c r="P90" s="13">
        <v>1.0</v>
      </c>
      <c r="AC90" s="15">
        <f>SUMPRODUCT(linear!$G90:$P90,$R$4:$AA$4)</f>
        <v>0.1478610396</v>
      </c>
      <c r="AD90" s="16">
        <f>(AC90-linear!$A90)^2</f>
        <v>0.02186288703</v>
      </c>
      <c r="AE90" s="16"/>
    </row>
    <row r="91" ht="14.25" customHeight="1">
      <c r="A91" s="10">
        <v>0.0</v>
      </c>
      <c r="B91" s="10" t="s">
        <v>30</v>
      </c>
      <c r="C91" s="10">
        <v>3.0</v>
      </c>
      <c r="D91" s="10" t="s">
        <v>33</v>
      </c>
      <c r="E91" s="10">
        <v>20.0</v>
      </c>
      <c r="F91" s="11">
        <v>9.825</v>
      </c>
      <c r="G91" s="10">
        <v>1.0</v>
      </c>
      <c r="H91" s="10">
        <v>0.0</v>
      </c>
      <c r="I91" s="12">
        <f>linear!$E91/$E$1</f>
        <v>0.25</v>
      </c>
      <c r="J91" s="12">
        <f>LOG10(linear!$F91+1)</f>
        <v>1.034427905</v>
      </c>
      <c r="K91" s="10">
        <f>IF(linear!$C91=1,1,0)</f>
        <v>0</v>
      </c>
      <c r="L91" s="10">
        <f>IF(linear!$C91=2,1,0)</f>
        <v>0</v>
      </c>
      <c r="M91" s="10">
        <f>IF(linear!$B91="S",1,0)</f>
        <v>1</v>
      </c>
      <c r="N91" s="10">
        <f>IF(linear!$B91="C",1,0)</f>
        <v>0</v>
      </c>
      <c r="O91" s="13">
        <f>IF(linear!$D91="male",1,0)</f>
        <v>0</v>
      </c>
      <c r="P91" s="13">
        <v>1.0</v>
      </c>
      <c r="AC91" s="15">
        <f>SUMPRODUCT(linear!$G91:$P91,$R$4:$AA$4)</f>
        <v>0.5925858999</v>
      </c>
      <c r="AD91" s="16">
        <f>(AC91-linear!$A91)^2</f>
        <v>0.3511580488</v>
      </c>
      <c r="AE91" s="16"/>
    </row>
    <row r="92" ht="14.25" customHeight="1">
      <c r="A92" s="10">
        <v>0.0</v>
      </c>
      <c r="B92" s="10" t="s">
        <v>32</v>
      </c>
      <c r="C92" s="10">
        <v>3.0</v>
      </c>
      <c r="D92" s="10" t="s">
        <v>33</v>
      </c>
      <c r="E92" s="10">
        <v>17.0</v>
      </c>
      <c r="F92" s="11">
        <v>14.4583</v>
      </c>
      <c r="G92" s="10">
        <v>0.0</v>
      </c>
      <c r="H92" s="10">
        <v>0.0</v>
      </c>
      <c r="I92" s="12">
        <f>linear!$E92/$E$1</f>
        <v>0.2125</v>
      </c>
      <c r="J92" s="12">
        <f>LOG10(linear!$F92+1)</f>
        <v>1.189161731</v>
      </c>
      <c r="K92" s="10">
        <f>IF(linear!$C92=1,1,0)</f>
        <v>0</v>
      </c>
      <c r="L92" s="10">
        <f>IF(linear!$C92=2,1,0)</f>
        <v>0</v>
      </c>
      <c r="M92" s="10">
        <f>IF(linear!$B92="S",1,0)</f>
        <v>0</v>
      </c>
      <c r="N92" s="10">
        <f>IF(linear!$B92="C",1,0)</f>
        <v>1</v>
      </c>
      <c r="O92" s="13">
        <f>IF(linear!$D92="male",1,0)</f>
        <v>0</v>
      </c>
      <c r="P92" s="13">
        <v>1.0</v>
      </c>
      <c r="AC92" s="15">
        <f>SUMPRODUCT(linear!$G92:$P92,$R$4:$AA$4)</f>
        <v>0.7403624016</v>
      </c>
      <c r="AD92" s="16">
        <f>(AC92-linear!$A92)^2</f>
        <v>0.5481364857</v>
      </c>
      <c r="AE92" s="16"/>
    </row>
    <row r="93" ht="14.25" customHeight="1">
      <c r="A93" s="10">
        <v>0.0</v>
      </c>
      <c r="B93" s="10" t="s">
        <v>30</v>
      </c>
      <c r="C93" s="10">
        <v>3.0</v>
      </c>
      <c r="D93" s="10" t="s">
        <v>31</v>
      </c>
      <c r="E93" s="10">
        <v>21.0</v>
      </c>
      <c r="F93" s="11">
        <v>7.925</v>
      </c>
      <c r="G93" s="10">
        <v>0.0</v>
      </c>
      <c r="H93" s="10">
        <v>0.0</v>
      </c>
      <c r="I93" s="12">
        <f>linear!$E93/$E$1</f>
        <v>0.2625</v>
      </c>
      <c r="J93" s="12">
        <f>LOG10(linear!$F93+1)</f>
        <v>0.9506082248</v>
      </c>
      <c r="K93" s="10">
        <f>IF(linear!$C93=1,1,0)</f>
        <v>0</v>
      </c>
      <c r="L93" s="10">
        <f>IF(linear!$C93=2,1,0)</f>
        <v>0</v>
      </c>
      <c r="M93" s="10">
        <f>IF(linear!$B93="S",1,0)</f>
        <v>1</v>
      </c>
      <c r="N93" s="10">
        <f>IF(linear!$B93="C",1,0)</f>
        <v>0</v>
      </c>
      <c r="O93" s="13">
        <f>IF(linear!$D93="male",1,0)</f>
        <v>1</v>
      </c>
      <c r="P93" s="13">
        <v>1.0</v>
      </c>
      <c r="AC93" s="15">
        <f>SUMPRODUCT(linear!$G93:$P93,$R$4:$AA$4)</f>
        <v>0.1539680952</v>
      </c>
      <c r="AD93" s="16">
        <f>(AC93-linear!$A93)^2</f>
        <v>0.02370617434</v>
      </c>
      <c r="AE93" s="16"/>
    </row>
    <row r="94" ht="14.25" customHeight="1">
      <c r="A94" s="10">
        <v>0.0</v>
      </c>
      <c r="B94" s="10" t="s">
        <v>34</v>
      </c>
      <c r="C94" s="10">
        <v>3.0</v>
      </c>
      <c r="D94" s="10" t="s">
        <v>31</v>
      </c>
      <c r="E94" s="10">
        <v>70.5</v>
      </c>
      <c r="F94" s="11">
        <v>7.75</v>
      </c>
      <c r="G94" s="10">
        <v>0.0</v>
      </c>
      <c r="H94" s="10">
        <v>0.0</v>
      </c>
      <c r="I94" s="12">
        <f>linear!$E94/$E$1</f>
        <v>0.88125</v>
      </c>
      <c r="J94" s="12">
        <f>LOG10(linear!$F94+1)</f>
        <v>0.942008053</v>
      </c>
      <c r="K94" s="10">
        <f>IF(linear!$C94=1,1,0)</f>
        <v>0</v>
      </c>
      <c r="L94" s="10">
        <f>IF(linear!$C94=2,1,0)</f>
        <v>0</v>
      </c>
      <c r="M94" s="10">
        <f>IF(linear!$B94="S",1,0)</f>
        <v>0</v>
      </c>
      <c r="N94" s="10">
        <f>IF(linear!$B94="C",1,0)</f>
        <v>0</v>
      </c>
      <c r="O94" s="13">
        <f>IF(linear!$D94="male",1,0)</f>
        <v>1</v>
      </c>
      <c r="P94" s="13">
        <v>1.0</v>
      </c>
      <c r="AC94" s="15">
        <f>SUMPRODUCT(linear!$G94:$P94,$R$4:$AA$4)</f>
        <v>-0.1940431616</v>
      </c>
      <c r="AD94" s="16">
        <f>(AC94-linear!$A94)^2</f>
        <v>0.03765274855</v>
      </c>
      <c r="AE94" s="16"/>
    </row>
    <row r="95" ht="14.25" customHeight="1">
      <c r="A95" s="10">
        <v>0.0</v>
      </c>
      <c r="B95" s="10" t="s">
        <v>30</v>
      </c>
      <c r="C95" s="10">
        <v>2.0</v>
      </c>
      <c r="D95" s="10" t="s">
        <v>31</v>
      </c>
      <c r="E95" s="10">
        <v>29.0</v>
      </c>
      <c r="F95" s="11">
        <v>21.0</v>
      </c>
      <c r="G95" s="10">
        <v>1.0</v>
      </c>
      <c r="H95" s="10">
        <v>0.0</v>
      </c>
      <c r="I95" s="12">
        <f>linear!$E95/$E$1</f>
        <v>0.3625</v>
      </c>
      <c r="J95" s="12">
        <f>LOG10(linear!$F95+1)</f>
        <v>1.342422681</v>
      </c>
      <c r="K95" s="10">
        <f>IF(linear!$C95=1,1,0)</f>
        <v>0</v>
      </c>
      <c r="L95" s="10">
        <f>IF(linear!$C95=2,1,0)</f>
        <v>1</v>
      </c>
      <c r="M95" s="10">
        <f>IF(linear!$B95="S",1,0)</f>
        <v>1</v>
      </c>
      <c r="N95" s="10">
        <f>IF(linear!$B95="C",1,0)</f>
        <v>0</v>
      </c>
      <c r="O95" s="13">
        <f>IF(linear!$D95="male",1,0)</f>
        <v>1</v>
      </c>
      <c r="P95" s="13">
        <v>1.0</v>
      </c>
      <c r="AC95" s="15">
        <f>SUMPRODUCT(linear!$G95:$P95,$R$4:$AA$4)</f>
        <v>0.2497611271</v>
      </c>
      <c r="AD95" s="16">
        <f>(AC95-linear!$A95)^2</f>
        <v>0.06238062059</v>
      </c>
      <c r="AE95" s="16"/>
    </row>
    <row r="96" ht="14.25" customHeight="1">
      <c r="A96" s="10">
        <v>0.0</v>
      </c>
      <c r="B96" s="10" t="s">
        <v>32</v>
      </c>
      <c r="C96" s="10">
        <v>1.0</v>
      </c>
      <c r="D96" s="10" t="s">
        <v>31</v>
      </c>
      <c r="E96" s="10">
        <v>24.0</v>
      </c>
      <c r="F96" s="11">
        <v>247.5208</v>
      </c>
      <c r="G96" s="10">
        <v>0.0</v>
      </c>
      <c r="H96" s="10">
        <v>1.0</v>
      </c>
      <c r="I96" s="12">
        <f>linear!$E96/$E$1</f>
        <v>0.3</v>
      </c>
      <c r="J96" s="12">
        <f>LOG10(linear!$F96+1)</f>
        <v>2.395362743</v>
      </c>
      <c r="K96" s="10">
        <f>IF(linear!$C96=1,1,0)</f>
        <v>1</v>
      </c>
      <c r="L96" s="10">
        <f>IF(linear!$C96=2,1,0)</f>
        <v>0</v>
      </c>
      <c r="M96" s="10">
        <f>IF(linear!$B96="S",1,0)</f>
        <v>0</v>
      </c>
      <c r="N96" s="10">
        <f>IF(linear!$B96="C",1,0)</f>
        <v>1</v>
      </c>
      <c r="O96" s="13">
        <f>IF(linear!$D96="male",1,0)</f>
        <v>1</v>
      </c>
      <c r="P96" s="13">
        <v>1.0</v>
      </c>
      <c r="AC96" s="15">
        <f>SUMPRODUCT(linear!$G96:$P96,$R$4:$AA$4)</f>
        <v>0.6099605021</v>
      </c>
      <c r="AD96" s="16">
        <f>(AC96-linear!$A96)^2</f>
        <v>0.3720518142</v>
      </c>
      <c r="AE96" s="16"/>
    </row>
    <row r="97" ht="14.25" customHeight="1">
      <c r="A97" s="10">
        <v>0.0</v>
      </c>
      <c r="B97" s="10" t="s">
        <v>30</v>
      </c>
      <c r="C97" s="10">
        <v>3.0</v>
      </c>
      <c r="D97" s="10" t="s">
        <v>33</v>
      </c>
      <c r="E97" s="10">
        <v>2.0</v>
      </c>
      <c r="F97" s="11">
        <v>31.275</v>
      </c>
      <c r="G97" s="10">
        <v>4.0</v>
      </c>
      <c r="H97" s="10">
        <v>2.0</v>
      </c>
      <c r="I97" s="12">
        <f>linear!$E97/$E$1</f>
        <v>0.025</v>
      </c>
      <c r="J97" s="12">
        <f>LOG10(linear!$F97+1)</f>
        <v>1.508866251</v>
      </c>
      <c r="K97" s="10">
        <f>IF(linear!$C97=1,1,0)</f>
        <v>0</v>
      </c>
      <c r="L97" s="10">
        <f>IF(linear!$C97=2,1,0)</f>
        <v>0</v>
      </c>
      <c r="M97" s="10">
        <f>IF(linear!$B97="S",1,0)</f>
        <v>1</v>
      </c>
      <c r="N97" s="10">
        <f>IF(linear!$B97="C",1,0)</f>
        <v>0</v>
      </c>
      <c r="O97" s="13">
        <f>IF(linear!$D97="male",1,0)</f>
        <v>0</v>
      </c>
      <c r="P97" s="13">
        <v>1.0</v>
      </c>
      <c r="AC97" s="15">
        <f>SUMPRODUCT(linear!$G97:$P97,$R$4:$AA$4)</f>
        <v>0.5382826447</v>
      </c>
      <c r="AD97" s="16">
        <f>(AC97-linear!$A97)^2</f>
        <v>0.2897482056</v>
      </c>
      <c r="AE97" s="16"/>
    </row>
    <row r="98" ht="14.25" customHeight="1">
      <c r="A98" s="10">
        <v>0.0</v>
      </c>
      <c r="B98" s="10" t="s">
        <v>30</v>
      </c>
      <c r="C98" s="10">
        <v>2.0</v>
      </c>
      <c r="D98" s="10" t="s">
        <v>31</v>
      </c>
      <c r="E98" s="10">
        <v>21.0</v>
      </c>
      <c r="F98" s="11">
        <v>73.5</v>
      </c>
      <c r="G98" s="10">
        <v>2.0</v>
      </c>
      <c r="H98" s="10">
        <v>0.0</v>
      </c>
      <c r="I98" s="12">
        <f>linear!$E98/$E$1</f>
        <v>0.2625</v>
      </c>
      <c r="J98" s="12">
        <f>LOG10(linear!$F98+1)</f>
        <v>1.872156273</v>
      </c>
      <c r="K98" s="10">
        <f>IF(linear!$C98=1,1,0)</f>
        <v>0</v>
      </c>
      <c r="L98" s="10">
        <f>IF(linear!$C98=2,1,0)</f>
        <v>1</v>
      </c>
      <c r="M98" s="10">
        <f>IF(linear!$B98="S",1,0)</f>
        <v>1</v>
      </c>
      <c r="N98" s="10">
        <f>IF(linear!$B98="C",1,0)</f>
        <v>0</v>
      </c>
      <c r="O98" s="13">
        <f>IF(linear!$D98="male",1,0)</f>
        <v>1</v>
      </c>
      <c r="P98" s="13">
        <v>1.0</v>
      </c>
      <c r="AC98" s="15">
        <f>SUMPRODUCT(linear!$G98:$P98,$R$4:$AA$4)</f>
        <v>0.2718575624</v>
      </c>
      <c r="AD98" s="16">
        <f>(AC98-linear!$A98)^2</f>
        <v>0.07390653425</v>
      </c>
      <c r="AE98" s="16"/>
    </row>
    <row r="99" ht="14.25" customHeight="1">
      <c r="A99" s="10">
        <v>0.0</v>
      </c>
      <c r="B99" s="10" t="s">
        <v>32</v>
      </c>
      <c r="C99" s="10">
        <v>2.0</v>
      </c>
      <c r="D99" s="10" t="s">
        <v>31</v>
      </c>
      <c r="E99" s="10">
        <v>32.5</v>
      </c>
      <c r="F99" s="11">
        <v>30.0708</v>
      </c>
      <c r="G99" s="10">
        <v>1.0</v>
      </c>
      <c r="H99" s="10">
        <v>0.0</v>
      </c>
      <c r="I99" s="12">
        <f>linear!$E99/$E$1</f>
        <v>0.40625</v>
      </c>
      <c r="J99" s="12">
        <f>LOG10(linear!$F99+1)</f>
        <v>1.492352435</v>
      </c>
      <c r="K99" s="10">
        <f>IF(linear!$C99=1,1,0)</f>
        <v>0</v>
      </c>
      <c r="L99" s="10">
        <f>IF(linear!$C99=2,1,0)</f>
        <v>1</v>
      </c>
      <c r="M99" s="10">
        <f>IF(linear!$B99="S",1,0)</f>
        <v>0</v>
      </c>
      <c r="N99" s="10">
        <f>IF(linear!$B99="C",1,0)</f>
        <v>1</v>
      </c>
      <c r="O99" s="13">
        <f>IF(linear!$D99="male",1,0)</f>
        <v>1</v>
      </c>
      <c r="P99" s="13">
        <v>1.0</v>
      </c>
      <c r="AC99" s="15">
        <f>SUMPRODUCT(linear!$G99:$P99,$R$4:$AA$4)</f>
        <v>0.3007599996</v>
      </c>
      <c r="AD99" s="16">
        <f>(AC99-linear!$A99)^2</f>
        <v>0.09045657734</v>
      </c>
      <c r="AE99" s="16"/>
    </row>
    <row r="100" ht="14.25" customHeight="1">
      <c r="A100" s="10">
        <v>1.0</v>
      </c>
      <c r="B100" s="10" t="s">
        <v>30</v>
      </c>
      <c r="C100" s="10">
        <v>2.0</v>
      </c>
      <c r="D100" s="10" t="s">
        <v>33</v>
      </c>
      <c r="E100" s="10">
        <v>32.5</v>
      </c>
      <c r="F100" s="11">
        <v>13.0</v>
      </c>
      <c r="G100" s="10">
        <v>0.0</v>
      </c>
      <c r="H100" s="10">
        <v>0.0</v>
      </c>
      <c r="I100" s="12">
        <f>linear!$E100/$E$1</f>
        <v>0.40625</v>
      </c>
      <c r="J100" s="12">
        <f>LOG10(linear!$F100+1)</f>
        <v>1.146128036</v>
      </c>
      <c r="K100" s="10">
        <f>IF(linear!$C100=1,1,0)</f>
        <v>0</v>
      </c>
      <c r="L100" s="10">
        <f>IF(linear!$C100=2,1,0)</f>
        <v>1</v>
      </c>
      <c r="M100" s="10">
        <f>IF(linear!$B100="S",1,0)</f>
        <v>1</v>
      </c>
      <c r="N100" s="10">
        <f>IF(linear!$B100="C",1,0)</f>
        <v>0</v>
      </c>
      <c r="O100" s="13">
        <f>IF(linear!$D100="male",1,0)</f>
        <v>0</v>
      </c>
      <c r="P100" s="13">
        <v>1.0</v>
      </c>
      <c r="AC100" s="15">
        <f>SUMPRODUCT(linear!$G100:$P100,$R$4:$AA$4)</f>
        <v>0.7557878459</v>
      </c>
      <c r="AD100" s="16">
        <f>(AC100-linear!$A100)^2</f>
        <v>0.05963957623</v>
      </c>
      <c r="AE100" s="16"/>
    </row>
    <row r="101" ht="14.25" customHeight="1">
      <c r="A101" s="10">
        <v>0.0</v>
      </c>
      <c r="B101" s="10" t="s">
        <v>30</v>
      </c>
      <c r="C101" s="10">
        <v>1.0</v>
      </c>
      <c r="D101" s="10" t="s">
        <v>31</v>
      </c>
      <c r="E101" s="10">
        <v>54.0</v>
      </c>
      <c r="F101" s="11">
        <v>77.2875</v>
      </c>
      <c r="G101" s="10">
        <v>0.0</v>
      </c>
      <c r="H101" s="10">
        <v>1.0</v>
      </c>
      <c r="I101" s="12">
        <f>linear!$E101/$E$1</f>
        <v>0.675</v>
      </c>
      <c r="J101" s="12">
        <f>LOG10(linear!$F101+1)</f>
        <v>1.893692425</v>
      </c>
      <c r="K101" s="10">
        <f>IF(linear!$C101=1,1,0)</f>
        <v>1</v>
      </c>
      <c r="L101" s="10">
        <f>IF(linear!$C101=2,1,0)</f>
        <v>0</v>
      </c>
      <c r="M101" s="10">
        <f>IF(linear!$B101="S",1,0)</f>
        <v>1</v>
      </c>
      <c r="N101" s="10">
        <f>IF(linear!$B101="C",1,0)</f>
        <v>0</v>
      </c>
      <c r="O101" s="13">
        <f>IF(linear!$D101="male",1,0)</f>
        <v>1</v>
      </c>
      <c r="P101" s="13">
        <v>1.0</v>
      </c>
      <c r="AC101" s="15">
        <f>SUMPRODUCT(linear!$G101:$P101,$R$4:$AA$4)</f>
        <v>0.327369253</v>
      </c>
      <c r="AD101" s="16">
        <f>(AC101-linear!$A101)^2</f>
        <v>0.1071706278</v>
      </c>
      <c r="AE101" s="16"/>
    </row>
    <row r="102" ht="14.25" customHeight="1">
      <c r="A102" s="10">
        <v>1.0</v>
      </c>
      <c r="B102" s="10" t="s">
        <v>32</v>
      </c>
      <c r="C102" s="10">
        <v>3.0</v>
      </c>
      <c r="D102" s="10" t="s">
        <v>31</v>
      </c>
      <c r="E102" s="10">
        <v>12.0</v>
      </c>
      <c r="F102" s="11">
        <v>11.2417</v>
      </c>
      <c r="G102" s="10">
        <v>1.0</v>
      </c>
      <c r="H102" s="10">
        <v>0.0</v>
      </c>
      <c r="I102" s="12">
        <f>linear!$E102/$E$1</f>
        <v>0.15</v>
      </c>
      <c r="J102" s="12">
        <f>LOG10(linear!$F102+1)</f>
        <v>1.087841732</v>
      </c>
      <c r="K102" s="10">
        <f>IF(linear!$C102=1,1,0)</f>
        <v>0</v>
      </c>
      <c r="L102" s="10">
        <f>IF(linear!$C102=2,1,0)</f>
        <v>0</v>
      </c>
      <c r="M102" s="10">
        <f>IF(linear!$B102="S",1,0)</f>
        <v>0</v>
      </c>
      <c r="N102" s="10">
        <f>IF(linear!$B102="C",1,0)</f>
        <v>1</v>
      </c>
      <c r="O102" s="13">
        <f>IF(linear!$D102="male",1,0)</f>
        <v>1</v>
      </c>
      <c r="P102" s="13">
        <v>1.0</v>
      </c>
      <c r="AC102" s="15">
        <f>SUMPRODUCT(linear!$G102:$P102,$R$4:$AA$4)</f>
        <v>0.229432374</v>
      </c>
      <c r="AD102" s="16">
        <f>(AC102-linear!$A102)^2</f>
        <v>0.5937744662</v>
      </c>
      <c r="AE102" s="16"/>
    </row>
    <row r="103" ht="14.25" customHeight="1">
      <c r="A103" s="10">
        <v>1.0</v>
      </c>
      <c r="B103" s="10" t="s">
        <v>30</v>
      </c>
      <c r="C103" s="10">
        <v>3.0</v>
      </c>
      <c r="D103" s="10" t="s">
        <v>31</v>
      </c>
      <c r="E103" s="10">
        <v>24.0</v>
      </c>
      <c r="F103" s="11">
        <v>7.1417</v>
      </c>
      <c r="G103" s="10">
        <v>0.0</v>
      </c>
      <c r="H103" s="10">
        <v>0.0</v>
      </c>
      <c r="I103" s="12">
        <f>linear!$E103/$E$1</f>
        <v>0.3</v>
      </c>
      <c r="J103" s="12">
        <f>LOG10(linear!$F103+1)</f>
        <v>0.9107150957</v>
      </c>
      <c r="K103" s="10">
        <f>IF(linear!$C103=1,1,0)</f>
        <v>0</v>
      </c>
      <c r="L103" s="10">
        <f>IF(linear!$C103=2,1,0)</f>
        <v>0</v>
      </c>
      <c r="M103" s="10">
        <f>IF(linear!$B103="S",1,0)</f>
        <v>1</v>
      </c>
      <c r="N103" s="10">
        <f>IF(linear!$B103="C",1,0)</f>
        <v>0</v>
      </c>
      <c r="O103" s="13">
        <f>IF(linear!$D103="male",1,0)</f>
        <v>1</v>
      </c>
      <c r="P103" s="13">
        <v>1.0</v>
      </c>
      <c r="AC103" s="15">
        <f>SUMPRODUCT(linear!$G103:$P103,$R$4:$AA$4)</f>
        <v>0.1328193639</v>
      </c>
      <c r="AD103" s="16">
        <f>(AC103-linear!$A103)^2</f>
        <v>0.7520022556</v>
      </c>
      <c r="AE103" s="16"/>
    </row>
    <row r="104" ht="14.25" customHeight="1">
      <c r="A104" s="10">
        <v>0.0</v>
      </c>
      <c r="B104" s="10" t="s">
        <v>30</v>
      </c>
      <c r="C104" s="10">
        <v>3.0</v>
      </c>
      <c r="D104" s="10" t="s">
        <v>31</v>
      </c>
      <c r="E104" s="10">
        <v>45.0</v>
      </c>
      <c r="F104" s="11">
        <v>6.975</v>
      </c>
      <c r="G104" s="10">
        <v>0.0</v>
      </c>
      <c r="H104" s="10">
        <v>0.0</v>
      </c>
      <c r="I104" s="12">
        <f>linear!$E104/$E$1</f>
        <v>0.5625</v>
      </c>
      <c r="J104" s="12">
        <f>LOG10(linear!$F104+1)</f>
        <v>0.9017306917</v>
      </c>
      <c r="K104" s="10">
        <f>IF(linear!$C104=1,1,0)</f>
        <v>0</v>
      </c>
      <c r="L104" s="10">
        <f>IF(linear!$C104=2,1,0)</f>
        <v>0</v>
      </c>
      <c r="M104" s="10">
        <f>IF(linear!$B104="S",1,0)</f>
        <v>1</v>
      </c>
      <c r="N104" s="10">
        <f>IF(linear!$B104="C",1,0)</f>
        <v>0</v>
      </c>
      <c r="O104" s="13">
        <f>IF(linear!$D104="male",1,0)</f>
        <v>1</v>
      </c>
      <c r="P104" s="13">
        <v>1.0</v>
      </c>
      <c r="AC104" s="15">
        <f>SUMPRODUCT(linear!$G104:$P104,$R$4:$AA$4)</f>
        <v>-0.002049137387</v>
      </c>
      <c r="AD104" s="16">
        <f>(AC104-linear!$A104)^2</f>
        <v>0.000004198964032</v>
      </c>
      <c r="AE104" s="16"/>
    </row>
    <row r="105" ht="14.25" customHeight="1">
      <c r="A105" s="10">
        <v>0.0</v>
      </c>
      <c r="B105" s="10" t="s">
        <v>32</v>
      </c>
      <c r="C105" s="10">
        <v>3.0</v>
      </c>
      <c r="D105" s="10" t="s">
        <v>31</v>
      </c>
      <c r="E105" s="10">
        <v>33.0</v>
      </c>
      <c r="F105" s="11">
        <v>7.8958</v>
      </c>
      <c r="G105" s="10">
        <v>0.0</v>
      </c>
      <c r="H105" s="10">
        <v>0.0</v>
      </c>
      <c r="I105" s="12">
        <f>linear!$E105/$E$1</f>
        <v>0.4125</v>
      </c>
      <c r="J105" s="12">
        <f>LOG10(linear!$F105+1)</f>
        <v>0.9491850103</v>
      </c>
      <c r="K105" s="10">
        <f>IF(linear!$C105=1,1,0)</f>
        <v>0</v>
      </c>
      <c r="L105" s="10">
        <f>IF(linear!$C105=2,1,0)</f>
        <v>0</v>
      </c>
      <c r="M105" s="10">
        <f>IF(linear!$B105="S",1,0)</f>
        <v>0</v>
      </c>
      <c r="N105" s="10">
        <f>IF(linear!$B105="C",1,0)</f>
        <v>1</v>
      </c>
      <c r="O105" s="13">
        <f>IF(linear!$D105="male",1,0)</f>
        <v>1</v>
      </c>
      <c r="P105" s="13">
        <v>1.0</v>
      </c>
      <c r="AC105" s="15">
        <f>SUMPRODUCT(linear!$G105:$P105,$R$4:$AA$4)</f>
        <v>0.1431777581</v>
      </c>
      <c r="AD105" s="16">
        <f>(AC105-linear!$A105)^2</f>
        <v>0.02049987042</v>
      </c>
      <c r="AE105" s="16"/>
    </row>
    <row r="106" ht="14.25" customHeight="1">
      <c r="A106" s="10">
        <v>0.0</v>
      </c>
      <c r="B106" s="10" t="s">
        <v>30</v>
      </c>
      <c r="C106" s="10">
        <v>3.0</v>
      </c>
      <c r="D106" s="10" t="s">
        <v>31</v>
      </c>
      <c r="E106" s="10">
        <v>20.0</v>
      </c>
      <c r="F106" s="11">
        <v>7.05</v>
      </c>
      <c r="G106" s="10">
        <v>0.0</v>
      </c>
      <c r="H106" s="10">
        <v>0.0</v>
      </c>
      <c r="I106" s="12">
        <f>linear!$E106/$E$1</f>
        <v>0.25</v>
      </c>
      <c r="J106" s="12">
        <f>LOG10(linear!$F106+1)</f>
        <v>0.9057958804</v>
      </c>
      <c r="K106" s="10">
        <f>IF(linear!$C106=1,1,0)</f>
        <v>0</v>
      </c>
      <c r="L106" s="10">
        <f>IF(linear!$C106=2,1,0)</f>
        <v>0</v>
      </c>
      <c r="M106" s="10">
        <f>IF(linear!$B106="S",1,0)</f>
        <v>1</v>
      </c>
      <c r="N106" s="10">
        <f>IF(linear!$B106="C",1,0)</f>
        <v>0</v>
      </c>
      <c r="O106" s="13">
        <f>IF(linear!$D106="male",1,0)</f>
        <v>1</v>
      </c>
      <c r="P106" s="13">
        <v>1.0</v>
      </c>
      <c r="AC106" s="15">
        <f>SUMPRODUCT(linear!$G106:$P106,$R$4:$AA$4)</f>
        <v>0.1581854356</v>
      </c>
      <c r="AD106" s="16">
        <f>(AC106-linear!$A106)^2</f>
        <v>0.02502263205</v>
      </c>
      <c r="AE106" s="16"/>
    </row>
    <row r="107" ht="14.25" customHeight="1">
      <c r="A107" s="10">
        <v>0.0</v>
      </c>
      <c r="B107" s="10" t="s">
        <v>30</v>
      </c>
      <c r="C107" s="10">
        <v>3.0</v>
      </c>
      <c r="D107" s="10" t="s">
        <v>33</v>
      </c>
      <c r="E107" s="10">
        <v>47.0</v>
      </c>
      <c r="F107" s="11">
        <v>14.5</v>
      </c>
      <c r="G107" s="10">
        <v>1.0</v>
      </c>
      <c r="H107" s="10">
        <v>0.0</v>
      </c>
      <c r="I107" s="12">
        <f>linear!$E107/$E$1</f>
        <v>0.5875</v>
      </c>
      <c r="J107" s="12">
        <f>LOG10(linear!$F107+1)</f>
        <v>1.190331698</v>
      </c>
      <c r="K107" s="10">
        <f>IF(linear!$C107=1,1,0)</f>
        <v>0</v>
      </c>
      <c r="L107" s="10">
        <f>IF(linear!$C107=2,1,0)</f>
        <v>0</v>
      </c>
      <c r="M107" s="10">
        <f>IF(linear!$B107="S",1,0)</f>
        <v>1</v>
      </c>
      <c r="N107" s="10">
        <f>IF(linear!$B107="C",1,0)</f>
        <v>0</v>
      </c>
      <c r="O107" s="13">
        <f>IF(linear!$D107="male",1,0)</f>
        <v>0</v>
      </c>
      <c r="P107" s="13">
        <v>1.0</v>
      </c>
      <c r="AC107" s="15">
        <f>SUMPRODUCT(linear!$G107:$P107,$R$4:$AA$4)</f>
        <v>0.4273451695</v>
      </c>
      <c r="AD107" s="16">
        <f>(AC107-linear!$A107)^2</f>
        <v>0.1826238939</v>
      </c>
      <c r="AE107" s="16"/>
    </row>
    <row r="108" ht="14.25" customHeight="1">
      <c r="A108" s="10">
        <v>1.0</v>
      </c>
      <c r="B108" s="10" t="s">
        <v>30</v>
      </c>
      <c r="C108" s="10">
        <v>2.0</v>
      </c>
      <c r="D108" s="10" t="s">
        <v>33</v>
      </c>
      <c r="E108" s="10">
        <v>29.0</v>
      </c>
      <c r="F108" s="11">
        <v>26.0</v>
      </c>
      <c r="G108" s="10">
        <v>1.0</v>
      </c>
      <c r="H108" s="10">
        <v>0.0</v>
      </c>
      <c r="I108" s="12">
        <f>linear!$E108/$E$1</f>
        <v>0.3625</v>
      </c>
      <c r="J108" s="12">
        <f>LOG10(linear!$F108+1)</f>
        <v>1.431363764</v>
      </c>
      <c r="K108" s="10">
        <f>IF(linear!$C108=1,1,0)</f>
        <v>0</v>
      </c>
      <c r="L108" s="10">
        <f>IF(linear!$C108=2,1,0)</f>
        <v>1</v>
      </c>
      <c r="M108" s="10">
        <f>IF(linear!$B108="S",1,0)</f>
        <v>1</v>
      </c>
      <c r="N108" s="10">
        <f>IF(linear!$B108="C",1,0)</f>
        <v>0</v>
      </c>
      <c r="O108" s="13">
        <f>IF(linear!$D108="male",1,0)</f>
        <v>0</v>
      </c>
      <c r="P108" s="13">
        <v>1.0</v>
      </c>
      <c r="AC108" s="15">
        <f>SUMPRODUCT(linear!$G108:$P108,$R$4:$AA$4)</f>
        <v>0.7371610957</v>
      </c>
      <c r="AD108" s="16">
        <f>(AC108-linear!$A108)^2</f>
        <v>0.06908428962</v>
      </c>
      <c r="AE108" s="16"/>
    </row>
    <row r="109" ht="14.25" customHeight="1">
      <c r="A109" s="10">
        <v>0.0</v>
      </c>
      <c r="B109" s="10" t="s">
        <v>30</v>
      </c>
      <c r="C109" s="10">
        <v>2.0</v>
      </c>
      <c r="D109" s="10" t="s">
        <v>31</v>
      </c>
      <c r="E109" s="10">
        <v>25.0</v>
      </c>
      <c r="F109" s="11">
        <v>13.0</v>
      </c>
      <c r="G109" s="10">
        <v>0.0</v>
      </c>
      <c r="H109" s="10">
        <v>0.0</v>
      </c>
      <c r="I109" s="12">
        <f>linear!$E109/$E$1</f>
        <v>0.3125</v>
      </c>
      <c r="J109" s="12">
        <f>LOG10(linear!$F109+1)</f>
        <v>1.146128036</v>
      </c>
      <c r="K109" s="10">
        <f>IF(linear!$C109=1,1,0)</f>
        <v>0</v>
      </c>
      <c r="L109" s="10">
        <f>IF(linear!$C109=2,1,0)</f>
        <v>1</v>
      </c>
      <c r="M109" s="10">
        <f>IF(linear!$B109="S",1,0)</f>
        <v>1</v>
      </c>
      <c r="N109" s="10">
        <f>IF(linear!$B109="C",1,0)</f>
        <v>0</v>
      </c>
      <c r="O109" s="13">
        <f>IF(linear!$D109="male",1,0)</f>
        <v>1</v>
      </c>
      <c r="P109" s="13">
        <v>1.0</v>
      </c>
      <c r="AC109" s="15">
        <f>SUMPRODUCT(linear!$G109:$P109,$R$4:$AA$4)</f>
        <v>0.3207337248</v>
      </c>
      <c r="AD109" s="16">
        <f>(AC109-linear!$A109)^2</f>
        <v>0.1028701222</v>
      </c>
      <c r="AE109" s="16"/>
    </row>
    <row r="110" ht="14.25" customHeight="1">
      <c r="A110" s="10">
        <v>0.0</v>
      </c>
      <c r="B110" s="10" t="s">
        <v>32</v>
      </c>
      <c r="C110" s="10">
        <v>2.0</v>
      </c>
      <c r="D110" s="10" t="s">
        <v>31</v>
      </c>
      <c r="E110" s="10">
        <v>23.0</v>
      </c>
      <c r="F110" s="11">
        <v>15.0458</v>
      </c>
      <c r="G110" s="10">
        <v>0.0</v>
      </c>
      <c r="H110" s="10">
        <v>0.0</v>
      </c>
      <c r="I110" s="12">
        <f>linear!$E110/$E$1</f>
        <v>0.2875</v>
      </c>
      <c r="J110" s="12">
        <f>LOG10(linear!$F110+1)</f>
        <v>1.205361375</v>
      </c>
      <c r="K110" s="10">
        <f>IF(linear!$C110=1,1,0)</f>
        <v>0</v>
      </c>
      <c r="L110" s="10">
        <f>IF(linear!$C110=2,1,0)</f>
        <v>1</v>
      </c>
      <c r="M110" s="10">
        <f>IF(linear!$B110="S",1,0)</f>
        <v>0</v>
      </c>
      <c r="N110" s="10">
        <f>IF(linear!$B110="C",1,0)</f>
        <v>1</v>
      </c>
      <c r="O110" s="13">
        <f>IF(linear!$D110="male",1,0)</f>
        <v>1</v>
      </c>
      <c r="P110" s="13">
        <v>1.0</v>
      </c>
      <c r="AC110" s="15">
        <f>SUMPRODUCT(linear!$G110:$P110,$R$4:$AA$4)</f>
        <v>0.4025201446</v>
      </c>
      <c r="AD110" s="16">
        <f>(AC110-linear!$A110)^2</f>
        <v>0.1620224668</v>
      </c>
      <c r="AE110" s="16"/>
    </row>
    <row r="111" ht="14.25" customHeight="1">
      <c r="A111" s="10">
        <v>1.0</v>
      </c>
      <c r="B111" s="10" t="s">
        <v>30</v>
      </c>
      <c r="C111" s="10">
        <v>1.0</v>
      </c>
      <c r="D111" s="10" t="s">
        <v>33</v>
      </c>
      <c r="E111" s="10">
        <v>19.0</v>
      </c>
      <c r="F111" s="11">
        <v>26.2833</v>
      </c>
      <c r="G111" s="10">
        <v>0.0</v>
      </c>
      <c r="H111" s="10">
        <v>2.0</v>
      </c>
      <c r="I111" s="12">
        <f>linear!$E111/$E$1</f>
        <v>0.2375</v>
      </c>
      <c r="J111" s="12">
        <f>LOG10(linear!$F111+1)</f>
        <v>1.435896898</v>
      </c>
      <c r="K111" s="10">
        <f>IF(linear!$C111=1,1,0)</f>
        <v>1</v>
      </c>
      <c r="L111" s="10">
        <f>IF(linear!$C111=2,1,0)</f>
        <v>0</v>
      </c>
      <c r="M111" s="10">
        <f>IF(linear!$B111="S",1,0)</f>
        <v>1</v>
      </c>
      <c r="N111" s="10">
        <f>IF(linear!$B111="C",1,0)</f>
        <v>0</v>
      </c>
      <c r="O111" s="13">
        <f>IF(linear!$D111="male",1,0)</f>
        <v>0</v>
      </c>
      <c r="P111" s="13">
        <v>1.0</v>
      </c>
      <c r="AC111" s="15">
        <f>SUMPRODUCT(linear!$G111:$P111,$R$4:$AA$4)</f>
        <v>0.9982471377</v>
      </c>
      <c r="AD111" s="16">
        <f>(AC111-linear!$A111)^2</f>
        <v>0.000003072526082</v>
      </c>
      <c r="AE111" s="16"/>
    </row>
    <row r="112" ht="14.25" customHeight="1">
      <c r="A112" s="10">
        <v>0.0</v>
      </c>
      <c r="B112" s="10" t="s">
        <v>30</v>
      </c>
      <c r="C112" s="10">
        <v>1.0</v>
      </c>
      <c r="D112" s="10" t="s">
        <v>31</v>
      </c>
      <c r="E112" s="10">
        <v>37.0</v>
      </c>
      <c r="F112" s="11">
        <v>53.1</v>
      </c>
      <c r="G112" s="10">
        <v>1.0</v>
      </c>
      <c r="H112" s="10">
        <v>0.0</v>
      </c>
      <c r="I112" s="12">
        <f>linear!$E112/$E$1</f>
        <v>0.4625</v>
      </c>
      <c r="J112" s="12">
        <f>LOG10(linear!$F112+1)</f>
        <v>1.733197265</v>
      </c>
      <c r="K112" s="10">
        <f>IF(linear!$C112=1,1,0)</f>
        <v>1</v>
      </c>
      <c r="L112" s="10">
        <f>IF(linear!$C112=2,1,0)</f>
        <v>0</v>
      </c>
      <c r="M112" s="10">
        <f>IF(linear!$B112="S",1,0)</f>
        <v>1</v>
      </c>
      <c r="N112" s="10">
        <f>IF(linear!$B112="C",1,0)</f>
        <v>0</v>
      </c>
      <c r="O112" s="13">
        <f>IF(linear!$D112="male",1,0)</f>
        <v>1</v>
      </c>
      <c r="P112" s="13">
        <v>1.0</v>
      </c>
      <c r="AC112" s="15">
        <f>SUMPRODUCT(linear!$G112:$P112,$R$4:$AA$4)</f>
        <v>0.3873632219</v>
      </c>
      <c r="AD112" s="16">
        <f>(AC112-linear!$A112)^2</f>
        <v>0.1500502657</v>
      </c>
      <c r="AE112" s="16"/>
    </row>
    <row r="113" ht="14.25" customHeight="1">
      <c r="A113" s="10">
        <v>0.0</v>
      </c>
      <c r="B113" s="10" t="s">
        <v>30</v>
      </c>
      <c r="C113" s="10">
        <v>3.0</v>
      </c>
      <c r="D113" s="10" t="s">
        <v>31</v>
      </c>
      <c r="E113" s="10">
        <v>16.0</v>
      </c>
      <c r="F113" s="11">
        <v>9.2167</v>
      </c>
      <c r="G113" s="10">
        <v>0.0</v>
      </c>
      <c r="H113" s="10">
        <v>0.0</v>
      </c>
      <c r="I113" s="12">
        <f>linear!$E113/$E$1</f>
        <v>0.2</v>
      </c>
      <c r="J113" s="12">
        <f>LOG10(linear!$F113+1)</f>
        <v>1.009310641</v>
      </c>
      <c r="K113" s="10">
        <f>IF(linear!$C113=1,1,0)</f>
        <v>0</v>
      </c>
      <c r="L113" s="10">
        <f>IF(linear!$C113=2,1,0)</f>
        <v>0</v>
      </c>
      <c r="M113" s="10">
        <f>IF(linear!$B113="S",1,0)</f>
        <v>1</v>
      </c>
      <c r="N113" s="10">
        <f>IF(linear!$B113="C",1,0)</f>
        <v>0</v>
      </c>
      <c r="O113" s="13">
        <f>IF(linear!$D113="male",1,0)</f>
        <v>1</v>
      </c>
      <c r="P113" s="13">
        <v>1.0</v>
      </c>
      <c r="AC113" s="15">
        <f>SUMPRODUCT(linear!$G113:$P113,$R$4:$AA$4)</f>
        <v>0.1888364909</v>
      </c>
      <c r="AD113" s="16">
        <f>(AC113-linear!$A113)^2</f>
        <v>0.0356592203</v>
      </c>
      <c r="AE113" s="16"/>
    </row>
    <row r="114" ht="14.25" customHeight="1">
      <c r="A114" s="10">
        <v>0.0</v>
      </c>
      <c r="B114" s="10" t="s">
        <v>32</v>
      </c>
      <c r="C114" s="10">
        <v>1.0</v>
      </c>
      <c r="D114" s="10" t="s">
        <v>31</v>
      </c>
      <c r="E114" s="10">
        <v>24.0</v>
      </c>
      <c r="F114" s="11">
        <v>79.2</v>
      </c>
      <c r="G114" s="10">
        <v>0.0</v>
      </c>
      <c r="H114" s="10">
        <v>0.0</v>
      </c>
      <c r="I114" s="12">
        <f>linear!$E114/$E$1</f>
        <v>0.3</v>
      </c>
      <c r="J114" s="12">
        <f>LOG10(linear!$F114+1)</f>
        <v>1.904174368</v>
      </c>
      <c r="K114" s="10">
        <f>IF(linear!$C114=1,1,0)</f>
        <v>1</v>
      </c>
      <c r="L114" s="10">
        <f>IF(linear!$C114=2,1,0)</f>
        <v>0</v>
      </c>
      <c r="M114" s="10">
        <f>IF(linear!$B114="S",1,0)</f>
        <v>0</v>
      </c>
      <c r="N114" s="10">
        <f>IF(linear!$B114="C",1,0)</f>
        <v>1</v>
      </c>
      <c r="O114" s="13">
        <f>IF(linear!$D114="male",1,0)</f>
        <v>1</v>
      </c>
      <c r="P114" s="13">
        <v>1.0</v>
      </c>
      <c r="AC114" s="15">
        <f>SUMPRODUCT(linear!$G114:$P114,$R$4:$AA$4)</f>
        <v>0.5999459833</v>
      </c>
      <c r="AD114" s="16">
        <f>(AC114-linear!$A114)^2</f>
        <v>0.3599351828</v>
      </c>
      <c r="AE114" s="16"/>
    </row>
    <row r="115" ht="14.25" customHeight="1">
      <c r="A115" s="10">
        <v>1.0</v>
      </c>
      <c r="B115" s="10" t="s">
        <v>30</v>
      </c>
      <c r="C115" s="10">
        <v>3.0</v>
      </c>
      <c r="D115" s="10" t="s">
        <v>33</v>
      </c>
      <c r="E115" s="10">
        <v>22.0</v>
      </c>
      <c r="F115" s="11">
        <v>7.75</v>
      </c>
      <c r="G115" s="10">
        <v>0.0</v>
      </c>
      <c r="H115" s="10">
        <v>0.0</v>
      </c>
      <c r="I115" s="12">
        <f>linear!$E115/$E$1</f>
        <v>0.275</v>
      </c>
      <c r="J115" s="12">
        <f>LOG10(linear!$F115+1)</f>
        <v>0.942008053</v>
      </c>
      <c r="K115" s="10">
        <f>IF(linear!$C115=1,1,0)</f>
        <v>0</v>
      </c>
      <c r="L115" s="10">
        <f>IF(linear!$C115=2,1,0)</f>
        <v>0</v>
      </c>
      <c r="M115" s="10">
        <f>IF(linear!$B115="S",1,0)</f>
        <v>1</v>
      </c>
      <c r="N115" s="10">
        <f>IF(linear!$B115="C",1,0)</f>
        <v>0</v>
      </c>
      <c r="O115" s="13">
        <f>IF(linear!$D115="male",1,0)</f>
        <v>0</v>
      </c>
      <c r="P115" s="13">
        <v>1.0</v>
      </c>
      <c r="AC115" s="15">
        <f>SUMPRODUCT(linear!$G115:$P115,$R$4:$AA$4)</f>
        <v>0.630212525</v>
      </c>
      <c r="AD115" s="16">
        <f>(AC115-linear!$A115)^2</f>
        <v>0.1367427766</v>
      </c>
      <c r="AE115" s="16"/>
    </row>
    <row r="116" ht="14.25" customHeight="1">
      <c r="A116" s="10">
        <v>1.0</v>
      </c>
      <c r="B116" s="10" t="s">
        <v>30</v>
      </c>
      <c r="C116" s="10">
        <v>3.0</v>
      </c>
      <c r="D116" s="10" t="s">
        <v>33</v>
      </c>
      <c r="E116" s="10">
        <v>24.0</v>
      </c>
      <c r="F116" s="11">
        <v>15.85</v>
      </c>
      <c r="G116" s="10">
        <v>1.0</v>
      </c>
      <c r="H116" s="10">
        <v>0.0</v>
      </c>
      <c r="I116" s="12">
        <f>linear!$E116/$E$1</f>
        <v>0.3</v>
      </c>
      <c r="J116" s="12">
        <f>LOG10(linear!$F116+1)</f>
        <v>1.226599905</v>
      </c>
      <c r="K116" s="10">
        <f>IF(linear!$C116=1,1,0)</f>
        <v>0</v>
      </c>
      <c r="L116" s="10">
        <f>IF(linear!$C116=2,1,0)</f>
        <v>0</v>
      </c>
      <c r="M116" s="10">
        <f>IF(linear!$B116="S",1,0)</f>
        <v>1</v>
      </c>
      <c r="N116" s="10">
        <f>IF(linear!$B116="C",1,0)</f>
        <v>0</v>
      </c>
      <c r="O116" s="13">
        <f>IF(linear!$D116="male",1,0)</f>
        <v>0</v>
      </c>
      <c r="P116" s="13">
        <v>1.0</v>
      </c>
      <c r="AC116" s="15">
        <f>SUMPRODUCT(linear!$G116:$P116,$R$4:$AA$4)</f>
        <v>0.5763463763</v>
      </c>
      <c r="AD116" s="16">
        <f>(AC116-linear!$A116)^2</f>
        <v>0.1794823929</v>
      </c>
      <c r="AE116" s="16"/>
    </row>
    <row r="117" ht="14.25" customHeight="1">
      <c r="A117" s="10">
        <v>0.0</v>
      </c>
      <c r="B117" s="10" t="s">
        <v>34</v>
      </c>
      <c r="C117" s="10">
        <v>3.0</v>
      </c>
      <c r="D117" s="10" t="s">
        <v>31</v>
      </c>
      <c r="E117" s="10">
        <v>19.0</v>
      </c>
      <c r="F117" s="11">
        <v>6.75</v>
      </c>
      <c r="G117" s="10">
        <v>0.0</v>
      </c>
      <c r="H117" s="10">
        <v>0.0</v>
      </c>
      <c r="I117" s="12">
        <f>linear!$E117/$E$1</f>
        <v>0.2375</v>
      </c>
      <c r="J117" s="12">
        <f>LOG10(linear!$F117+1)</f>
        <v>0.8893017025</v>
      </c>
      <c r="K117" s="10">
        <f>IF(linear!$C117=1,1,0)</f>
        <v>0</v>
      </c>
      <c r="L117" s="10">
        <f>IF(linear!$C117=2,1,0)</f>
        <v>0</v>
      </c>
      <c r="M117" s="10">
        <f>IF(linear!$B117="S",1,0)</f>
        <v>0</v>
      </c>
      <c r="N117" s="10">
        <f>IF(linear!$B117="C",1,0)</f>
        <v>0</v>
      </c>
      <c r="O117" s="13">
        <f>IF(linear!$D117="male",1,0)</f>
        <v>1</v>
      </c>
      <c r="P117" s="13">
        <v>1.0</v>
      </c>
      <c r="AC117" s="15">
        <f>SUMPRODUCT(linear!$G117:$P117,$R$4:$AA$4)</f>
        <v>0.1330630383</v>
      </c>
      <c r="AD117" s="16">
        <f>(AC117-linear!$A117)^2</f>
        <v>0.01770577217</v>
      </c>
      <c r="AE117" s="16"/>
    </row>
    <row r="118" ht="14.25" customHeight="1">
      <c r="A118" s="10">
        <v>0.0</v>
      </c>
      <c r="B118" s="10" t="s">
        <v>30</v>
      </c>
      <c r="C118" s="10">
        <v>2.0</v>
      </c>
      <c r="D118" s="10" t="s">
        <v>31</v>
      </c>
      <c r="E118" s="10">
        <v>18.0</v>
      </c>
      <c r="F118" s="11">
        <v>11.5</v>
      </c>
      <c r="G118" s="10">
        <v>0.0</v>
      </c>
      <c r="H118" s="10">
        <v>0.0</v>
      </c>
      <c r="I118" s="12">
        <f>linear!$E118/$E$1</f>
        <v>0.225</v>
      </c>
      <c r="J118" s="12">
        <f>LOG10(linear!$F118+1)</f>
        <v>1.096910013</v>
      </c>
      <c r="K118" s="10">
        <f>IF(linear!$C118=1,1,0)</f>
        <v>0</v>
      </c>
      <c r="L118" s="10">
        <f>IF(linear!$C118=2,1,0)</f>
        <v>1</v>
      </c>
      <c r="M118" s="10">
        <f>IF(linear!$B118="S",1,0)</f>
        <v>1</v>
      </c>
      <c r="N118" s="10">
        <f>IF(linear!$B118="C",1,0)</f>
        <v>0</v>
      </c>
      <c r="O118" s="13">
        <f>IF(linear!$D118="male",1,0)</f>
        <v>1</v>
      </c>
      <c r="P118" s="13">
        <v>1.0</v>
      </c>
      <c r="AC118" s="15">
        <f>SUMPRODUCT(linear!$G118:$P118,$R$4:$AA$4)</f>
        <v>0.3631450815</v>
      </c>
      <c r="AD118" s="16">
        <f>(AC118-linear!$A118)^2</f>
        <v>0.1318743502</v>
      </c>
      <c r="AE118" s="16"/>
    </row>
    <row r="119" ht="14.25" customHeight="1">
      <c r="A119" s="10">
        <v>0.0</v>
      </c>
      <c r="B119" s="10" t="s">
        <v>30</v>
      </c>
      <c r="C119" s="10">
        <v>2.0</v>
      </c>
      <c r="D119" s="10" t="s">
        <v>31</v>
      </c>
      <c r="E119" s="10">
        <v>19.0</v>
      </c>
      <c r="F119" s="11">
        <v>36.75</v>
      </c>
      <c r="G119" s="10">
        <v>1.0</v>
      </c>
      <c r="H119" s="10">
        <v>1.0</v>
      </c>
      <c r="I119" s="12">
        <f>linear!$E119/$E$1</f>
        <v>0.2375</v>
      </c>
      <c r="J119" s="12">
        <f>LOG10(linear!$F119+1)</f>
        <v>1.576916956</v>
      </c>
      <c r="K119" s="10">
        <f>IF(linear!$C119=1,1,0)</f>
        <v>0</v>
      </c>
      <c r="L119" s="10">
        <f>IF(linear!$C119=2,1,0)</f>
        <v>1</v>
      </c>
      <c r="M119" s="10">
        <f>IF(linear!$B119="S",1,0)</f>
        <v>1</v>
      </c>
      <c r="N119" s="10">
        <f>IF(linear!$B119="C",1,0)</f>
        <v>0</v>
      </c>
      <c r="O119" s="13">
        <f>IF(linear!$D119="male",1,0)</f>
        <v>1</v>
      </c>
      <c r="P119" s="13">
        <v>1.0</v>
      </c>
      <c r="AC119" s="15">
        <f>SUMPRODUCT(linear!$G119:$P119,$R$4:$AA$4)</f>
        <v>0.3112791604</v>
      </c>
      <c r="AD119" s="16">
        <f>(AC119-linear!$A119)^2</f>
        <v>0.09689471571</v>
      </c>
      <c r="AE119" s="16"/>
    </row>
    <row r="120" ht="14.25" customHeight="1">
      <c r="A120" s="10">
        <v>1.0</v>
      </c>
      <c r="B120" s="10" t="s">
        <v>30</v>
      </c>
      <c r="C120" s="10">
        <v>3.0</v>
      </c>
      <c r="D120" s="10" t="s">
        <v>31</v>
      </c>
      <c r="E120" s="10">
        <v>27.0</v>
      </c>
      <c r="F120" s="11">
        <v>7.7958</v>
      </c>
      <c r="G120" s="10">
        <v>0.0</v>
      </c>
      <c r="H120" s="10">
        <v>0.0</v>
      </c>
      <c r="I120" s="12">
        <f>linear!$E120/$E$1</f>
        <v>0.3375</v>
      </c>
      <c r="J120" s="12">
        <f>LOG10(linear!$F120+1)</f>
        <v>0.9442753458</v>
      </c>
      <c r="K120" s="10">
        <f>IF(linear!$C120=1,1,0)</f>
        <v>0</v>
      </c>
      <c r="L120" s="10">
        <f>IF(linear!$C120=2,1,0)</f>
        <v>0</v>
      </c>
      <c r="M120" s="10">
        <f>IF(linear!$B120="S",1,0)</f>
        <v>1</v>
      </c>
      <c r="N120" s="10">
        <f>IF(linear!$B120="C",1,0)</f>
        <v>0</v>
      </c>
      <c r="O120" s="13">
        <f>IF(linear!$D120="male",1,0)</f>
        <v>1</v>
      </c>
      <c r="P120" s="13">
        <v>1.0</v>
      </c>
      <c r="AC120" s="15">
        <f>SUMPRODUCT(linear!$G120:$P120,$R$4:$AA$4)</f>
        <v>0.1152506905</v>
      </c>
      <c r="AD120" s="16">
        <f>(AC120-linear!$A120)^2</f>
        <v>0.7827813407</v>
      </c>
      <c r="AE120" s="16"/>
    </row>
    <row r="121" ht="14.25" customHeight="1">
      <c r="A121" s="10">
        <v>0.0</v>
      </c>
      <c r="B121" s="10" t="s">
        <v>30</v>
      </c>
      <c r="C121" s="10">
        <v>3.0</v>
      </c>
      <c r="D121" s="10" t="s">
        <v>33</v>
      </c>
      <c r="E121" s="10">
        <v>9.0</v>
      </c>
      <c r="F121" s="11">
        <v>34.375</v>
      </c>
      <c r="G121" s="10">
        <v>2.0</v>
      </c>
      <c r="H121" s="10">
        <v>2.0</v>
      </c>
      <c r="I121" s="12">
        <f>linear!$E121/$E$1</f>
        <v>0.1125</v>
      </c>
      <c r="J121" s="12">
        <f>LOG10(linear!$F121+1)</f>
        <v>1.548696449</v>
      </c>
      <c r="K121" s="10">
        <f>IF(linear!$C121=1,1,0)</f>
        <v>0</v>
      </c>
      <c r="L121" s="10">
        <f>IF(linear!$C121=2,1,0)</f>
        <v>0</v>
      </c>
      <c r="M121" s="10">
        <f>IF(linear!$B121="S",1,0)</f>
        <v>1</v>
      </c>
      <c r="N121" s="10">
        <f>IF(linear!$B121="C",1,0)</f>
        <v>0</v>
      </c>
      <c r="O121" s="13">
        <f>IF(linear!$D121="male",1,0)</f>
        <v>0</v>
      </c>
      <c r="P121" s="13">
        <v>1.0</v>
      </c>
      <c r="AC121" s="15">
        <f>SUMPRODUCT(linear!$G121:$P121,$R$4:$AA$4)</f>
        <v>0.6052817501</v>
      </c>
      <c r="AD121" s="16">
        <f>(AC121-linear!$A121)^2</f>
        <v>0.366365997</v>
      </c>
      <c r="AE121" s="16"/>
    </row>
    <row r="122" ht="14.25" customHeight="1">
      <c r="A122" s="10">
        <v>0.0</v>
      </c>
      <c r="B122" s="10" t="s">
        <v>30</v>
      </c>
      <c r="C122" s="10">
        <v>2.0</v>
      </c>
      <c r="D122" s="10" t="s">
        <v>31</v>
      </c>
      <c r="E122" s="10">
        <v>36.5</v>
      </c>
      <c r="F122" s="11">
        <v>26.0</v>
      </c>
      <c r="G122" s="10">
        <v>0.0</v>
      </c>
      <c r="H122" s="10">
        <v>2.0</v>
      </c>
      <c r="I122" s="12">
        <f>linear!$E122/$E$1</f>
        <v>0.45625</v>
      </c>
      <c r="J122" s="12">
        <f>LOG10(linear!$F122+1)</f>
        <v>1.431363764</v>
      </c>
      <c r="K122" s="10">
        <f>IF(linear!$C122=1,1,0)</f>
        <v>0</v>
      </c>
      <c r="L122" s="10">
        <f>IF(linear!$C122=2,1,0)</f>
        <v>1</v>
      </c>
      <c r="M122" s="10">
        <f>IF(linear!$B122="S",1,0)</f>
        <v>1</v>
      </c>
      <c r="N122" s="10">
        <f>IF(linear!$B122="C",1,0)</f>
        <v>0</v>
      </c>
      <c r="O122" s="13">
        <f>IF(linear!$D122="male",1,0)</f>
        <v>1</v>
      </c>
      <c r="P122" s="13">
        <v>1.0</v>
      </c>
      <c r="AC122" s="15">
        <f>SUMPRODUCT(linear!$G122:$P122,$R$4:$AA$4)</f>
        <v>0.2331679156</v>
      </c>
      <c r="AD122" s="16">
        <f>(AC122-linear!$A122)^2</f>
        <v>0.05436727689</v>
      </c>
      <c r="AE122" s="16"/>
    </row>
    <row r="123" ht="14.25" customHeight="1">
      <c r="A123" s="10">
        <v>0.0</v>
      </c>
      <c r="B123" s="10" t="s">
        <v>30</v>
      </c>
      <c r="C123" s="10">
        <v>2.0</v>
      </c>
      <c r="D123" s="10" t="s">
        <v>31</v>
      </c>
      <c r="E123" s="10">
        <v>42.0</v>
      </c>
      <c r="F123" s="11">
        <v>13.0</v>
      </c>
      <c r="G123" s="10">
        <v>0.0</v>
      </c>
      <c r="H123" s="10">
        <v>0.0</v>
      </c>
      <c r="I123" s="12">
        <f>linear!$E123/$E$1</f>
        <v>0.525</v>
      </c>
      <c r="J123" s="12">
        <f>LOG10(linear!$F123+1)</f>
        <v>1.146128036</v>
      </c>
      <c r="K123" s="10">
        <f>IF(linear!$C123=1,1,0)</f>
        <v>0</v>
      </c>
      <c r="L123" s="10">
        <f>IF(linear!$C123=2,1,0)</f>
        <v>1</v>
      </c>
      <c r="M123" s="10">
        <f>IF(linear!$B123="S",1,0)</f>
        <v>1</v>
      </c>
      <c r="N123" s="10">
        <f>IF(linear!$B123="C",1,0)</f>
        <v>0</v>
      </c>
      <c r="O123" s="13">
        <f>IF(linear!$D123="male",1,0)</f>
        <v>1</v>
      </c>
      <c r="P123" s="13">
        <v>1.0</v>
      </c>
      <c r="AC123" s="15">
        <f>SUMPRODUCT(linear!$G123:$P123,$R$4:$AA$4)</f>
        <v>0.2119089463</v>
      </c>
      <c r="AD123" s="16">
        <f>(AC123-linear!$A123)^2</f>
        <v>0.04490540151</v>
      </c>
      <c r="AE123" s="16"/>
    </row>
    <row r="124" ht="14.25" customHeight="1">
      <c r="A124" s="10">
        <v>0.0</v>
      </c>
      <c r="B124" s="10" t="s">
        <v>30</v>
      </c>
      <c r="C124" s="10">
        <v>2.0</v>
      </c>
      <c r="D124" s="10" t="s">
        <v>31</v>
      </c>
      <c r="E124" s="10">
        <v>51.0</v>
      </c>
      <c r="F124" s="11">
        <v>12.525</v>
      </c>
      <c r="G124" s="10">
        <v>0.0</v>
      </c>
      <c r="H124" s="10">
        <v>0.0</v>
      </c>
      <c r="I124" s="12">
        <f>linear!$E124/$E$1</f>
        <v>0.6375</v>
      </c>
      <c r="J124" s="12">
        <f>LOG10(linear!$F124+1)</f>
        <v>1.131137274</v>
      </c>
      <c r="K124" s="10">
        <f>IF(linear!$C124=1,1,0)</f>
        <v>0</v>
      </c>
      <c r="L124" s="10">
        <f>IF(linear!$C124=2,1,0)</f>
        <v>1</v>
      </c>
      <c r="M124" s="10">
        <f>IF(linear!$B124="S",1,0)</f>
        <v>1</v>
      </c>
      <c r="N124" s="10">
        <f>IF(linear!$B124="C",1,0)</f>
        <v>0</v>
      </c>
      <c r="O124" s="13">
        <f>IF(linear!$D124="male",1,0)</f>
        <v>1</v>
      </c>
      <c r="P124" s="13">
        <v>1.0</v>
      </c>
      <c r="AC124" s="15">
        <f>SUMPRODUCT(linear!$G124:$P124,$R$4:$AA$4)</f>
        <v>0.1535651907</v>
      </c>
      <c r="AD124" s="16">
        <f>(AC124-linear!$A124)^2</f>
        <v>0.02358226779</v>
      </c>
      <c r="AE124" s="16"/>
    </row>
    <row r="125" ht="14.25" customHeight="1">
      <c r="A125" s="10">
        <v>1.0</v>
      </c>
      <c r="B125" s="10" t="s">
        <v>30</v>
      </c>
      <c r="C125" s="10">
        <v>1.0</v>
      </c>
      <c r="D125" s="10" t="s">
        <v>33</v>
      </c>
      <c r="E125" s="10">
        <v>22.0</v>
      </c>
      <c r="F125" s="11">
        <v>66.6</v>
      </c>
      <c r="G125" s="10">
        <v>1.0</v>
      </c>
      <c r="H125" s="10">
        <v>0.0</v>
      </c>
      <c r="I125" s="12">
        <f>linear!$E125/$E$1</f>
        <v>0.275</v>
      </c>
      <c r="J125" s="12">
        <f>LOG10(linear!$F125+1)</f>
        <v>1.829946696</v>
      </c>
      <c r="K125" s="10">
        <f>IF(linear!$C125=1,1,0)</f>
        <v>1</v>
      </c>
      <c r="L125" s="10">
        <f>IF(linear!$C125=2,1,0)</f>
        <v>0</v>
      </c>
      <c r="M125" s="10">
        <f>IF(linear!$B125="S",1,0)</f>
        <v>1</v>
      </c>
      <c r="N125" s="10">
        <f>IF(linear!$B125="C",1,0)</f>
        <v>0</v>
      </c>
      <c r="O125" s="13">
        <f>IF(linear!$D125="male",1,0)</f>
        <v>0</v>
      </c>
      <c r="P125" s="13">
        <v>1.0</v>
      </c>
      <c r="AC125" s="15">
        <f>SUMPRODUCT(linear!$G125:$P125,$R$4:$AA$4)</f>
        <v>0.9711656265</v>
      </c>
      <c r="AD125" s="16">
        <f>(AC125-linear!$A125)^2</f>
        <v>0.0008314210971</v>
      </c>
      <c r="AE125" s="16"/>
    </row>
    <row r="126" ht="14.25" customHeight="1">
      <c r="A126" s="10">
        <v>0.0</v>
      </c>
      <c r="B126" s="10" t="s">
        <v>30</v>
      </c>
      <c r="C126" s="10">
        <v>3.0</v>
      </c>
      <c r="D126" s="10" t="s">
        <v>31</v>
      </c>
      <c r="E126" s="10">
        <v>55.5</v>
      </c>
      <c r="F126" s="11">
        <v>8.05</v>
      </c>
      <c r="G126" s="10">
        <v>0.0</v>
      </c>
      <c r="H126" s="10">
        <v>0.0</v>
      </c>
      <c r="I126" s="12">
        <f>linear!$E126/$E$1</f>
        <v>0.69375</v>
      </c>
      <c r="J126" s="12">
        <f>LOG10(linear!$F126+1)</f>
        <v>0.9566485792</v>
      </c>
      <c r="K126" s="10">
        <f>IF(linear!$C126=1,1,0)</f>
        <v>0</v>
      </c>
      <c r="L126" s="10">
        <f>IF(linear!$C126=2,1,0)</f>
        <v>0</v>
      </c>
      <c r="M126" s="10">
        <f>IF(linear!$B126="S",1,0)</f>
        <v>1</v>
      </c>
      <c r="N126" s="10">
        <f>IF(linear!$B126="C",1,0)</f>
        <v>0</v>
      </c>
      <c r="O126" s="13">
        <f>IF(linear!$D126="male",1,0)</f>
        <v>1</v>
      </c>
      <c r="P126" s="13">
        <v>1.0</v>
      </c>
      <c r="AC126" s="15">
        <f>SUMPRODUCT(linear!$G126:$P126,$R$4:$AA$4)</f>
        <v>-0.06658778873</v>
      </c>
      <c r="AD126" s="16">
        <f>(AC126-linear!$A126)^2</f>
        <v>0.004433933608</v>
      </c>
      <c r="AE126" s="16"/>
    </row>
    <row r="127" ht="14.25" customHeight="1">
      <c r="A127" s="10">
        <v>0.0</v>
      </c>
      <c r="B127" s="10" t="s">
        <v>30</v>
      </c>
      <c r="C127" s="10">
        <v>3.0</v>
      </c>
      <c r="D127" s="10" t="s">
        <v>31</v>
      </c>
      <c r="E127" s="10">
        <v>40.5</v>
      </c>
      <c r="F127" s="11">
        <v>14.5</v>
      </c>
      <c r="G127" s="10">
        <v>0.0</v>
      </c>
      <c r="H127" s="10">
        <v>2.0</v>
      </c>
      <c r="I127" s="12">
        <f>linear!$E127/$E$1</f>
        <v>0.50625</v>
      </c>
      <c r="J127" s="12">
        <f>LOG10(linear!$F127+1)</f>
        <v>1.190331698</v>
      </c>
      <c r="K127" s="10">
        <f>IF(linear!$C127=1,1,0)</f>
        <v>0</v>
      </c>
      <c r="L127" s="10">
        <f>IF(linear!$C127=2,1,0)</f>
        <v>0</v>
      </c>
      <c r="M127" s="10">
        <f>IF(linear!$B127="S",1,0)</f>
        <v>1</v>
      </c>
      <c r="N127" s="10">
        <f>IF(linear!$B127="C",1,0)</f>
        <v>0</v>
      </c>
      <c r="O127" s="13">
        <f>IF(linear!$D127="male",1,0)</f>
        <v>1</v>
      </c>
      <c r="P127" s="13">
        <v>1.0</v>
      </c>
      <c r="AC127" s="15">
        <f>SUMPRODUCT(linear!$G127:$P127,$R$4:$AA$4)</f>
        <v>0.01297239534</v>
      </c>
      <c r="AD127" s="16">
        <f>(AC127-linear!$A127)^2</f>
        <v>0.0001682830409</v>
      </c>
      <c r="AE127" s="16"/>
    </row>
    <row r="128" ht="14.25" customHeight="1">
      <c r="A128" s="10">
        <v>0.0</v>
      </c>
      <c r="B128" s="10" t="s">
        <v>32</v>
      </c>
      <c r="C128" s="10">
        <v>1.0</v>
      </c>
      <c r="D128" s="10" t="s">
        <v>31</v>
      </c>
      <c r="E128" s="10">
        <v>51.0</v>
      </c>
      <c r="F128" s="11">
        <v>61.3792</v>
      </c>
      <c r="G128" s="10">
        <v>0.0</v>
      </c>
      <c r="H128" s="10">
        <v>1.0</v>
      </c>
      <c r="I128" s="12">
        <f>linear!$E128/$E$1</f>
        <v>0.6375</v>
      </c>
      <c r="J128" s="12">
        <f>LOG10(linear!$F128+1)</f>
        <v>1.795039801</v>
      </c>
      <c r="K128" s="10">
        <f>IF(linear!$C128=1,1,0)</f>
        <v>1</v>
      </c>
      <c r="L128" s="10">
        <f>IF(linear!$C128=2,1,0)</f>
        <v>0</v>
      </c>
      <c r="M128" s="10">
        <f>IF(linear!$B128="S",1,0)</f>
        <v>0</v>
      </c>
      <c r="N128" s="10">
        <f>IF(linear!$B128="C",1,0)</f>
        <v>1</v>
      </c>
      <c r="O128" s="13">
        <f>IF(linear!$D128="male",1,0)</f>
        <v>1</v>
      </c>
      <c r="P128" s="13">
        <v>1.0</v>
      </c>
      <c r="AC128" s="15">
        <f>SUMPRODUCT(linear!$G128:$P128,$R$4:$AA$4)</f>
        <v>0.4078618972</v>
      </c>
      <c r="AD128" s="16">
        <f>(AC128-linear!$A128)^2</f>
        <v>0.1663513272</v>
      </c>
      <c r="AE128" s="16"/>
    </row>
    <row r="129" ht="14.25" customHeight="1">
      <c r="A129" s="10">
        <v>1.0</v>
      </c>
      <c r="B129" s="10" t="s">
        <v>34</v>
      </c>
      <c r="C129" s="10">
        <v>3.0</v>
      </c>
      <c r="D129" s="10" t="s">
        <v>33</v>
      </c>
      <c r="E129" s="10">
        <v>16.0</v>
      </c>
      <c r="F129" s="11">
        <v>7.7333</v>
      </c>
      <c r="G129" s="10">
        <v>0.0</v>
      </c>
      <c r="H129" s="10">
        <v>0.0</v>
      </c>
      <c r="I129" s="12">
        <f>linear!$E129/$E$1</f>
        <v>0.2</v>
      </c>
      <c r="J129" s="12">
        <f>LOG10(linear!$F129+1)</f>
        <v>0.941178379</v>
      </c>
      <c r="K129" s="10">
        <f>IF(linear!$C129=1,1,0)</f>
        <v>0</v>
      </c>
      <c r="L129" s="10">
        <f>IF(linear!$C129=2,1,0)</f>
        <v>0</v>
      </c>
      <c r="M129" s="10">
        <f>IF(linear!$B129="S",1,0)</f>
        <v>0</v>
      </c>
      <c r="N129" s="10">
        <f>IF(linear!$B129="C",1,0)</f>
        <v>0</v>
      </c>
      <c r="O129" s="13">
        <f>IF(linear!$D129="male",1,0)</f>
        <v>0</v>
      </c>
      <c r="P129" s="13">
        <v>1.0</v>
      </c>
      <c r="AC129" s="15">
        <f>SUMPRODUCT(linear!$G129:$P129,$R$4:$AA$4)</f>
        <v>0.6378608907</v>
      </c>
      <c r="AD129" s="16">
        <f>(AC129-linear!$A129)^2</f>
        <v>0.1311447345</v>
      </c>
      <c r="AE129" s="16"/>
    </row>
    <row r="130" ht="14.25" customHeight="1">
      <c r="A130" s="10">
        <v>0.0</v>
      </c>
      <c r="B130" s="10" t="s">
        <v>30</v>
      </c>
      <c r="C130" s="10">
        <v>3.0</v>
      </c>
      <c r="D130" s="10" t="s">
        <v>31</v>
      </c>
      <c r="E130" s="10">
        <v>30.0</v>
      </c>
      <c r="F130" s="11">
        <v>8.05</v>
      </c>
      <c r="G130" s="10">
        <v>0.0</v>
      </c>
      <c r="H130" s="10">
        <v>0.0</v>
      </c>
      <c r="I130" s="12">
        <f>linear!$E130/$E$1</f>
        <v>0.375</v>
      </c>
      <c r="J130" s="12">
        <f>LOG10(linear!$F130+1)</f>
        <v>0.9566485792</v>
      </c>
      <c r="K130" s="10">
        <f>IF(linear!$C130=1,1,0)</f>
        <v>0</v>
      </c>
      <c r="L130" s="10">
        <f>IF(linear!$C130=2,1,0)</f>
        <v>0</v>
      </c>
      <c r="M130" s="10">
        <f>IF(linear!$B130="S",1,0)</f>
        <v>1</v>
      </c>
      <c r="N130" s="10">
        <f>IF(linear!$B130="C",1,0)</f>
        <v>0</v>
      </c>
      <c r="O130" s="13">
        <f>IF(linear!$D130="male",1,0)</f>
        <v>1</v>
      </c>
      <c r="P130" s="13">
        <v>1.0</v>
      </c>
      <c r="AC130" s="15">
        <f>SUMPRODUCT(linear!$G130:$P130,$R$4:$AA$4)</f>
        <v>0.0966493791</v>
      </c>
      <c r="AD130" s="16">
        <f>(AC130-linear!$A130)^2</f>
        <v>0.00934110248</v>
      </c>
      <c r="AE130" s="16"/>
    </row>
    <row r="131" ht="14.25" customHeight="1">
      <c r="A131" s="10">
        <v>0.0</v>
      </c>
      <c r="B131" s="10" t="s">
        <v>30</v>
      </c>
      <c r="C131" s="10">
        <v>3.0</v>
      </c>
      <c r="D131" s="10" t="s">
        <v>31</v>
      </c>
      <c r="E131" s="10">
        <v>44.0</v>
      </c>
      <c r="F131" s="11">
        <v>16.1</v>
      </c>
      <c r="G131" s="10">
        <v>0.0</v>
      </c>
      <c r="H131" s="10">
        <v>1.0</v>
      </c>
      <c r="I131" s="12">
        <f>linear!$E131/$E$1</f>
        <v>0.55</v>
      </c>
      <c r="J131" s="12">
        <f>LOG10(linear!$F131+1)</f>
        <v>1.23299611</v>
      </c>
      <c r="K131" s="10">
        <f>IF(linear!$C131=1,1,0)</f>
        <v>0</v>
      </c>
      <c r="L131" s="10">
        <f>IF(linear!$C131=2,1,0)</f>
        <v>0</v>
      </c>
      <c r="M131" s="10">
        <f>IF(linear!$B131="S",1,0)</f>
        <v>1</v>
      </c>
      <c r="N131" s="10">
        <f>IF(linear!$B131="C",1,0)</f>
        <v>0</v>
      </c>
      <c r="O131" s="13">
        <f>IF(linear!$D131="male",1,0)</f>
        <v>1</v>
      </c>
      <c r="P131" s="13">
        <v>1.0</v>
      </c>
      <c r="AC131" s="15">
        <f>SUMPRODUCT(linear!$G131:$P131,$R$4:$AA$4)</f>
        <v>0.006572324558</v>
      </c>
      <c r="AD131" s="16">
        <f>(AC131-linear!$A131)^2</f>
        <v>0.00004319545009</v>
      </c>
      <c r="AE131" s="16"/>
    </row>
    <row r="132" ht="14.25" customHeight="1">
      <c r="A132" s="10">
        <v>1.0</v>
      </c>
      <c r="B132" s="10" t="s">
        <v>30</v>
      </c>
      <c r="C132" s="10">
        <v>2.0</v>
      </c>
      <c r="D132" s="10" t="s">
        <v>33</v>
      </c>
      <c r="E132" s="10">
        <v>40.0</v>
      </c>
      <c r="F132" s="11">
        <v>15.75</v>
      </c>
      <c r="G132" s="10">
        <v>0.0</v>
      </c>
      <c r="H132" s="10">
        <v>0.0</v>
      </c>
      <c r="I132" s="12">
        <f>linear!$E132/$E$1</f>
        <v>0.5</v>
      </c>
      <c r="J132" s="12">
        <f>LOG10(linear!$F132+1)</f>
        <v>1.224014811</v>
      </c>
      <c r="K132" s="10">
        <f>IF(linear!$C132=1,1,0)</f>
        <v>0</v>
      </c>
      <c r="L132" s="10">
        <f>IF(linear!$C132=2,1,0)</f>
        <v>1</v>
      </c>
      <c r="M132" s="10">
        <f>IF(linear!$B132="S",1,0)</f>
        <v>1</v>
      </c>
      <c r="N132" s="10">
        <f>IF(linear!$B132="C",1,0)</f>
        <v>0</v>
      </c>
      <c r="O132" s="13">
        <f>IF(linear!$D132="male",1,0)</f>
        <v>0</v>
      </c>
      <c r="P132" s="13">
        <v>1.0</v>
      </c>
      <c r="AC132" s="15">
        <f>SUMPRODUCT(linear!$G132:$P132,$R$4:$AA$4)</f>
        <v>0.7115730521</v>
      </c>
      <c r="AD132" s="16">
        <f>(AC132-linear!$A132)^2</f>
        <v>0.08319010429</v>
      </c>
      <c r="AE132" s="16"/>
    </row>
    <row r="133" ht="14.25" customHeight="1">
      <c r="A133" s="10">
        <v>0.0</v>
      </c>
      <c r="B133" s="10" t="s">
        <v>30</v>
      </c>
      <c r="C133" s="10">
        <v>3.0</v>
      </c>
      <c r="D133" s="10" t="s">
        <v>31</v>
      </c>
      <c r="E133" s="10">
        <v>26.0</v>
      </c>
      <c r="F133" s="11">
        <v>7.775</v>
      </c>
      <c r="G133" s="10">
        <v>0.0</v>
      </c>
      <c r="H133" s="10">
        <v>0.0</v>
      </c>
      <c r="I133" s="12">
        <f>linear!$E133/$E$1</f>
        <v>0.325</v>
      </c>
      <c r="J133" s="12">
        <f>LOG10(linear!$F133+1)</f>
        <v>0.9432471251</v>
      </c>
      <c r="K133" s="10">
        <f>IF(linear!$C133=1,1,0)</f>
        <v>0</v>
      </c>
      <c r="L133" s="10">
        <f>IF(linear!$C133=2,1,0)</f>
        <v>0</v>
      </c>
      <c r="M133" s="10">
        <f>IF(linear!$B133="S",1,0)</f>
        <v>1</v>
      </c>
      <c r="N133" s="10">
        <f>IF(linear!$B133="C",1,0)</f>
        <v>0</v>
      </c>
      <c r="O133" s="13">
        <f>IF(linear!$D133="male",1,0)</f>
        <v>1</v>
      </c>
      <c r="P133" s="13">
        <v>1.0</v>
      </c>
      <c r="AC133" s="15">
        <f>SUMPRODUCT(linear!$G133:$P133,$R$4:$AA$4)</f>
        <v>0.1216020334</v>
      </c>
      <c r="AD133" s="16">
        <f>(AC133-linear!$A133)^2</f>
        <v>0.01478705453</v>
      </c>
      <c r="AE133" s="16"/>
    </row>
    <row r="134" ht="14.25" customHeight="1">
      <c r="A134" s="10">
        <v>0.0</v>
      </c>
      <c r="B134" s="10" t="s">
        <v>30</v>
      </c>
      <c r="C134" s="10">
        <v>3.0</v>
      </c>
      <c r="D134" s="10" t="s">
        <v>31</v>
      </c>
      <c r="E134" s="10">
        <v>17.0</v>
      </c>
      <c r="F134" s="11">
        <v>8.6625</v>
      </c>
      <c r="G134" s="10">
        <v>0.0</v>
      </c>
      <c r="H134" s="10">
        <v>0.0</v>
      </c>
      <c r="I134" s="12">
        <f>linear!$E134/$E$1</f>
        <v>0.2125</v>
      </c>
      <c r="J134" s="12">
        <f>LOG10(linear!$F134+1)</f>
        <v>0.9850895069</v>
      </c>
      <c r="K134" s="10">
        <f>IF(linear!$C134=1,1,0)</f>
        <v>0</v>
      </c>
      <c r="L134" s="10">
        <f>IF(linear!$C134=2,1,0)</f>
        <v>0</v>
      </c>
      <c r="M134" s="10">
        <f>IF(linear!$B134="S",1,0)</f>
        <v>1</v>
      </c>
      <c r="N134" s="10">
        <f>IF(linear!$B134="C",1,0)</f>
        <v>0</v>
      </c>
      <c r="O134" s="13">
        <f>IF(linear!$D134="male",1,0)</f>
        <v>1</v>
      </c>
      <c r="P134" s="13">
        <v>1.0</v>
      </c>
      <c r="AC134" s="15">
        <f>SUMPRODUCT(linear!$G134:$P134,$R$4:$AA$4)</f>
        <v>0.181254515</v>
      </c>
      <c r="AD134" s="16">
        <f>(AC134-linear!$A134)^2</f>
        <v>0.03285319922</v>
      </c>
      <c r="AE134" s="16"/>
    </row>
    <row r="135" ht="14.25" customHeight="1">
      <c r="A135" s="10">
        <v>0.0</v>
      </c>
      <c r="B135" s="10" t="s">
        <v>30</v>
      </c>
      <c r="C135" s="10">
        <v>3.0</v>
      </c>
      <c r="D135" s="10" t="s">
        <v>31</v>
      </c>
      <c r="E135" s="10">
        <v>1.0</v>
      </c>
      <c r="F135" s="11">
        <v>39.6875</v>
      </c>
      <c r="G135" s="10">
        <v>4.0</v>
      </c>
      <c r="H135" s="10">
        <v>1.0</v>
      </c>
      <c r="I135" s="12">
        <f>linear!$E135/$E$1</f>
        <v>0.0125</v>
      </c>
      <c r="J135" s="12">
        <f>LOG10(linear!$F135+1)</f>
        <v>1.609461006</v>
      </c>
      <c r="K135" s="10">
        <f>IF(linear!$C135=1,1,0)</f>
        <v>0</v>
      </c>
      <c r="L135" s="10">
        <f>IF(linear!$C135=2,1,0)</f>
        <v>0</v>
      </c>
      <c r="M135" s="10">
        <f>IF(linear!$B135="S",1,0)</f>
        <v>1</v>
      </c>
      <c r="N135" s="10">
        <f>IF(linear!$B135="C",1,0)</f>
        <v>0</v>
      </c>
      <c r="O135" s="13">
        <f>IF(linear!$D135="male",1,0)</f>
        <v>1</v>
      </c>
      <c r="P135" s="13">
        <v>1.0</v>
      </c>
      <c r="AC135" s="15">
        <f>SUMPRODUCT(linear!$G135:$P135,$R$4:$AA$4)</f>
        <v>0.0804475579</v>
      </c>
      <c r="AD135" s="16">
        <f>(AC135-linear!$A135)^2</f>
        <v>0.006471809572</v>
      </c>
      <c r="AE135" s="16"/>
    </row>
    <row r="136" ht="14.25" customHeight="1">
      <c r="A136" s="10">
        <v>1.0</v>
      </c>
      <c r="B136" s="10" t="s">
        <v>30</v>
      </c>
      <c r="C136" s="10">
        <v>3.0</v>
      </c>
      <c r="D136" s="10" t="s">
        <v>31</v>
      </c>
      <c r="E136" s="10">
        <v>9.0</v>
      </c>
      <c r="F136" s="11">
        <v>20.525</v>
      </c>
      <c r="G136" s="10">
        <v>0.0</v>
      </c>
      <c r="H136" s="10">
        <v>2.0</v>
      </c>
      <c r="I136" s="12">
        <f>linear!$E136/$E$1</f>
        <v>0.1125</v>
      </c>
      <c r="J136" s="12">
        <f>LOG10(linear!$F136+1)</f>
        <v>1.33294316</v>
      </c>
      <c r="K136" s="10">
        <f>IF(linear!$C136=1,1,0)</f>
        <v>0</v>
      </c>
      <c r="L136" s="10">
        <f>IF(linear!$C136=2,1,0)</f>
        <v>0</v>
      </c>
      <c r="M136" s="10">
        <f>IF(linear!$B136="S",1,0)</f>
        <v>1</v>
      </c>
      <c r="N136" s="10">
        <f>IF(linear!$B136="C",1,0)</f>
        <v>0</v>
      </c>
      <c r="O136" s="13">
        <f>IF(linear!$D136="male",1,0)</f>
        <v>1</v>
      </c>
      <c r="P136" s="13">
        <v>1.0</v>
      </c>
      <c r="AC136" s="15">
        <f>SUMPRODUCT(linear!$G136:$P136,$R$4:$AA$4)</f>
        <v>0.2215690749</v>
      </c>
      <c r="AD136" s="16">
        <f>(AC136-linear!$A136)^2</f>
        <v>0.6059547051</v>
      </c>
      <c r="AE136" s="16"/>
    </row>
    <row r="137" ht="14.25" customHeight="1">
      <c r="A137" s="10">
        <v>0.0</v>
      </c>
      <c r="B137" s="10" t="s">
        <v>30</v>
      </c>
      <c r="C137" s="10">
        <v>3.0</v>
      </c>
      <c r="D137" s="10" t="s">
        <v>33</v>
      </c>
      <c r="E137" s="10">
        <v>45.0</v>
      </c>
      <c r="F137" s="11">
        <v>27.9</v>
      </c>
      <c r="G137" s="10">
        <v>1.0</v>
      </c>
      <c r="H137" s="10">
        <v>4.0</v>
      </c>
      <c r="I137" s="12">
        <f>linear!$E137/$E$1</f>
        <v>0.5625</v>
      </c>
      <c r="J137" s="12">
        <f>LOG10(linear!$F137+1)</f>
        <v>1.460897843</v>
      </c>
      <c r="K137" s="10">
        <f>IF(linear!$C137=1,1,0)</f>
        <v>0</v>
      </c>
      <c r="L137" s="10">
        <f>IF(linear!$C137=2,1,0)</f>
        <v>0</v>
      </c>
      <c r="M137" s="10">
        <f>IF(linear!$B137="S",1,0)</f>
        <v>1</v>
      </c>
      <c r="N137" s="10">
        <f>IF(linear!$B137="C",1,0)</f>
        <v>0</v>
      </c>
      <c r="O137" s="13">
        <f>IF(linear!$D137="male",1,0)</f>
        <v>0</v>
      </c>
      <c r="P137" s="13">
        <v>1.0</v>
      </c>
      <c r="AC137" s="15">
        <f>SUMPRODUCT(linear!$G137:$P137,$R$4:$AA$4)</f>
        <v>0.3976328498</v>
      </c>
      <c r="AD137" s="16">
        <f>(AC137-linear!$A137)^2</f>
        <v>0.1581118833</v>
      </c>
      <c r="AE137" s="16"/>
    </row>
    <row r="138" ht="14.25" customHeight="1">
      <c r="A138" s="10">
        <v>0.0</v>
      </c>
      <c r="B138" s="10" t="s">
        <v>30</v>
      </c>
      <c r="C138" s="10">
        <v>3.0</v>
      </c>
      <c r="D138" s="10" t="s">
        <v>31</v>
      </c>
      <c r="E138" s="10">
        <v>28.0</v>
      </c>
      <c r="F138" s="11">
        <v>56.4958</v>
      </c>
      <c r="G138" s="10">
        <v>0.0</v>
      </c>
      <c r="H138" s="10">
        <v>0.0</v>
      </c>
      <c r="I138" s="12">
        <f>linear!$E138/$E$1</f>
        <v>0.35</v>
      </c>
      <c r="J138" s="12">
        <f>LOG10(linear!$F138+1)</f>
        <v>1.759636121</v>
      </c>
      <c r="K138" s="10">
        <f>IF(linear!$C138=1,1,0)</f>
        <v>0</v>
      </c>
      <c r="L138" s="10">
        <f>IF(linear!$C138=2,1,0)</f>
        <v>0</v>
      </c>
      <c r="M138" s="10">
        <f>IF(linear!$B138="S",1,0)</f>
        <v>1</v>
      </c>
      <c r="N138" s="10">
        <f>IF(linear!$B138="C",1,0)</f>
        <v>0</v>
      </c>
      <c r="O138" s="13">
        <f>IF(linear!$D138="male",1,0)</f>
        <v>1</v>
      </c>
      <c r="P138" s="13">
        <v>1.0</v>
      </c>
      <c r="AC138" s="15">
        <f>SUMPRODUCT(linear!$G138:$P138,$R$4:$AA$4)</f>
        <v>0.1485892523</v>
      </c>
      <c r="AD138" s="16">
        <f>(AC138-linear!$A138)^2</f>
        <v>0.02207876589</v>
      </c>
      <c r="AE138" s="16"/>
    </row>
    <row r="139" ht="14.25" customHeight="1">
      <c r="A139" s="10">
        <v>0.0</v>
      </c>
      <c r="B139" s="10" t="s">
        <v>30</v>
      </c>
      <c r="C139" s="10">
        <v>1.0</v>
      </c>
      <c r="D139" s="10" t="s">
        <v>31</v>
      </c>
      <c r="E139" s="10">
        <v>61.0</v>
      </c>
      <c r="F139" s="11">
        <v>33.5</v>
      </c>
      <c r="G139" s="10">
        <v>0.0</v>
      </c>
      <c r="H139" s="10">
        <v>0.0</v>
      </c>
      <c r="I139" s="12">
        <f>linear!$E139/$E$1</f>
        <v>0.7625</v>
      </c>
      <c r="J139" s="12">
        <f>LOG10(linear!$F139+1)</f>
        <v>1.537819095</v>
      </c>
      <c r="K139" s="10">
        <f>IF(linear!$C139=1,1,0)</f>
        <v>1</v>
      </c>
      <c r="L139" s="10">
        <f>IF(linear!$C139=2,1,0)</f>
        <v>0</v>
      </c>
      <c r="M139" s="10">
        <f>IF(linear!$B139="S",1,0)</f>
        <v>1</v>
      </c>
      <c r="N139" s="10">
        <f>IF(linear!$B139="C",1,0)</f>
        <v>0</v>
      </c>
      <c r="O139" s="13">
        <f>IF(linear!$D139="male",1,0)</f>
        <v>1</v>
      </c>
      <c r="P139" s="13">
        <v>1.0</v>
      </c>
      <c r="AC139" s="15">
        <f>SUMPRODUCT(linear!$G139:$P139,$R$4:$AA$4)</f>
        <v>0.2791396762</v>
      </c>
      <c r="AD139" s="16">
        <f>(AC139-linear!$A139)^2</f>
        <v>0.07791895883</v>
      </c>
      <c r="AE139" s="16"/>
    </row>
    <row r="140" ht="14.25" customHeight="1">
      <c r="A140" s="10">
        <v>0.0</v>
      </c>
      <c r="B140" s="10" t="s">
        <v>34</v>
      </c>
      <c r="C140" s="10">
        <v>3.0</v>
      </c>
      <c r="D140" s="10" t="s">
        <v>31</v>
      </c>
      <c r="E140" s="10">
        <v>4.0</v>
      </c>
      <c r="F140" s="11">
        <v>29.125</v>
      </c>
      <c r="G140" s="10">
        <v>4.0</v>
      </c>
      <c r="H140" s="10">
        <v>1.0</v>
      </c>
      <c r="I140" s="12">
        <f>linear!$E140/$E$1</f>
        <v>0.05</v>
      </c>
      <c r="J140" s="12">
        <f>LOG10(linear!$F140+1)</f>
        <v>1.478927056</v>
      </c>
      <c r="K140" s="10">
        <f>IF(linear!$C140=1,1,0)</f>
        <v>0</v>
      </c>
      <c r="L140" s="10">
        <f>IF(linear!$C140=2,1,0)</f>
        <v>0</v>
      </c>
      <c r="M140" s="10">
        <f>IF(linear!$B140="S",1,0)</f>
        <v>0</v>
      </c>
      <c r="N140" s="10">
        <f>IF(linear!$B140="C",1,0)</f>
        <v>0</v>
      </c>
      <c r="O140" s="13">
        <f>IF(linear!$D140="male",1,0)</f>
        <v>1</v>
      </c>
      <c r="P140" s="13">
        <v>1.0</v>
      </c>
      <c r="AC140" s="15">
        <f>SUMPRODUCT(linear!$G140:$P140,$R$4:$AA$4)</f>
        <v>0.02416112481</v>
      </c>
      <c r="AD140" s="16">
        <f>(AC140-linear!$A140)^2</f>
        <v>0.0005837599518</v>
      </c>
      <c r="AE140" s="16"/>
    </row>
    <row r="141" ht="14.25" customHeight="1">
      <c r="A141" s="10">
        <v>1.0</v>
      </c>
      <c r="B141" s="10" t="s">
        <v>30</v>
      </c>
      <c r="C141" s="10">
        <v>3.0</v>
      </c>
      <c r="D141" s="10" t="s">
        <v>33</v>
      </c>
      <c r="E141" s="10">
        <v>1.0</v>
      </c>
      <c r="F141" s="11">
        <v>11.1333</v>
      </c>
      <c r="G141" s="10">
        <v>1.0</v>
      </c>
      <c r="H141" s="10">
        <v>1.0</v>
      </c>
      <c r="I141" s="12">
        <f>linear!$E141/$E$1</f>
        <v>0.0125</v>
      </c>
      <c r="J141" s="12">
        <f>LOG10(linear!$F141+1)</f>
        <v>1.083978936</v>
      </c>
      <c r="K141" s="10">
        <f>IF(linear!$C141=1,1,0)</f>
        <v>0</v>
      </c>
      <c r="L141" s="10">
        <f>IF(linear!$C141=2,1,0)</f>
        <v>0</v>
      </c>
      <c r="M141" s="10">
        <f>IF(linear!$B141="S",1,0)</f>
        <v>1</v>
      </c>
      <c r="N141" s="10">
        <f>IF(linear!$B141="C",1,0)</f>
        <v>0</v>
      </c>
      <c r="O141" s="13">
        <f>IF(linear!$D141="male",1,0)</f>
        <v>0</v>
      </c>
      <c r="P141" s="13">
        <v>1.0</v>
      </c>
      <c r="AC141" s="15">
        <f>SUMPRODUCT(linear!$G141:$P141,$R$4:$AA$4)</f>
        <v>0.7027030684</v>
      </c>
      <c r="AD141" s="16">
        <f>(AC141-linear!$A141)^2</f>
        <v>0.08838546553</v>
      </c>
      <c r="AE141" s="16"/>
    </row>
    <row r="142" ht="14.25" customHeight="1">
      <c r="A142" s="10">
        <v>0.0</v>
      </c>
      <c r="B142" s="10" t="s">
        <v>30</v>
      </c>
      <c r="C142" s="10">
        <v>3.0</v>
      </c>
      <c r="D142" s="10" t="s">
        <v>31</v>
      </c>
      <c r="E142" s="10">
        <v>21.0</v>
      </c>
      <c r="F142" s="11">
        <v>7.925</v>
      </c>
      <c r="G142" s="10">
        <v>0.0</v>
      </c>
      <c r="H142" s="10">
        <v>0.0</v>
      </c>
      <c r="I142" s="12">
        <f>linear!$E142/$E$1</f>
        <v>0.2625</v>
      </c>
      <c r="J142" s="12">
        <f>LOG10(linear!$F142+1)</f>
        <v>0.9506082248</v>
      </c>
      <c r="K142" s="10">
        <f>IF(linear!$C142=1,1,0)</f>
        <v>0</v>
      </c>
      <c r="L142" s="10">
        <f>IF(linear!$C142=2,1,0)</f>
        <v>0</v>
      </c>
      <c r="M142" s="10">
        <f>IF(linear!$B142="S",1,0)</f>
        <v>1</v>
      </c>
      <c r="N142" s="10">
        <f>IF(linear!$B142="C",1,0)</f>
        <v>0</v>
      </c>
      <c r="O142" s="13">
        <f>IF(linear!$D142="male",1,0)</f>
        <v>1</v>
      </c>
      <c r="P142" s="13">
        <v>1.0</v>
      </c>
      <c r="AC142" s="15">
        <f>SUMPRODUCT(linear!$G142:$P142,$R$4:$AA$4)</f>
        <v>0.1539680952</v>
      </c>
      <c r="AD142" s="16">
        <f>(AC142-linear!$A142)^2</f>
        <v>0.02370617434</v>
      </c>
      <c r="AE142" s="16"/>
    </row>
    <row r="143" ht="14.25" customHeight="1">
      <c r="A143" s="10">
        <v>0.0</v>
      </c>
      <c r="B143" s="10" t="s">
        <v>32</v>
      </c>
      <c r="C143" s="10">
        <v>1.0</v>
      </c>
      <c r="D143" s="10" t="s">
        <v>31</v>
      </c>
      <c r="E143" s="10">
        <v>56.0</v>
      </c>
      <c r="F143" s="11">
        <v>30.6958</v>
      </c>
      <c r="G143" s="10">
        <v>0.0</v>
      </c>
      <c r="H143" s="10">
        <v>0.0</v>
      </c>
      <c r="I143" s="12">
        <f>linear!$E143/$E$1</f>
        <v>0.7</v>
      </c>
      <c r="J143" s="12">
        <f>LOG10(linear!$F143+1)</f>
        <v>1.501001718</v>
      </c>
      <c r="K143" s="10">
        <f>IF(linear!$C143=1,1,0)</f>
        <v>1</v>
      </c>
      <c r="L143" s="10">
        <f>IF(linear!$C143=2,1,0)</f>
        <v>0</v>
      </c>
      <c r="M143" s="10">
        <f>IF(linear!$B143="S",1,0)</f>
        <v>0</v>
      </c>
      <c r="N143" s="10">
        <f>IF(linear!$B143="C",1,0)</f>
        <v>1</v>
      </c>
      <c r="O143" s="13">
        <f>IF(linear!$D143="male",1,0)</f>
        <v>1</v>
      </c>
      <c r="P143" s="13">
        <v>1.0</v>
      </c>
      <c r="AC143" s="15">
        <f>SUMPRODUCT(linear!$G143:$P143,$R$4:$AA$4)</f>
        <v>0.375449035</v>
      </c>
      <c r="AD143" s="16">
        <f>(AC143-linear!$A143)^2</f>
        <v>0.1409619779</v>
      </c>
      <c r="AE143" s="16"/>
    </row>
    <row r="144" ht="14.25" customHeight="1">
      <c r="A144" s="10">
        <v>0.0</v>
      </c>
      <c r="B144" s="10" t="s">
        <v>30</v>
      </c>
      <c r="C144" s="10">
        <v>3.0</v>
      </c>
      <c r="D144" s="10" t="s">
        <v>31</v>
      </c>
      <c r="E144" s="10">
        <v>18.0</v>
      </c>
      <c r="F144" s="11">
        <v>7.8542</v>
      </c>
      <c r="G144" s="10">
        <v>1.0</v>
      </c>
      <c r="H144" s="10">
        <v>1.0</v>
      </c>
      <c r="I144" s="12">
        <f>linear!$E144/$E$1</f>
        <v>0.225</v>
      </c>
      <c r="J144" s="12">
        <f>LOG10(linear!$F144+1)</f>
        <v>0.9471493277</v>
      </c>
      <c r="K144" s="10">
        <f>IF(linear!$C144=1,1,0)</f>
        <v>0</v>
      </c>
      <c r="L144" s="10">
        <f>IF(linear!$C144=2,1,0)</f>
        <v>0</v>
      </c>
      <c r="M144" s="10">
        <f>IF(linear!$B144="S",1,0)</f>
        <v>1</v>
      </c>
      <c r="N144" s="10">
        <f>IF(linear!$B144="C",1,0)</f>
        <v>0</v>
      </c>
      <c r="O144" s="13">
        <f>IF(linear!$D144="male",1,0)</f>
        <v>1</v>
      </c>
      <c r="P144" s="13">
        <v>1.0</v>
      </c>
      <c r="AC144" s="15">
        <f>SUMPRODUCT(linear!$G144:$P144,$R$4:$AA$4)</f>
        <v>0.1041442736</v>
      </c>
      <c r="AD144" s="16">
        <f>(AC144-linear!$A144)^2</f>
        <v>0.01084602972</v>
      </c>
      <c r="AE144" s="16"/>
    </row>
    <row r="145" ht="14.25" customHeight="1">
      <c r="A145" s="10">
        <v>0.0</v>
      </c>
      <c r="B145" s="10" t="s">
        <v>32</v>
      </c>
      <c r="C145" s="10">
        <v>1.0</v>
      </c>
      <c r="D145" s="10" t="s">
        <v>33</v>
      </c>
      <c r="E145" s="10">
        <v>50.0</v>
      </c>
      <c r="F145" s="11">
        <v>28.7125</v>
      </c>
      <c r="G145" s="10">
        <v>0.0</v>
      </c>
      <c r="H145" s="10">
        <v>0.0</v>
      </c>
      <c r="I145" s="12">
        <f>linear!$E145/$E$1</f>
        <v>0.625</v>
      </c>
      <c r="J145" s="12">
        <f>LOG10(linear!$F145+1)</f>
        <v>1.472939195</v>
      </c>
      <c r="K145" s="10">
        <f>IF(linear!$C145=1,1,0)</f>
        <v>1</v>
      </c>
      <c r="L145" s="10">
        <f>IF(linear!$C145=2,1,0)</f>
        <v>0</v>
      </c>
      <c r="M145" s="10">
        <f>IF(linear!$B145="S",1,0)</f>
        <v>0</v>
      </c>
      <c r="N145" s="10">
        <f>IF(linear!$B145="C",1,0)</f>
        <v>1</v>
      </c>
      <c r="O145" s="13">
        <f>IF(linear!$D145="male",1,0)</f>
        <v>0</v>
      </c>
      <c r="P145" s="13">
        <v>1.0</v>
      </c>
      <c r="AC145" s="15">
        <f>SUMPRODUCT(linear!$G145:$P145,$R$4:$AA$4)</f>
        <v>0.8955550887</v>
      </c>
      <c r="AD145" s="16">
        <f>(AC145-linear!$A145)^2</f>
        <v>0.8020189168</v>
      </c>
      <c r="AE145" s="16"/>
    </row>
    <row r="146" ht="14.25" customHeight="1">
      <c r="A146" s="10">
        <v>0.0</v>
      </c>
      <c r="B146" s="10" t="s">
        <v>30</v>
      </c>
      <c r="C146" s="10">
        <v>2.0</v>
      </c>
      <c r="D146" s="10" t="s">
        <v>31</v>
      </c>
      <c r="E146" s="10">
        <v>30.0</v>
      </c>
      <c r="F146" s="11">
        <v>13.0</v>
      </c>
      <c r="G146" s="10">
        <v>0.0</v>
      </c>
      <c r="H146" s="10">
        <v>0.0</v>
      </c>
      <c r="I146" s="12">
        <f>linear!$E146/$E$1</f>
        <v>0.375</v>
      </c>
      <c r="J146" s="12">
        <f>LOG10(linear!$F146+1)</f>
        <v>1.146128036</v>
      </c>
      <c r="K146" s="10">
        <f>IF(linear!$C146=1,1,0)</f>
        <v>0</v>
      </c>
      <c r="L146" s="10">
        <f>IF(linear!$C146=2,1,0)</f>
        <v>1</v>
      </c>
      <c r="M146" s="10">
        <f>IF(linear!$B146="S",1,0)</f>
        <v>1</v>
      </c>
      <c r="N146" s="10">
        <f>IF(linear!$B146="C",1,0)</f>
        <v>0</v>
      </c>
      <c r="O146" s="13">
        <f>IF(linear!$D146="male",1,0)</f>
        <v>1</v>
      </c>
      <c r="P146" s="13">
        <v>1.0</v>
      </c>
      <c r="AC146" s="15">
        <f>SUMPRODUCT(linear!$G146:$P146,$R$4:$AA$4)</f>
        <v>0.288726437</v>
      </c>
      <c r="AD146" s="16">
        <f>(AC146-linear!$A146)^2</f>
        <v>0.08336295542</v>
      </c>
      <c r="AE146" s="16"/>
    </row>
    <row r="147" ht="14.25" customHeight="1">
      <c r="A147" s="10">
        <v>0.0</v>
      </c>
      <c r="B147" s="10" t="s">
        <v>30</v>
      </c>
      <c r="C147" s="10">
        <v>3.0</v>
      </c>
      <c r="D147" s="10" t="s">
        <v>31</v>
      </c>
      <c r="E147" s="10">
        <v>36.0</v>
      </c>
      <c r="F147" s="11">
        <v>0.0</v>
      </c>
      <c r="G147" s="10">
        <v>0.0</v>
      </c>
      <c r="H147" s="10">
        <v>0.0</v>
      </c>
      <c r="I147" s="12">
        <f>linear!$E147/$E$1</f>
        <v>0.45</v>
      </c>
      <c r="J147" s="12">
        <f>LOG10(linear!$F147+1)</f>
        <v>0</v>
      </c>
      <c r="K147" s="10">
        <f>IF(linear!$C147=1,1,0)</f>
        <v>0</v>
      </c>
      <c r="L147" s="10">
        <f>IF(linear!$C147=2,1,0)</f>
        <v>0</v>
      </c>
      <c r="M147" s="10">
        <f>IF(linear!$B147="S",1,0)</f>
        <v>1</v>
      </c>
      <c r="N147" s="10">
        <f>IF(linear!$B147="C",1,0)</f>
        <v>0</v>
      </c>
      <c r="O147" s="13">
        <f>IF(linear!$D147="male",1,0)</f>
        <v>1</v>
      </c>
      <c r="P147" s="13">
        <v>1.0</v>
      </c>
      <c r="AC147" s="15">
        <f>SUMPRODUCT(linear!$G147:$P147,$R$4:$AA$4)</f>
        <v>0.011614362</v>
      </c>
      <c r="AD147" s="16">
        <f>(AC147-linear!$A147)^2</f>
        <v>0.0001348934046</v>
      </c>
      <c r="AE147" s="16"/>
    </row>
    <row r="148" ht="14.25" customHeight="1">
      <c r="A148" s="10">
        <v>0.0</v>
      </c>
      <c r="B148" s="10" t="s">
        <v>30</v>
      </c>
      <c r="C148" s="10">
        <v>3.0</v>
      </c>
      <c r="D148" s="10" t="s">
        <v>31</v>
      </c>
      <c r="E148" s="10">
        <v>9.0</v>
      </c>
      <c r="F148" s="11">
        <v>31.3875</v>
      </c>
      <c r="G148" s="10">
        <v>4.0</v>
      </c>
      <c r="H148" s="10">
        <v>2.0</v>
      </c>
      <c r="I148" s="12">
        <f>linear!$E148/$E$1</f>
        <v>0.1125</v>
      </c>
      <c r="J148" s="12">
        <f>LOG10(linear!$F148+1)</f>
        <v>1.510377426</v>
      </c>
      <c r="K148" s="10">
        <f>IF(linear!$C148=1,1,0)</f>
        <v>0</v>
      </c>
      <c r="L148" s="10">
        <f>IF(linear!$C148=2,1,0)</f>
        <v>0</v>
      </c>
      <c r="M148" s="10">
        <f>IF(linear!$B148="S",1,0)</f>
        <v>1</v>
      </c>
      <c r="N148" s="10">
        <f>IF(linear!$B148="C",1,0)</f>
        <v>0</v>
      </c>
      <c r="O148" s="13">
        <f>IF(linear!$D148="male",1,0)</f>
        <v>1</v>
      </c>
      <c r="P148" s="13">
        <v>1.0</v>
      </c>
      <c r="AC148" s="15">
        <f>SUMPRODUCT(linear!$G148:$P148,$R$4:$AA$4)</f>
        <v>0.01048104249</v>
      </c>
      <c r="AD148" s="16">
        <f>(AC148-linear!$A148)^2</f>
        <v>0.0001098522517</v>
      </c>
      <c r="AE148" s="16"/>
    </row>
    <row r="149" ht="14.25" customHeight="1">
      <c r="A149" s="10">
        <v>1.0</v>
      </c>
      <c r="B149" s="10" t="s">
        <v>30</v>
      </c>
      <c r="C149" s="10">
        <v>2.0</v>
      </c>
      <c r="D149" s="10" t="s">
        <v>31</v>
      </c>
      <c r="E149" s="10">
        <v>1.0</v>
      </c>
      <c r="F149" s="11">
        <v>39.0</v>
      </c>
      <c r="G149" s="10">
        <v>2.0</v>
      </c>
      <c r="H149" s="10">
        <v>1.0</v>
      </c>
      <c r="I149" s="12">
        <f>linear!$E149/$E$1</f>
        <v>0.0125</v>
      </c>
      <c r="J149" s="12">
        <f>LOG10(linear!$F149+1)</f>
        <v>1.602059991</v>
      </c>
      <c r="K149" s="10">
        <f>IF(linear!$C149=1,1,0)</f>
        <v>0</v>
      </c>
      <c r="L149" s="10">
        <f>IF(linear!$C149=2,1,0)</f>
        <v>1</v>
      </c>
      <c r="M149" s="10">
        <f>IF(linear!$B149="S",1,0)</f>
        <v>1</v>
      </c>
      <c r="N149" s="10">
        <f>IF(linear!$B149="C",1,0)</f>
        <v>0</v>
      </c>
      <c r="O149" s="13">
        <f>IF(linear!$D149="male",1,0)</f>
        <v>1</v>
      </c>
      <c r="P149" s="13">
        <v>1.0</v>
      </c>
      <c r="AC149" s="15">
        <f>SUMPRODUCT(linear!$G149:$P149,$R$4:$AA$4)</f>
        <v>0.3727968391</v>
      </c>
      <c r="AD149" s="16">
        <f>(AC149-linear!$A149)^2</f>
        <v>0.393383805</v>
      </c>
      <c r="AE149" s="16"/>
    </row>
    <row r="150" ht="14.25" customHeight="1">
      <c r="A150" s="10">
        <v>1.0</v>
      </c>
      <c r="B150" s="10" t="s">
        <v>30</v>
      </c>
      <c r="C150" s="10">
        <v>3.0</v>
      </c>
      <c r="D150" s="10" t="s">
        <v>33</v>
      </c>
      <c r="E150" s="10">
        <v>4.0</v>
      </c>
      <c r="F150" s="11">
        <v>22.025</v>
      </c>
      <c r="G150" s="10">
        <v>0.0</v>
      </c>
      <c r="H150" s="10">
        <v>2.0</v>
      </c>
      <c r="I150" s="12">
        <f>linear!$E150/$E$1</f>
        <v>0.05</v>
      </c>
      <c r="J150" s="12">
        <f>LOG10(linear!$F150+1)</f>
        <v>1.362199639</v>
      </c>
      <c r="K150" s="10">
        <f>IF(linear!$C150=1,1,0)</f>
        <v>0</v>
      </c>
      <c r="L150" s="10">
        <f>IF(linear!$C150=2,1,0)</f>
        <v>0</v>
      </c>
      <c r="M150" s="10">
        <f>IF(linear!$B150="S",1,0)</f>
        <v>1</v>
      </c>
      <c r="N150" s="10">
        <f>IF(linear!$B150="C",1,0)</f>
        <v>0</v>
      </c>
      <c r="O150" s="13">
        <f>IF(linear!$D150="male",1,0)</f>
        <v>0</v>
      </c>
      <c r="P150" s="13">
        <v>1.0</v>
      </c>
      <c r="AC150" s="15">
        <f>SUMPRODUCT(linear!$G150:$P150,$R$4:$AA$4)</f>
        <v>0.7380673524</v>
      </c>
      <c r="AD150" s="16">
        <f>(AC150-linear!$A150)^2</f>
        <v>0.06860871188</v>
      </c>
      <c r="AE150" s="16"/>
    </row>
    <row r="151" ht="14.25" customHeight="1">
      <c r="A151" s="10">
        <v>1.0</v>
      </c>
      <c r="B151" s="10" t="s">
        <v>30</v>
      </c>
      <c r="C151" s="10">
        <v>1.0</v>
      </c>
      <c r="D151" s="10" t="s">
        <v>31</v>
      </c>
      <c r="E151" s="10">
        <v>45.0</v>
      </c>
      <c r="F151" s="11">
        <v>26.55</v>
      </c>
      <c r="G151" s="10">
        <v>0.0</v>
      </c>
      <c r="H151" s="10">
        <v>0.0</v>
      </c>
      <c r="I151" s="12">
        <f>linear!$E151/$E$1</f>
        <v>0.5625</v>
      </c>
      <c r="J151" s="12">
        <f>LOG10(linear!$F151+1)</f>
        <v>1.440121603</v>
      </c>
      <c r="K151" s="10">
        <f>IF(linear!$C151=1,1,0)</f>
        <v>1</v>
      </c>
      <c r="L151" s="10">
        <f>IF(linear!$C151=2,1,0)</f>
        <v>0</v>
      </c>
      <c r="M151" s="10">
        <f>IF(linear!$B151="S",1,0)</f>
        <v>1</v>
      </c>
      <c r="N151" s="10">
        <f>IF(linear!$B151="C",1,0)</f>
        <v>0</v>
      </c>
      <c r="O151" s="13">
        <f>IF(linear!$D151="male",1,0)</f>
        <v>1</v>
      </c>
      <c r="P151" s="13">
        <v>1.0</v>
      </c>
      <c r="AC151" s="15">
        <f>SUMPRODUCT(linear!$G151:$P151,$R$4:$AA$4)</f>
        <v>0.3768013011</v>
      </c>
      <c r="AD151" s="16">
        <f>(AC151-linear!$A151)^2</f>
        <v>0.3883766183</v>
      </c>
      <c r="AE151" s="16"/>
    </row>
    <row r="152" ht="14.25" customHeight="1">
      <c r="A152" s="10">
        <v>0.0</v>
      </c>
      <c r="B152" s="10" t="s">
        <v>34</v>
      </c>
      <c r="C152" s="10">
        <v>3.0</v>
      </c>
      <c r="D152" s="10" t="s">
        <v>31</v>
      </c>
      <c r="E152" s="10">
        <v>40.0</v>
      </c>
      <c r="F152" s="11">
        <v>15.5</v>
      </c>
      <c r="G152" s="10">
        <v>1.0</v>
      </c>
      <c r="H152" s="10">
        <v>1.0</v>
      </c>
      <c r="I152" s="12">
        <f>linear!$E152/$E$1</f>
        <v>0.5</v>
      </c>
      <c r="J152" s="12">
        <f>LOG10(linear!$F152+1)</f>
        <v>1.217483944</v>
      </c>
      <c r="K152" s="10">
        <f>IF(linear!$C152=1,1,0)</f>
        <v>0</v>
      </c>
      <c r="L152" s="10">
        <f>IF(linear!$C152=2,1,0)</f>
        <v>0</v>
      </c>
      <c r="M152" s="10">
        <f>IF(linear!$B152="S",1,0)</f>
        <v>0</v>
      </c>
      <c r="N152" s="10">
        <f>IF(linear!$B152="C",1,0)</f>
        <v>0</v>
      </c>
      <c r="O152" s="13">
        <f>IF(linear!$D152="male",1,0)</f>
        <v>1</v>
      </c>
      <c r="P152" s="13">
        <v>1.0</v>
      </c>
      <c r="AC152" s="15">
        <f>SUMPRODUCT(linear!$G152:$P152,$R$4:$AA$4)</f>
        <v>-0.0542318461</v>
      </c>
      <c r="AD152" s="16">
        <f>(AC152-linear!$A152)^2</f>
        <v>0.002941093131</v>
      </c>
      <c r="AE152" s="16"/>
    </row>
    <row r="153" ht="14.25" customHeight="1">
      <c r="A153" s="10">
        <v>0.0</v>
      </c>
      <c r="B153" s="10" t="s">
        <v>30</v>
      </c>
      <c r="C153" s="10">
        <v>3.0</v>
      </c>
      <c r="D153" s="10" t="s">
        <v>31</v>
      </c>
      <c r="E153" s="10">
        <v>36.0</v>
      </c>
      <c r="F153" s="11">
        <v>7.8958</v>
      </c>
      <c r="G153" s="10">
        <v>0.0</v>
      </c>
      <c r="H153" s="10">
        <v>0.0</v>
      </c>
      <c r="I153" s="12">
        <f>linear!$E153/$E$1</f>
        <v>0.45</v>
      </c>
      <c r="J153" s="12">
        <f>LOG10(linear!$F153+1)</f>
        <v>0.9491850103</v>
      </c>
      <c r="K153" s="10">
        <f>IF(linear!$C153=1,1,0)</f>
        <v>0</v>
      </c>
      <c r="L153" s="10">
        <f>IF(linear!$C153=2,1,0)</f>
        <v>0</v>
      </c>
      <c r="M153" s="10">
        <f>IF(linear!$B153="S",1,0)</f>
        <v>1</v>
      </c>
      <c r="N153" s="10">
        <f>IF(linear!$B153="C",1,0)</f>
        <v>0</v>
      </c>
      <c r="O153" s="13">
        <f>IF(linear!$D153="male",1,0)</f>
        <v>1</v>
      </c>
      <c r="P153" s="13">
        <v>1.0</v>
      </c>
      <c r="AC153" s="15">
        <f>SUMPRODUCT(linear!$G153:$P153,$R$4:$AA$4)</f>
        <v>0.05787686546</v>
      </c>
      <c r="AD153" s="16">
        <f>(AC153-linear!$A153)^2</f>
        <v>0.003349731556</v>
      </c>
      <c r="AE153" s="16"/>
    </row>
    <row r="154" ht="14.25" customHeight="1">
      <c r="A154" s="10">
        <v>1.0</v>
      </c>
      <c r="B154" s="10" t="s">
        <v>30</v>
      </c>
      <c r="C154" s="10">
        <v>2.0</v>
      </c>
      <c r="D154" s="10" t="s">
        <v>33</v>
      </c>
      <c r="E154" s="10">
        <v>32.0</v>
      </c>
      <c r="F154" s="11">
        <v>13.0</v>
      </c>
      <c r="G154" s="10">
        <v>0.0</v>
      </c>
      <c r="H154" s="10">
        <v>0.0</v>
      </c>
      <c r="I154" s="12">
        <f>linear!$E154/$E$1</f>
        <v>0.4</v>
      </c>
      <c r="J154" s="12">
        <f>LOG10(linear!$F154+1)</f>
        <v>1.146128036</v>
      </c>
      <c r="K154" s="10">
        <f>IF(linear!$C154=1,1,0)</f>
        <v>0</v>
      </c>
      <c r="L154" s="10">
        <f>IF(linear!$C154=2,1,0)</f>
        <v>1</v>
      </c>
      <c r="M154" s="10">
        <f>IF(linear!$B154="S",1,0)</f>
        <v>1</v>
      </c>
      <c r="N154" s="10">
        <f>IF(linear!$B154="C",1,0)</f>
        <v>0</v>
      </c>
      <c r="O154" s="13">
        <f>IF(linear!$D154="male",1,0)</f>
        <v>0</v>
      </c>
      <c r="P154" s="13">
        <v>1.0</v>
      </c>
      <c r="AC154" s="15">
        <f>SUMPRODUCT(linear!$G154:$P154,$R$4:$AA$4)</f>
        <v>0.7589885746</v>
      </c>
      <c r="AD154" s="16">
        <f>(AC154-linear!$A154)^2</f>
        <v>0.05808650716</v>
      </c>
      <c r="AE154" s="16"/>
    </row>
    <row r="155" ht="14.25" customHeight="1">
      <c r="A155" s="10">
        <v>0.0</v>
      </c>
      <c r="B155" s="10" t="s">
        <v>30</v>
      </c>
      <c r="C155" s="10">
        <v>2.0</v>
      </c>
      <c r="D155" s="10" t="s">
        <v>31</v>
      </c>
      <c r="E155" s="10">
        <v>19.0</v>
      </c>
      <c r="F155" s="11">
        <v>13.0</v>
      </c>
      <c r="G155" s="10">
        <v>0.0</v>
      </c>
      <c r="H155" s="10">
        <v>0.0</v>
      </c>
      <c r="I155" s="12">
        <f>linear!$E155/$E$1</f>
        <v>0.2375</v>
      </c>
      <c r="J155" s="12">
        <f>LOG10(linear!$F155+1)</f>
        <v>1.146128036</v>
      </c>
      <c r="K155" s="10">
        <f>IF(linear!$C155=1,1,0)</f>
        <v>0</v>
      </c>
      <c r="L155" s="10">
        <f>IF(linear!$C155=2,1,0)</f>
        <v>1</v>
      </c>
      <c r="M155" s="10">
        <f>IF(linear!$B155="S",1,0)</f>
        <v>1</v>
      </c>
      <c r="N155" s="10">
        <f>IF(linear!$B155="C",1,0)</f>
        <v>0</v>
      </c>
      <c r="O155" s="13">
        <f>IF(linear!$D155="male",1,0)</f>
        <v>1</v>
      </c>
      <c r="P155" s="13">
        <v>1.0</v>
      </c>
      <c r="AC155" s="15">
        <f>SUMPRODUCT(linear!$G155:$P155,$R$4:$AA$4)</f>
        <v>0.3591424702</v>
      </c>
      <c r="AD155" s="16">
        <f>(AC155-linear!$A155)^2</f>
        <v>0.1289833139</v>
      </c>
      <c r="AE155" s="16"/>
    </row>
    <row r="156" ht="14.25" customHeight="1">
      <c r="A156" s="10">
        <v>1.0</v>
      </c>
      <c r="B156" s="10" t="s">
        <v>30</v>
      </c>
      <c r="C156" s="10">
        <v>3.0</v>
      </c>
      <c r="D156" s="10" t="s">
        <v>33</v>
      </c>
      <c r="E156" s="10">
        <v>19.0</v>
      </c>
      <c r="F156" s="11">
        <v>7.8542</v>
      </c>
      <c r="G156" s="10">
        <v>1.0</v>
      </c>
      <c r="H156" s="10">
        <v>0.0</v>
      </c>
      <c r="I156" s="12">
        <f>linear!$E156/$E$1</f>
        <v>0.2375</v>
      </c>
      <c r="J156" s="12">
        <f>LOG10(linear!$F156+1)</f>
        <v>0.9471493277</v>
      </c>
      <c r="K156" s="10">
        <f>IF(linear!$C156=1,1,0)</f>
        <v>0</v>
      </c>
      <c r="L156" s="10">
        <f>IF(linear!$C156=2,1,0)</f>
        <v>0</v>
      </c>
      <c r="M156" s="10">
        <f>IF(linear!$B156="S",1,0)</f>
        <v>1</v>
      </c>
      <c r="N156" s="10">
        <f>IF(linear!$B156="C",1,0)</f>
        <v>0</v>
      </c>
      <c r="O156" s="13">
        <f>IF(linear!$D156="male",1,0)</f>
        <v>0</v>
      </c>
      <c r="P156" s="13">
        <v>1.0</v>
      </c>
      <c r="AC156" s="15">
        <f>SUMPRODUCT(linear!$G156:$P156,$R$4:$AA$4)</f>
        <v>0.5947334708</v>
      </c>
      <c r="AD156" s="16">
        <f>(AC156-linear!$A156)^2</f>
        <v>0.1642409597</v>
      </c>
      <c r="AE156" s="16"/>
    </row>
    <row r="157" ht="14.25" customHeight="1">
      <c r="A157" s="10">
        <v>1.0</v>
      </c>
      <c r="B157" s="10" t="s">
        <v>30</v>
      </c>
      <c r="C157" s="10">
        <v>2.0</v>
      </c>
      <c r="D157" s="10" t="s">
        <v>31</v>
      </c>
      <c r="E157" s="10">
        <v>3.0</v>
      </c>
      <c r="F157" s="11">
        <v>26.0</v>
      </c>
      <c r="G157" s="10">
        <v>1.0</v>
      </c>
      <c r="H157" s="10">
        <v>1.0</v>
      </c>
      <c r="I157" s="12">
        <f>linear!$E157/$E$1</f>
        <v>0.0375</v>
      </c>
      <c r="J157" s="12">
        <f>LOG10(linear!$F157+1)</f>
        <v>1.431363764</v>
      </c>
      <c r="K157" s="10">
        <f>IF(linear!$C157=1,1,0)</f>
        <v>0</v>
      </c>
      <c r="L157" s="10">
        <f>IF(linear!$C157=2,1,0)</f>
        <v>1</v>
      </c>
      <c r="M157" s="10">
        <f>IF(linear!$B157="S",1,0)</f>
        <v>1</v>
      </c>
      <c r="N157" s="10">
        <f>IF(linear!$B157="C",1,0)</f>
        <v>0</v>
      </c>
      <c r="O157" s="13">
        <f>IF(linear!$D157="male",1,0)</f>
        <v>1</v>
      </c>
      <c r="P157" s="13">
        <v>1.0</v>
      </c>
      <c r="AC157" s="15">
        <f>SUMPRODUCT(linear!$G157:$P157,$R$4:$AA$4)</f>
        <v>0.4066083375</v>
      </c>
      <c r="AD157" s="16">
        <f>(AC157-linear!$A157)^2</f>
        <v>0.3521136651</v>
      </c>
      <c r="AE157" s="16"/>
    </row>
    <row r="158" ht="14.25" customHeight="1">
      <c r="A158" s="10">
        <v>1.0</v>
      </c>
      <c r="B158" s="10" t="s">
        <v>32</v>
      </c>
      <c r="C158" s="10">
        <v>1.0</v>
      </c>
      <c r="D158" s="10" t="s">
        <v>33</v>
      </c>
      <c r="E158" s="10">
        <v>44.0</v>
      </c>
      <c r="F158" s="11">
        <v>27.7208</v>
      </c>
      <c r="G158" s="10">
        <v>0.0</v>
      </c>
      <c r="H158" s="10">
        <v>0.0</v>
      </c>
      <c r="I158" s="12">
        <f>linear!$E158/$E$1</f>
        <v>0.55</v>
      </c>
      <c r="J158" s="12">
        <f>LOG10(linear!$F158+1)</f>
        <v>1.458196533</v>
      </c>
      <c r="K158" s="10">
        <f>IF(linear!$C158=1,1,0)</f>
        <v>1</v>
      </c>
      <c r="L158" s="10">
        <f>IF(linear!$C158=2,1,0)</f>
        <v>0</v>
      </c>
      <c r="M158" s="10">
        <f>IF(linear!$B158="S",1,0)</f>
        <v>0</v>
      </c>
      <c r="N158" s="10">
        <f>IF(linear!$B158="C",1,0)</f>
        <v>1</v>
      </c>
      <c r="O158" s="13">
        <f>IF(linear!$D158="male",1,0)</f>
        <v>0</v>
      </c>
      <c r="P158" s="13">
        <v>1.0</v>
      </c>
      <c r="AC158" s="15">
        <f>SUMPRODUCT(linear!$G158:$P158,$R$4:$AA$4)</f>
        <v>0.9332452887</v>
      </c>
      <c r="AD158" s="16">
        <f>(AC158-linear!$A158)^2</f>
        <v>0.004456191478</v>
      </c>
      <c r="AE158" s="16"/>
    </row>
    <row r="159" ht="14.25" customHeight="1">
      <c r="A159" s="10">
        <v>1.0</v>
      </c>
      <c r="B159" s="10" t="s">
        <v>32</v>
      </c>
      <c r="C159" s="10">
        <v>1.0</v>
      </c>
      <c r="D159" s="10" t="s">
        <v>33</v>
      </c>
      <c r="E159" s="10">
        <v>58.0</v>
      </c>
      <c r="F159" s="11">
        <v>146.5208</v>
      </c>
      <c r="G159" s="10">
        <v>0.0</v>
      </c>
      <c r="H159" s="10">
        <v>0.0</v>
      </c>
      <c r="I159" s="12">
        <f>linear!$E159/$E$1</f>
        <v>0.725</v>
      </c>
      <c r="J159" s="12">
        <f>LOG10(linear!$F159+1)</f>
        <v>2.168853259</v>
      </c>
      <c r="K159" s="10">
        <f>IF(linear!$C159=1,1,0)</f>
        <v>1</v>
      </c>
      <c r="L159" s="10">
        <f>IF(linear!$C159=2,1,0)</f>
        <v>0</v>
      </c>
      <c r="M159" s="10">
        <f>IF(linear!$B159="S",1,0)</f>
        <v>0</v>
      </c>
      <c r="N159" s="10">
        <f>IF(linear!$B159="C",1,0)</f>
        <v>1</v>
      </c>
      <c r="O159" s="13">
        <f>IF(linear!$D159="male",1,0)</f>
        <v>0</v>
      </c>
      <c r="P159" s="13">
        <v>1.0</v>
      </c>
      <c r="AC159" s="15">
        <f>SUMPRODUCT(linear!$G159:$P159,$R$4:$AA$4)</f>
        <v>0.8782617122</v>
      </c>
      <c r="AD159" s="16">
        <f>(AC159-linear!$A159)^2</f>
        <v>0.01482021071</v>
      </c>
      <c r="AE159" s="16"/>
    </row>
    <row r="160" ht="14.25" customHeight="1">
      <c r="A160" s="10">
        <v>0.0</v>
      </c>
      <c r="B160" s="10" t="s">
        <v>30</v>
      </c>
      <c r="C160" s="10">
        <v>3.0</v>
      </c>
      <c r="D160" s="10" t="s">
        <v>31</v>
      </c>
      <c r="E160" s="10">
        <v>42.0</v>
      </c>
      <c r="F160" s="11">
        <v>8.4042</v>
      </c>
      <c r="G160" s="10">
        <v>0.0</v>
      </c>
      <c r="H160" s="10">
        <v>1.0</v>
      </c>
      <c r="I160" s="12">
        <f>linear!$E160/$E$1</f>
        <v>0.525</v>
      </c>
      <c r="J160" s="12">
        <f>LOG10(linear!$F160+1)</f>
        <v>0.9733218567</v>
      </c>
      <c r="K160" s="10">
        <f>IF(linear!$C160=1,1,0)</f>
        <v>0</v>
      </c>
      <c r="L160" s="10">
        <f>IF(linear!$C160=2,1,0)</f>
        <v>0</v>
      </c>
      <c r="M160" s="10">
        <f>IF(linear!$B160="S",1,0)</f>
        <v>1</v>
      </c>
      <c r="N160" s="10">
        <f>IF(linear!$B160="C",1,0)</f>
        <v>0</v>
      </c>
      <c r="O160" s="13">
        <f>IF(linear!$D160="male",1,0)</f>
        <v>1</v>
      </c>
      <c r="P160" s="13">
        <v>1.0</v>
      </c>
      <c r="AC160" s="15">
        <f>SUMPRODUCT(linear!$G160:$P160,$R$4:$AA$4)</f>
        <v>0.006718928288</v>
      </c>
      <c r="AD160" s="16">
        <f>(AC160-linear!$A160)^2</f>
        <v>0.00004514399734</v>
      </c>
      <c r="AE160" s="16"/>
    </row>
    <row r="161" ht="14.25" customHeight="1">
      <c r="A161" s="10">
        <v>0.0</v>
      </c>
      <c r="B161" s="10" t="s">
        <v>30</v>
      </c>
      <c r="C161" s="10">
        <v>2.0</v>
      </c>
      <c r="D161" s="10" t="s">
        <v>33</v>
      </c>
      <c r="E161" s="10">
        <v>24.0</v>
      </c>
      <c r="F161" s="11">
        <v>13.0</v>
      </c>
      <c r="G161" s="10">
        <v>0.0</v>
      </c>
      <c r="H161" s="10">
        <v>0.0</v>
      </c>
      <c r="I161" s="12">
        <f>linear!$E161/$E$1</f>
        <v>0.3</v>
      </c>
      <c r="J161" s="12">
        <f>LOG10(linear!$F161+1)</f>
        <v>1.146128036</v>
      </c>
      <c r="K161" s="10">
        <f>IF(linear!$C161=1,1,0)</f>
        <v>0</v>
      </c>
      <c r="L161" s="10">
        <f>IF(linear!$C161=2,1,0)</f>
        <v>1</v>
      </c>
      <c r="M161" s="10">
        <f>IF(linear!$B161="S",1,0)</f>
        <v>1</v>
      </c>
      <c r="N161" s="10">
        <f>IF(linear!$B161="C",1,0)</f>
        <v>0</v>
      </c>
      <c r="O161" s="13">
        <f>IF(linear!$D161="male",1,0)</f>
        <v>0</v>
      </c>
      <c r="P161" s="13">
        <v>1.0</v>
      </c>
      <c r="AC161" s="15">
        <f>SUMPRODUCT(linear!$G161:$P161,$R$4:$AA$4)</f>
        <v>0.8102002351</v>
      </c>
      <c r="AD161" s="16">
        <f>(AC161-linear!$A161)^2</f>
        <v>0.656424421</v>
      </c>
      <c r="AE161" s="16"/>
    </row>
    <row r="162" ht="14.25" customHeight="1">
      <c r="A162" s="10">
        <v>0.0</v>
      </c>
      <c r="B162" s="10" t="s">
        <v>30</v>
      </c>
      <c r="C162" s="10">
        <v>3.0</v>
      </c>
      <c r="D162" s="10" t="s">
        <v>31</v>
      </c>
      <c r="E162" s="10">
        <v>28.0</v>
      </c>
      <c r="F162" s="11">
        <v>9.5</v>
      </c>
      <c r="G162" s="10">
        <v>0.0</v>
      </c>
      <c r="H162" s="10">
        <v>0.0</v>
      </c>
      <c r="I162" s="12">
        <f>linear!$E162/$E$1</f>
        <v>0.35</v>
      </c>
      <c r="J162" s="12">
        <f>LOG10(linear!$F162+1)</f>
        <v>1.021189299</v>
      </c>
      <c r="K162" s="10">
        <f>IF(linear!$C162=1,1,0)</f>
        <v>0</v>
      </c>
      <c r="L162" s="10">
        <f>IF(linear!$C162=2,1,0)</f>
        <v>0</v>
      </c>
      <c r="M162" s="10">
        <f>IF(linear!$B162="S",1,0)</f>
        <v>1</v>
      </c>
      <c r="N162" s="10">
        <f>IF(linear!$B162="C",1,0)</f>
        <v>0</v>
      </c>
      <c r="O162" s="13">
        <f>IF(linear!$D162="male",1,0)</f>
        <v>1</v>
      </c>
      <c r="P162" s="13">
        <v>1.0</v>
      </c>
      <c r="AC162" s="15">
        <f>SUMPRODUCT(linear!$G162:$P162,$R$4:$AA$4)</f>
        <v>0.1125979563</v>
      </c>
      <c r="AD162" s="16">
        <f>(AC162-linear!$A162)^2</f>
        <v>0.01267829976</v>
      </c>
      <c r="AE162" s="16"/>
    </row>
    <row r="163" ht="14.25" customHeight="1">
      <c r="A163" s="10">
        <v>0.0</v>
      </c>
      <c r="B163" s="10" t="s">
        <v>30</v>
      </c>
      <c r="C163" s="10">
        <v>3.0</v>
      </c>
      <c r="D163" s="10" t="s">
        <v>31</v>
      </c>
      <c r="E163" s="10">
        <v>34.0</v>
      </c>
      <c r="F163" s="11">
        <v>6.4958</v>
      </c>
      <c r="G163" s="10">
        <v>0.0</v>
      </c>
      <c r="H163" s="10">
        <v>0.0</v>
      </c>
      <c r="I163" s="12">
        <f>linear!$E163/$E$1</f>
        <v>0.425</v>
      </c>
      <c r="J163" s="12">
        <f>LOG10(linear!$F163+1)</f>
        <v>0.8748179904</v>
      </c>
      <c r="K163" s="10">
        <f>IF(linear!$C163=1,1,0)</f>
        <v>0</v>
      </c>
      <c r="L163" s="10">
        <f>IF(linear!$C163=2,1,0)</f>
        <v>0</v>
      </c>
      <c r="M163" s="10">
        <f>IF(linear!$B163="S",1,0)</f>
        <v>1</v>
      </c>
      <c r="N163" s="10">
        <f>IF(linear!$B163="C",1,0)</f>
        <v>0</v>
      </c>
      <c r="O163" s="13">
        <f>IF(linear!$D163="male",1,0)</f>
        <v>1</v>
      </c>
      <c r="P163" s="13">
        <v>1.0</v>
      </c>
      <c r="AC163" s="15">
        <f>SUMPRODUCT(linear!$G163:$P163,$R$4:$AA$4)</f>
        <v>0.06705519267</v>
      </c>
      <c r="AD163" s="16">
        <f>(AC163-linear!$A163)^2</f>
        <v>0.004496398864</v>
      </c>
      <c r="AE163" s="16"/>
    </row>
    <row r="164" ht="14.25" customHeight="1">
      <c r="A164" s="10">
        <v>0.0</v>
      </c>
      <c r="B164" s="10" t="s">
        <v>32</v>
      </c>
      <c r="C164" s="10">
        <v>3.0</v>
      </c>
      <c r="D164" s="10" t="s">
        <v>31</v>
      </c>
      <c r="E164" s="10">
        <v>45.5</v>
      </c>
      <c r="F164" s="11">
        <v>7.225</v>
      </c>
      <c r="G164" s="10">
        <v>0.0</v>
      </c>
      <c r="H164" s="10">
        <v>0.0</v>
      </c>
      <c r="I164" s="12">
        <f>linear!$E164/$E$1</f>
        <v>0.56875</v>
      </c>
      <c r="J164" s="12">
        <f>LOG10(linear!$F164+1)</f>
        <v>0.9151359066</v>
      </c>
      <c r="K164" s="10">
        <f>IF(linear!$C164=1,1,0)</f>
        <v>0</v>
      </c>
      <c r="L164" s="10">
        <f>IF(linear!$C164=2,1,0)</f>
        <v>0</v>
      </c>
      <c r="M164" s="10">
        <f>IF(linear!$B164="S",1,0)</f>
        <v>0</v>
      </c>
      <c r="N164" s="10">
        <f>IF(linear!$B164="C",1,0)</f>
        <v>1</v>
      </c>
      <c r="O164" s="13">
        <f>IF(linear!$D164="male",1,0)</f>
        <v>1</v>
      </c>
      <c r="P164" s="13">
        <v>1.0</v>
      </c>
      <c r="AC164" s="15">
        <f>SUMPRODUCT(linear!$G164:$P164,$R$4:$AA$4)</f>
        <v>0.06150001306</v>
      </c>
      <c r="AD164" s="16">
        <f>(AC164-linear!$A164)^2</f>
        <v>0.003782251606</v>
      </c>
      <c r="AE164" s="16"/>
    </row>
    <row r="165" ht="14.25" customHeight="1">
      <c r="A165" s="10">
        <v>1.0</v>
      </c>
      <c r="B165" s="10" t="s">
        <v>30</v>
      </c>
      <c r="C165" s="10">
        <v>3.0</v>
      </c>
      <c r="D165" s="10" t="s">
        <v>31</v>
      </c>
      <c r="E165" s="10">
        <v>18.0</v>
      </c>
      <c r="F165" s="11">
        <v>8.05</v>
      </c>
      <c r="G165" s="10">
        <v>0.0</v>
      </c>
      <c r="H165" s="10">
        <v>0.0</v>
      </c>
      <c r="I165" s="12">
        <f>linear!$E165/$E$1</f>
        <v>0.225</v>
      </c>
      <c r="J165" s="12">
        <f>LOG10(linear!$F165+1)</f>
        <v>0.9566485792</v>
      </c>
      <c r="K165" s="10">
        <f>IF(linear!$C165=1,1,0)</f>
        <v>0</v>
      </c>
      <c r="L165" s="10">
        <f>IF(linear!$C165=2,1,0)</f>
        <v>0</v>
      </c>
      <c r="M165" s="10">
        <f>IF(linear!$B165="S",1,0)</f>
        <v>1</v>
      </c>
      <c r="N165" s="10">
        <f>IF(linear!$B165="C",1,0)</f>
        <v>0</v>
      </c>
      <c r="O165" s="13">
        <f>IF(linear!$D165="male",1,0)</f>
        <v>1</v>
      </c>
      <c r="P165" s="13">
        <v>1.0</v>
      </c>
      <c r="AC165" s="15">
        <f>SUMPRODUCT(linear!$G165:$P165,$R$4:$AA$4)</f>
        <v>0.1734668698</v>
      </c>
      <c r="AD165" s="16">
        <f>(AC165-linear!$A165)^2</f>
        <v>0.6831570153</v>
      </c>
      <c r="AE165" s="16"/>
    </row>
    <row r="166" ht="14.25" customHeight="1">
      <c r="A166" s="10">
        <v>0.0</v>
      </c>
      <c r="B166" s="10" t="s">
        <v>30</v>
      </c>
      <c r="C166" s="10">
        <v>3.0</v>
      </c>
      <c r="D166" s="10" t="s">
        <v>33</v>
      </c>
      <c r="E166" s="10">
        <v>2.0</v>
      </c>
      <c r="F166" s="11">
        <v>10.4625</v>
      </c>
      <c r="G166" s="10">
        <v>0.0</v>
      </c>
      <c r="H166" s="10">
        <v>1.0</v>
      </c>
      <c r="I166" s="12">
        <f>linear!$E166/$E$1</f>
        <v>0.025</v>
      </c>
      <c r="J166" s="12">
        <f>LOG10(linear!$F166+1)</f>
        <v>1.059279349</v>
      </c>
      <c r="K166" s="10">
        <f>IF(linear!$C166=1,1,0)</f>
        <v>0</v>
      </c>
      <c r="L166" s="10">
        <f>IF(linear!$C166=2,1,0)</f>
        <v>0</v>
      </c>
      <c r="M166" s="10">
        <f>IF(linear!$B166="S",1,0)</f>
        <v>1</v>
      </c>
      <c r="N166" s="10">
        <f>IF(linear!$B166="C",1,0)</f>
        <v>0</v>
      </c>
      <c r="O166" s="13">
        <f>IF(linear!$D166="male",1,0)</f>
        <v>0</v>
      </c>
      <c r="P166" s="13">
        <v>1.0</v>
      </c>
      <c r="AC166" s="15">
        <f>SUMPRODUCT(linear!$G166:$P166,$R$4:$AA$4)</f>
        <v>0.7500317816</v>
      </c>
      <c r="AD166" s="16">
        <f>(AC166-linear!$A166)^2</f>
        <v>0.5625476734</v>
      </c>
      <c r="AE166" s="16"/>
    </row>
    <row r="167" ht="14.25" customHeight="1">
      <c r="A167" s="10">
        <v>0.0</v>
      </c>
      <c r="B167" s="10" t="s">
        <v>30</v>
      </c>
      <c r="C167" s="10">
        <v>3.0</v>
      </c>
      <c r="D167" s="10" t="s">
        <v>31</v>
      </c>
      <c r="E167" s="10">
        <v>32.0</v>
      </c>
      <c r="F167" s="11">
        <v>15.85</v>
      </c>
      <c r="G167" s="10">
        <v>1.0</v>
      </c>
      <c r="H167" s="10">
        <v>0.0</v>
      </c>
      <c r="I167" s="12">
        <f>linear!$E167/$E$1</f>
        <v>0.4</v>
      </c>
      <c r="J167" s="12">
        <f>LOG10(linear!$F167+1)</f>
        <v>1.226599905</v>
      </c>
      <c r="K167" s="10">
        <f>IF(linear!$C167=1,1,0)</f>
        <v>0</v>
      </c>
      <c r="L167" s="10">
        <f>IF(linear!$C167=2,1,0)</f>
        <v>0</v>
      </c>
      <c r="M167" s="10">
        <f>IF(linear!$B167="S",1,0)</f>
        <v>1</v>
      </c>
      <c r="N167" s="10">
        <f>IF(linear!$B167="C",1,0)</f>
        <v>0</v>
      </c>
      <c r="O167" s="13">
        <f>IF(linear!$D167="male",1,0)</f>
        <v>1</v>
      </c>
      <c r="P167" s="13">
        <v>1.0</v>
      </c>
      <c r="AC167" s="15">
        <f>SUMPRODUCT(linear!$G167:$P167,$R$4:$AA$4)</f>
        <v>0.04206966303</v>
      </c>
      <c r="AD167" s="16">
        <f>(AC167-linear!$A167)^2</f>
        <v>0.001769856547</v>
      </c>
      <c r="AE167" s="16"/>
    </row>
    <row r="168" ht="14.25" customHeight="1">
      <c r="A168" s="10">
        <v>1.0</v>
      </c>
      <c r="B168" s="10" t="s">
        <v>32</v>
      </c>
      <c r="C168" s="10">
        <v>3.0</v>
      </c>
      <c r="D168" s="10" t="s">
        <v>31</v>
      </c>
      <c r="E168" s="10">
        <v>26.0</v>
      </c>
      <c r="F168" s="11">
        <v>18.7875</v>
      </c>
      <c r="G168" s="10">
        <v>0.0</v>
      </c>
      <c r="H168" s="10">
        <v>0.0</v>
      </c>
      <c r="I168" s="12">
        <f>linear!$E168/$E$1</f>
        <v>0.325</v>
      </c>
      <c r="J168" s="12">
        <f>LOG10(linear!$F168+1)</f>
        <v>1.296390928</v>
      </c>
      <c r="K168" s="10">
        <f>IF(linear!$C168=1,1,0)</f>
        <v>0</v>
      </c>
      <c r="L168" s="10">
        <f>IF(linear!$C168=2,1,0)</f>
        <v>0</v>
      </c>
      <c r="M168" s="10">
        <f>IF(linear!$B168="S",1,0)</f>
        <v>0</v>
      </c>
      <c r="N168" s="10">
        <f>IF(linear!$B168="C",1,0)</f>
        <v>1</v>
      </c>
      <c r="O168" s="13">
        <f>IF(linear!$D168="male",1,0)</f>
        <v>1</v>
      </c>
      <c r="P168" s="13">
        <v>1.0</v>
      </c>
      <c r="AC168" s="15">
        <f>SUMPRODUCT(linear!$G168:$P168,$R$4:$AA$4)</f>
        <v>0.2049104944</v>
      </c>
      <c r="AD168" s="16">
        <f>(AC168-linear!$A168)^2</f>
        <v>0.6321673219</v>
      </c>
      <c r="AE168" s="16"/>
    </row>
    <row r="169" ht="14.25" customHeight="1">
      <c r="A169" s="10">
        <v>1.0</v>
      </c>
      <c r="B169" s="10" t="s">
        <v>34</v>
      </c>
      <c r="C169" s="10">
        <v>3.0</v>
      </c>
      <c r="D169" s="10" t="s">
        <v>33</v>
      </c>
      <c r="E169" s="10">
        <v>16.0</v>
      </c>
      <c r="F169" s="11">
        <v>7.75</v>
      </c>
      <c r="G169" s="10">
        <v>0.0</v>
      </c>
      <c r="H169" s="10">
        <v>0.0</v>
      </c>
      <c r="I169" s="12">
        <f>linear!$E169/$E$1</f>
        <v>0.2</v>
      </c>
      <c r="J169" s="12">
        <f>LOG10(linear!$F169+1)</f>
        <v>0.942008053</v>
      </c>
      <c r="K169" s="10">
        <f>IF(linear!$C169=1,1,0)</f>
        <v>0</v>
      </c>
      <c r="L169" s="10">
        <f>IF(linear!$C169=2,1,0)</f>
        <v>0</v>
      </c>
      <c r="M169" s="10">
        <f>IF(linear!$B169="S",1,0)</f>
        <v>0</v>
      </c>
      <c r="N169" s="10">
        <f>IF(linear!$B169="C",1,0)</f>
        <v>0</v>
      </c>
      <c r="O169" s="13">
        <f>IF(linear!$D169="male",1,0)</f>
        <v>0</v>
      </c>
      <c r="P169" s="13">
        <v>1.0</v>
      </c>
      <c r="AC169" s="15">
        <f>SUMPRODUCT(linear!$G169:$P169,$R$4:$AA$4)</f>
        <v>0.6379013283</v>
      </c>
      <c r="AD169" s="16">
        <f>(AC169-linear!$A169)^2</f>
        <v>0.131115448</v>
      </c>
      <c r="AE169" s="16"/>
    </row>
    <row r="170" ht="14.25" customHeight="1">
      <c r="A170" s="10">
        <v>1.0</v>
      </c>
      <c r="B170" s="10" t="s">
        <v>32</v>
      </c>
      <c r="C170" s="10">
        <v>1.0</v>
      </c>
      <c r="D170" s="10" t="s">
        <v>31</v>
      </c>
      <c r="E170" s="10">
        <v>40.0</v>
      </c>
      <c r="F170" s="11">
        <v>31.0</v>
      </c>
      <c r="G170" s="10">
        <v>0.0</v>
      </c>
      <c r="H170" s="10">
        <v>0.0</v>
      </c>
      <c r="I170" s="12">
        <f>linear!$E170/$E$1</f>
        <v>0.5</v>
      </c>
      <c r="J170" s="12">
        <f>LOG10(linear!$F170+1)</f>
        <v>1.505149978</v>
      </c>
      <c r="K170" s="10">
        <f>IF(linear!$C170=1,1,0)</f>
        <v>1</v>
      </c>
      <c r="L170" s="10">
        <f>IF(linear!$C170=2,1,0)</f>
        <v>0</v>
      </c>
      <c r="M170" s="10">
        <f>IF(linear!$B170="S",1,0)</f>
        <v>0</v>
      </c>
      <c r="N170" s="10">
        <f>IF(linear!$B170="C",1,0)</f>
        <v>1</v>
      </c>
      <c r="O170" s="13">
        <f>IF(linear!$D170="male",1,0)</f>
        <v>1</v>
      </c>
      <c r="P170" s="13">
        <v>1.0</v>
      </c>
      <c r="AC170" s="15">
        <f>SUMPRODUCT(linear!$G170:$P170,$R$4:$AA$4)</f>
        <v>0.4780745389</v>
      </c>
      <c r="AD170" s="16">
        <f>(AC170-linear!$A170)^2</f>
        <v>0.272406187</v>
      </c>
      <c r="AE170" s="16"/>
    </row>
    <row r="171" ht="14.25" customHeight="1">
      <c r="A171" s="10">
        <v>0.0</v>
      </c>
      <c r="B171" s="10" t="s">
        <v>30</v>
      </c>
      <c r="C171" s="10">
        <v>3.0</v>
      </c>
      <c r="D171" s="10" t="s">
        <v>31</v>
      </c>
      <c r="E171" s="10">
        <v>24.0</v>
      </c>
      <c r="F171" s="11">
        <v>7.05</v>
      </c>
      <c r="G171" s="10">
        <v>0.0</v>
      </c>
      <c r="H171" s="10">
        <v>0.0</v>
      </c>
      <c r="I171" s="12">
        <f>linear!$E171/$E$1</f>
        <v>0.3</v>
      </c>
      <c r="J171" s="12">
        <f>LOG10(linear!$F171+1)</f>
        <v>0.9057958804</v>
      </c>
      <c r="K171" s="10">
        <f>IF(linear!$C171=1,1,0)</f>
        <v>0</v>
      </c>
      <c r="L171" s="10">
        <f>IF(linear!$C171=2,1,0)</f>
        <v>0</v>
      </c>
      <c r="M171" s="10">
        <f>IF(linear!$B171="S",1,0)</f>
        <v>1</v>
      </c>
      <c r="N171" s="10">
        <f>IF(linear!$B171="C",1,0)</f>
        <v>0</v>
      </c>
      <c r="O171" s="13">
        <f>IF(linear!$D171="male",1,0)</f>
        <v>1</v>
      </c>
      <c r="P171" s="13">
        <v>1.0</v>
      </c>
      <c r="AC171" s="15">
        <f>SUMPRODUCT(linear!$G171:$P171,$R$4:$AA$4)</f>
        <v>0.1325796054</v>
      </c>
      <c r="AD171" s="16">
        <f>(AC171-linear!$A171)^2</f>
        <v>0.01757735177</v>
      </c>
      <c r="AE171" s="16"/>
    </row>
    <row r="172" ht="14.25" customHeight="1">
      <c r="A172" s="10">
        <v>1.0</v>
      </c>
      <c r="B172" s="10" t="s">
        <v>30</v>
      </c>
      <c r="C172" s="10">
        <v>2.0</v>
      </c>
      <c r="D172" s="10" t="s">
        <v>33</v>
      </c>
      <c r="E172" s="10">
        <v>35.0</v>
      </c>
      <c r="F172" s="11">
        <v>21.0</v>
      </c>
      <c r="G172" s="10">
        <v>0.0</v>
      </c>
      <c r="H172" s="10">
        <v>0.0</v>
      </c>
      <c r="I172" s="12">
        <f>linear!$E172/$E$1</f>
        <v>0.4375</v>
      </c>
      <c r="J172" s="12">
        <f>LOG10(linear!$F172+1)</f>
        <v>1.342422681</v>
      </c>
      <c r="K172" s="10">
        <f>IF(linear!$C172=1,1,0)</f>
        <v>0</v>
      </c>
      <c r="L172" s="10">
        <f>IF(linear!$C172=2,1,0)</f>
        <v>1</v>
      </c>
      <c r="M172" s="10">
        <f>IF(linear!$B172="S",1,0)</f>
        <v>1</v>
      </c>
      <c r="N172" s="10">
        <f>IF(linear!$B172="C",1,0)</f>
        <v>0</v>
      </c>
      <c r="O172" s="13">
        <f>IF(linear!$D172="male",1,0)</f>
        <v>0</v>
      </c>
      <c r="P172" s="13">
        <v>1.0</v>
      </c>
      <c r="AC172" s="15">
        <f>SUMPRODUCT(linear!$G172:$P172,$R$4:$AA$4)</f>
        <v>0.7493514429</v>
      </c>
      <c r="AD172" s="16">
        <f>(AC172-linear!$A172)^2</f>
        <v>0.06282469918</v>
      </c>
      <c r="AE172" s="16"/>
    </row>
    <row r="173" ht="14.25" customHeight="1">
      <c r="A173" s="10">
        <v>0.0</v>
      </c>
      <c r="B173" s="10" t="s">
        <v>30</v>
      </c>
      <c r="C173" s="10">
        <v>3.0</v>
      </c>
      <c r="D173" s="10" t="s">
        <v>31</v>
      </c>
      <c r="E173" s="10">
        <v>22.0</v>
      </c>
      <c r="F173" s="11">
        <v>7.25</v>
      </c>
      <c r="G173" s="10">
        <v>0.0</v>
      </c>
      <c r="H173" s="10">
        <v>0.0</v>
      </c>
      <c r="I173" s="12">
        <f>linear!$E173/$E$1</f>
        <v>0.275</v>
      </c>
      <c r="J173" s="12">
        <f>LOG10(linear!$F173+1)</f>
        <v>0.9164539485</v>
      </c>
      <c r="K173" s="10">
        <f>IF(linear!$C173=1,1,0)</f>
        <v>0</v>
      </c>
      <c r="L173" s="10">
        <f>IF(linear!$C173=2,1,0)</f>
        <v>0</v>
      </c>
      <c r="M173" s="10">
        <f>IF(linear!$B173="S",1,0)</f>
        <v>1</v>
      </c>
      <c r="N173" s="10">
        <f>IF(linear!$B173="C",1,0)</f>
        <v>0</v>
      </c>
      <c r="O173" s="13">
        <f>IF(linear!$D173="male",1,0)</f>
        <v>1</v>
      </c>
      <c r="P173" s="13">
        <v>1.0</v>
      </c>
      <c r="AC173" s="15">
        <f>SUMPRODUCT(linear!$G173:$P173,$R$4:$AA$4)</f>
        <v>0.1459019861</v>
      </c>
      <c r="AD173" s="16">
        <f>(AC173-linear!$A173)^2</f>
        <v>0.02128738954</v>
      </c>
      <c r="AE173" s="16"/>
    </row>
    <row r="174" ht="14.25" customHeight="1">
      <c r="A174" s="10">
        <v>0.0</v>
      </c>
      <c r="B174" s="10" t="s">
        <v>30</v>
      </c>
      <c r="C174" s="10">
        <v>2.0</v>
      </c>
      <c r="D174" s="10" t="s">
        <v>31</v>
      </c>
      <c r="E174" s="10">
        <v>30.0</v>
      </c>
      <c r="F174" s="11">
        <v>13.0</v>
      </c>
      <c r="G174" s="10">
        <v>0.0</v>
      </c>
      <c r="H174" s="10">
        <v>0.0</v>
      </c>
      <c r="I174" s="12">
        <f>linear!$E174/$E$1</f>
        <v>0.375</v>
      </c>
      <c r="J174" s="12">
        <f>LOG10(linear!$F174+1)</f>
        <v>1.146128036</v>
      </c>
      <c r="K174" s="10">
        <f>IF(linear!$C174=1,1,0)</f>
        <v>0</v>
      </c>
      <c r="L174" s="10">
        <f>IF(linear!$C174=2,1,0)</f>
        <v>1</v>
      </c>
      <c r="M174" s="10">
        <f>IF(linear!$B174="S",1,0)</f>
        <v>1</v>
      </c>
      <c r="N174" s="10">
        <f>IF(linear!$B174="C",1,0)</f>
        <v>0</v>
      </c>
      <c r="O174" s="13">
        <f>IF(linear!$D174="male",1,0)</f>
        <v>1</v>
      </c>
      <c r="P174" s="13">
        <v>1.0</v>
      </c>
      <c r="AC174" s="15">
        <f>SUMPRODUCT(linear!$G174:$P174,$R$4:$AA$4)</f>
        <v>0.288726437</v>
      </c>
      <c r="AD174" s="16">
        <f>(AC174-linear!$A174)^2</f>
        <v>0.08336295542</v>
      </c>
      <c r="AE174" s="16"/>
    </row>
    <row r="175" ht="14.25" customHeight="1">
      <c r="A175" s="10">
        <v>1.0</v>
      </c>
      <c r="B175" s="10" t="s">
        <v>32</v>
      </c>
      <c r="C175" s="10">
        <v>1.0</v>
      </c>
      <c r="D175" s="10" t="s">
        <v>33</v>
      </c>
      <c r="E175" s="10">
        <v>31.0</v>
      </c>
      <c r="F175" s="11">
        <v>113.275</v>
      </c>
      <c r="G175" s="10">
        <v>1.0</v>
      </c>
      <c r="H175" s="10">
        <v>0.0</v>
      </c>
      <c r="I175" s="12">
        <f>linear!$E175/$E$1</f>
        <v>0.3875</v>
      </c>
      <c r="J175" s="12">
        <f>LOG10(linear!$F175+1)</f>
        <v>2.05795123</v>
      </c>
      <c r="K175" s="10">
        <f>IF(linear!$C175=1,1,0)</f>
        <v>1</v>
      </c>
      <c r="L175" s="10">
        <f>IF(linear!$C175=2,1,0)</f>
        <v>0</v>
      </c>
      <c r="M175" s="10">
        <f>IF(linear!$B175="S",1,0)</f>
        <v>0</v>
      </c>
      <c r="N175" s="10">
        <f>IF(linear!$B175="C",1,0)</f>
        <v>1</v>
      </c>
      <c r="O175" s="13">
        <f>IF(linear!$D175="male",1,0)</f>
        <v>0</v>
      </c>
      <c r="P175" s="13">
        <v>1.0</v>
      </c>
      <c r="AC175" s="15">
        <f>SUMPRODUCT(linear!$G175:$P175,$R$4:$AA$4)</f>
        <v>0.9907617835</v>
      </c>
      <c r="AD175" s="16">
        <f>(AC175-linear!$A175)^2</f>
        <v>0.00008534464455</v>
      </c>
      <c r="AE175" s="16"/>
    </row>
    <row r="176" ht="14.25" customHeight="1">
      <c r="A176" s="10">
        <v>1.0</v>
      </c>
      <c r="B176" s="10" t="s">
        <v>30</v>
      </c>
      <c r="C176" s="10">
        <v>3.0</v>
      </c>
      <c r="D176" s="10" t="s">
        <v>33</v>
      </c>
      <c r="E176" s="10">
        <v>27.0</v>
      </c>
      <c r="F176" s="11">
        <v>7.925</v>
      </c>
      <c r="G176" s="10">
        <v>0.0</v>
      </c>
      <c r="H176" s="10">
        <v>0.0</v>
      </c>
      <c r="I176" s="12">
        <f>linear!$E176/$E$1</f>
        <v>0.3375</v>
      </c>
      <c r="J176" s="12">
        <f>LOG10(linear!$F176+1)</f>
        <v>0.9506082248</v>
      </c>
      <c r="K176" s="10">
        <f>IF(linear!$C176=1,1,0)</f>
        <v>0</v>
      </c>
      <c r="L176" s="10">
        <f>IF(linear!$C176=2,1,0)</f>
        <v>0</v>
      </c>
      <c r="M176" s="10">
        <f>IF(linear!$B176="S",1,0)</f>
        <v>1</v>
      </c>
      <c r="N176" s="10">
        <f>IF(linear!$B176="C",1,0)</f>
        <v>0</v>
      </c>
      <c r="O176" s="13">
        <f>IF(linear!$D176="male",1,0)</f>
        <v>0</v>
      </c>
      <c r="P176" s="13">
        <v>1.0</v>
      </c>
      <c r="AC176" s="15">
        <f>SUMPRODUCT(linear!$G176:$P176,$R$4:$AA$4)</f>
        <v>0.5986244026</v>
      </c>
      <c r="AD176" s="16">
        <f>(AC176-linear!$A176)^2</f>
        <v>0.1611023702</v>
      </c>
      <c r="AE176" s="16"/>
    </row>
    <row r="177" ht="14.25" customHeight="1">
      <c r="A177" s="10">
        <v>0.0</v>
      </c>
      <c r="B177" s="10" t="s">
        <v>30</v>
      </c>
      <c r="C177" s="10">
        <v>2.0</v>
      </c>
      <c r="D177" s="10" t="s">
        <v>31</v>
      </c>
      <c r="E177" s="10">
        <v>42.0</v>
      </c>
      <c r="F177" s="11">
        <v>27.0</v>
      </c>
      <c r="G177" s="10">
        <v>1.0</v>
      </c>
      <c r="H177" s="10">
        <v>0.0</v>
      </c>
      <c r="I177" s="12">
        <f>linear!$E177/$E$1</f>
        <v>0.525</v>
      </c>
      <c r="J177" s="12">
        <f>LOG10(linear!$F177+1)</f>
        <v>1.447158031</v>
      </c>
      <c r="K177" s="10">
        <f>IF(linear!$C177=1,1,0)</f>
        <v>0</v>
      </c>
      <c r="L177" s="10">
        <f>IF(linear!$C177=2,1,0)</f>
        <v>1</v>
      </c>
      <c r="M177" s="10">
        <f>IF(linear!$B177="S",1,0)</f>
        <v>1</v>
      </c>
      <c r="N177" s="10">
        <f>IF(linear!$B177="C",1,0)</f>
        <v>0</v>
      </c>
      <c r="O177" s="13">
        <f>IF(linear!$D177="male",1,0)</f>
        <v>1</v>
      </c>
      <c r="P177" s="13">
        <v>1.0</v>
      </c>
      <c r="AC177" s="15">
        <f>SUMPRODUCT(linear!$G177:$P177,$R$4:$AA$4)</f>
        <v>0.1716468943</v>
      </c>
      <c r="AD177" s="16">
        <f>(AC177-linear!$A177)^2</f>
        <v>0.02946265633</v>
      </c>
      <c r="AE177" s="16"/>
    </row>
    <row r="178" ht="14.25" customHeight="1">
      <c r="A178" s="10">
        <v>1.0</v>
      </c>
      <c r="B178" s="10" t="s">
        <v>32</v>
      </c>
      <c r="C178" s="10">
        <v>1.0</v>
      </c>
      <c r="D178" s="10" t="s">
        <v>33</v>
      </c>
      <c r="E178" s="10">
        <v>32.0</v>
      </c>
      <c r="F178" s="11">
        <v>76.2917</v>
      </c>
      <c r="G178" s="10">
        <v>0.0</v>
      </c>
      <c r="H178" s="10">
        <v>0.0</v>
      </c>
      <c r="I178" s="12">
        <f>linear!$E178/$E$1</f>
        <v>0.4</v>
      </c>
      <c r="J178" s="12">
        <f>LOG10(linear!$F178+1)</f>
        <v>1.88813286</v>
      </c>
      <c r="K178" s="10">
        <f>IF(linear!$C178=1,1,0)</f>
        <v>1</v>
      </c>
      <c r="L178" s="10">
        <f>IF(linear!$C178=2,1,0)</f>
        <v>0</v>
      </c>
      <c r="M178" s="10">
        <f>IF(linear!$B178="S",1,0)</f>
        <v>0</v>
      </c>
      <c r="N178" s="10">
        <f>IF(linear!$B178="C",1,0)</f>
        <v>1</v>
      </c>
      <c r="O178" s="13">
        <f>IF(linear!$D178="male",1,0)</f>
        <v>0</v>
      </c>
      <c r="P178" s="13">
        <v>1.0</v>
      </c>
      <c r="AC178" s="15">
        <f>SUMPRODUCT(linear!$G178:$P178,$R$4:$AA$4)</f>
        <v>1.031017525</v>
      </c>
      <c r="AD178" s="16">
        <f>(AC178-linear!$A178)^2</f>
        <v>0.0009620868863</v>
      </c>
      <c r="AE178" s="16"/>
    </row>
    <row r="179" ht="14.25" customHeight="1">
      <c r="A179" s="10">
        <v>0.0</v>
      </c>
      <c r="B179" s="10" t="s">
        <v>30</v>
      </c>
      <c r="C179" s="10">
        <v>2.0</v>
      </c>
      <c r="D179" s="10" t="s">
        <v>31</v>
      </c>
      <c r="E179" s="10">
        <v>30.0</v>
      </c>
      <c r="F179" s="11">
        <v>10.5</v>
      </c>
      <c r="G179" s="10">
        <v>0.0</v>
      </c>
      <c r="H179" s="10">
        <v>0.0</v>
      </c>
      <c r="I179" s="12">
        <f>linear!$E179/$E$1</f>
        <v>0.375</v>
      </c>
      <c r="J179" s="12">
        <f>LOG10(linear!$F179+1)</f>
        <v>1.06069784</v>
      </c>
      <c r="K179" s="10">
        <f>IF(linear!$C179=1,1,0)</f>
        <v>0</v>
      </c>
      <c r="L179" s="10">
        <f>IF(linear!$C179=2,1,0)</f>
        <v>1</v>
      </c>
      <c r="M179" s="10">
        <f>IF(linear!$B179="S",1,0)</f>
        <v>1</v>
      </c>
      <c r="N179" s="10">
        <f>IF(linear!$B179="C",1,0)</f>
        <v>0</v>
      </c>
      <c r="O179" s="13">
        <f>IF(linear!$D179="male",1,0)</f>
        <v>1</v>
      </c>
      <c r="P179" s="13">
        <v>1.0</v>
      </c>
      <c r="AC179" s="15">
        <f>SUMPRODUCT(linear!$G179:$P179,$R$4:$AA$4)</f>
        <v>0.2845626389</v>
      </c>
      <c r="AD179" s="16">
        <f>(AC179-linear!$A179)^2</f>
        <v>0.08097589548</v>
      </c>
      <c r="AE179" s="16"/>
    </row>
    <row r="180" ht="14.25" customHeight="1">
      <c r="A180" s="10">
        <v>1.0</v>
      </c>
      <c r="B180" s="10" t="s">
        <v>30</v>
      </c>
      <c r="C180" s="10">
        <v>3.0</v>
      </c>
      <c r="D180" s="10" t="s">
        <v>31</v>
      </c>
      <c r="E180" s="10">
        <v>16.0</v>
      </c>
      <c r="F180" s="11">
        <v>8.05</v>
      </c>
      <c r="G180" s="10">
        <v>0.0</v>
      </c>
      <c r="H180" s="10">
        <v>0.0</v>
      </c>
      <c r="I180" s="12">
        <f>linear!$E180/$E$1</f>
        <v>0.2</v>
      </c>
      <c r="J180" s="12">
        <f>LOG10(linear!$F180+1)</f>
        <v>0.9566485792</v>
      </c>
      <c r="K180" s="10">
        <f>IF(linear!$C180=1,1,0)</f>
        <v>0</v>
      </c>
      <c r="L180" s="10">
        <f>IF(linear!$C180=2,1,0)</f>
        <v>0</v>
      </c>
      <c r="M180" s="10">
        <f>IF(linear!$B180="S",1,0)</f>
        <v>1</v>
      </c>
      <c r="N180" s="10">
        <f>IF(linear!$B180="C",1,0)</f>
        <v>0</v>
      </c>
      <c r="O180" s="13">
        <f>IF(linear!$D180="male",1,0)</f>
        <v>1</v>
      </c>
      <c r="P180" s="13">
        <v>1.0</v>
      </c>
      <c r="AC180" s="15">
        <f>SUMPRODUCT(linear!$G180:$P180,$R$4:$AA$4)</f>
        <v>0.186269785</v>
      </c>
      <c r="AD180" s="16">
        <f>(AC180-linear!$A180)^2</f>
        <v>0.6621568629</v>
      </c>
      <c r="AE180" s="16"/>
    </row>
    <row r="181" ht="14.25" customHeight="1">
      <c r="A181" s="10">
        <v>0.0</v>
      </c>
      <c r="B181" s="10" t="s">
        <v>30</v>
      </c>
      <c r="C181" s="10">
        <v>2.0</v>
      </c>
      <c r="D181" s="10" t="s">
        <v>31</v>
      </c>
      <c r="E181" s="10">
        <v>27.0</v>
      </c>
      <c r="F181" s="11">
        <v>13.0</v>
      </c>
      <c r="G181" s="10">
        <v>0.0</v>
      </c>
      <c r="H181" s="10">
        <v>0.0</v>
      </c>
      <c r="I181" s="12">
        <f>linear!$E181/$E$1</f>
        <v>0.3375</v>
      </c>
      <c r="J181" s="12">
        <f>LOG10(linear!$F181+1)</f>
        <v>1.146128036</v>
      </c>
      <c r="K181" s="10">
        <f>IF(linear!$C181=1,1,0)</f>
        <v>0</v>
      </c>
      <c r="L181" s="10">
        <f>IF(linear!$C181=2,1,0)</f>
        <v>1</v>
      </c>
      <c r="M181" s="10">
        <f>IF(linear!$B181="S",1,0)</f>
        <v>1</v>
      </c>
      <c r="N181" s="10">
        <f>IF(linear!$B181="C",1,0)</f>
        <v>0</v>
      </c>
      <c r="O181" s="13">
        <f>IF(linear!$D181="male",1,0)</f>
        <v>1</v>
      </c>
      <c r="P181" s="13">
        <v>1.0</v>
      </c>
      <c r="AC181" s="15">
        <f>SUMPRODUCT(linear!$G181:$P181,$R$4:$AA$4)</f>
        <v>0.3079308097</v>
      </c>
      <c r="AD181" s="16">
        <f>(AC181-linear!$A181)^2</f>
        <v>0.09482138356</v>
      </c>
      <c r="AE181" s="16"/>
    </row>
    <row r="182" ht="14.25" customHeight="1">
      <c r="A182" s="10">
        <v>0.0</v>
      </c>
      <c r="B182" s="10" t="s">
        <v>30</v>
      </c>
      <c r="C182" s="10">
        <v>3.0</v>
      </c>
      <c r="D182" s="10" t="s">
        <v>31</v>
      </c>
      <c r="E182" s="10">
        <v>51.0</v>
      </c>
      <c r="F182" s="11">
        <v>8.05</v>
      </c>
      <c r="G182" s="10">
        <v>0.0</v>
      </c>
      <c r="H182" s="10">
        <v>0.0</v>
      </c>
      <c r="I182" s="12">
        <f>linear!$E182/$E$1</f>
        <v>0.6375</v>
      </c>
      <c r="J182" s="12">
        <f>LOG10(linear!$F182+1)</f>
        <v>0.9566485792</v>
      </c>
      <c r="K182" s="10">
        <f>IF(linear!$C182=1,1,0)</f>
        <v>0</v>
      </c>
      <c r="L182" s="10">
        <f>IF(linear!$C182=2,1,0)</f>
        <v>0</v>
      </c>
      <c r="M182" s="10">
        <f>IF(linear!$B182="S",1,0)</f>
        <v>1</v>
      </c>
      <c r="N182" s="10">
        <f>IF(linear!$B182="C",1,0)</f>
        <v>0</v>
      </c>
      <c r="O182" s="13">
        <f>IF(linear!$D182="male",1,0)</f>
        <v>1</v>
      </c>
      <c r="P182" s="13">
        <v>1.0</v>
      </c>
      <c r="AC182" s="15">
        <f>SUMPRODUCT(linear!$G182:$P182,$R$4:$AA$4)</f>
        <v>-0.0377812297</v>
      </c>
      <c r="AD182" s="16">
        <f>(AC182-linear!$A182)^2</f>
        <v>0.001427421318</v>
      </c>
      <c r="AE182" s="16"/>
    </row>
    <row r="183" ht="14.25" customHeight="1">
      <c r="A183" s="10">
        <v>1.0</v>
      </c>
      <c r="B183" s="10" t="s">
        <v>30</v>
      </c>
      <c r="C183" s="10">
        <v>1.0</v>
      </c>
      <c r="D183" s="10" t="s">
        <v>31</v>
      </c>
      <c r="E183" s="10">
        <v>38.0</v>
      </c>
      <c r="F183" s="11">
        <v>90.0</v>
      </c>
      <c r="G183" s="10">
        <v>1.0</v>
      </c>
      <c r="H183" s="10">
        <v>0.0</v>
      </c>
      <c r="I183" s="12">
        <f>linear!$E183/$E$1</f>
        <v>0.475</v>
      </c>
      <c r="J183" s="12">
        <f>LOG10(linear!$F183+1)</f>
        <v>1.959041392</v>
      </c>
      <c r="K183" s="10">
        <f>IF(linear!$C183=1,1,0)</f>
        <v>1</v>
      </c>
      <c r="L183" s="10">
        <f>IF(linear!$C183=2,1,0)</f>
        <v>0</v>
      </c>
      <c r="M183" s="10">
        <f>IF(linear!$B183="S",1,0)</f>
        <v>1</v>
      </c>
      <c r="N183" s="10">
        <f>IF(linear!$B183="C",1,0)</f>
        <v>0</v>
      </c>
      <c r="O183" s="13">
        <f>IF(linear!$D183="male",1,0)</f>
        <v>1</v>
      </c>
      <c r="P183" s="13">
        <v>1.0</v>
      </c>
      <c r="AC183" s="15">
        <f>SUMPRODUCT(linear!$G183:$P183,$R$4:$AA$4)</f>
        <v>0.391969223</v>
      </c>
      <c r="AD183" s="16">
        <f>(AC183-linear!$A183)^2</f>
        <v>0.3697014258</v>
      </c>
      <c r="AE183" s="16"/>
    </row>
    <row r="184" ht="14.25" customHeight="1">
      <c r="A184" s="10">
        <v>0.0</v>
      </c>
      <c r="B184" s="10" t="s">
        <v>30</v>
      </c>
      <c r="C184" s="10">
        <v>3.0</v>
      </c>
      <c r="D184" s="10" t="s">
        <v>31</v>
      </c>
      <c r="E184" s="10">
        <v>22.0</v>
      </c>
      <c r="F184" s="11">
        <v>9.35</v>
      </c>
      <c r="G184" s="10">
        <v>0.0</v>
      </c>
      <c r="H184" s="10">
        <v>0.0</v>
      </c>
      <c r="I184" s="12">
        <f>linear!$E184/$E$1</f>
        <v>0.275</v>
      </c>
      <c r="J184" s="12">
        <f>LOG10(linear!$F184+1)</f>
        <v>1.01494035</v>
      </c>
      <c r="K184" s="10">
        <f>IF(linear!$C184=1,1,0)</f>
        <v>0</v>
      </c>
      <c r="L184" s="10">
        <f>IF(linear!$C184=2,1,0)</f>
        <v>0</v>
      </c>
      <c r="M184" s="10">
        <f>IF(linear!$B184="S",1,0)</f>
        <v>1</v>
      </c>
      <c r="N184" s="10">
        <f>IF(linear!$B184="C",1,0)</f>
        <v>0</v>
      </c>
      <c r="O184" s="13">
        <f>IF(linear!$D184="male",1,0)</f>
        <v>1</v>
      </c>
      <c r="P184" s="13">
        <v>1.0</v>
      </c>
      <c r="AC184" s="15">
        <f>SUMPRODUCT(linear!$G184:$P184,$R$4:$AA$4)</f>
        <v>0.150702133</v>
      </c>
      <c r="AD184" s="16">
        <f>(AC184-linear!$A184)^2</f>
        <v>0.02271113288</v>
      </c>
      <c r="AE184" s="16"/>
    </row>
    <row r="185" ht="14.25" customHeight="1">
      <c r="A185" s="10">
        <v>1.0</v>
      </c>
      <c r="B185" s="10" t="s">
        <v>30</v>
      </c>
      <c r="C185" s="10">
        <v>2.0</v>
      </c>
      <c r="D185" s="10" t="s">
        <v>31</v>
      </c>
      <c r="E185" s="10">
        <v>19.0</v>
      </c>
      <c r="F185" s="11">
        <v>10.5</v>
      </c>
      <c r="G185" s="10">
        <v>0.0</v>
      </c>
      <c r="H185" s="10">
        <v>0.0</v>
      </c>
      <c r="I185" s="12">
        <f>linear!$E185/$E$1</f>
        <v>0.2375</v>
      </c>
      <c r="J185" s="12">
        <f>LOG10(linear!$F185+1)</f>
        <v>1.06069784</v>
      </c>
      <c r="K185" s="10">
        <f>IF(linear!$C185=1,1,0)</f>
        <v>0</v>
      </c>
      <c r="L185" s="10">
        <f>IF(linear!$C185=2,1,0)</f>
        <v>1</v>
      </c>
      <c r="M185" s="10">
        <f>IF(linear!$B185="S",1,0)</f>
        <v>1</v>
      </c>
      <c r="N185" s="10">
        <f>IF(linear!$B185="C",1,0)</f>
        <v>0</v>
      </c>
      <c r="O185" s="13">
        <f>IF(linear!$D185="male",1,0)</f>
        <v>1</v>
      </c>
      <c r="P185" s="13">
        <v>1.0</v>
      </c>
      <c r="AC185" s="15">
        <f>SUMPRODUCT(linear!$G185:$P185,$R$4:$AA$4)</f>
        <v>0.3549786721</v>
      </c>
      <c r="AD185" s="16">
        <f>(AC185-linear!$A185)^2</f>
        <v>0.4160525134</v>
      </c>
      <c r="AE185" s="16"/>
    </row>
    <row r="186" ht="14.25" customHeight="1">
      <c r="A186" s="10">
        <v>0.0</v>
      </c>
      <c r="B186" s="10" t="s">
        <v>30</v>
      </c>
      <c r="C186" s="10">
        <v>3.0</v>
      </c>
      <c r="D186" s="10" t="s">
        <v>31</v>
      </c>
      <c r="E186" s="10">
        <v>20.5</v>
      </c>
      <c r="F186" s="11">
        <v>7.25</v>
      </c>
      <c r="G186" s="10">
        <v>0.0</v>
      </c>
      <c r="H186" s="10">
        <v>0.0</v>
      </c>
      <c r="I186" s="12">
        <f>linear!$E186/$E$1</f>
        <v>0.25625</v>
      </c>
      <c r="J186" s="12">
        <f>LOG10(linear!$F186+1)</f>
        <v>0.9164539485</v>
      </c>
      <c r="K186" s="10">
        <f>IF(linear!$C186=1,1,0)</f>
        <v>0</v>
      </c>
      <c r="L186" s="10">
        <f>IF(linear!$C186=2,1,0)</f>
        <v>0</v>
      </c>
      <c r="M186" s="10">
        <f>IF(linear!$B186="S",1,0)</f>
        <v>1</v>
      </c>
      <c r="N186" s="10">
        <f>IF(linear!$B186="C",1,0)</f>
        <v>0</v>
      </c>
      <c r="O186" s="13">
        <f>IF(linear!$D186="male",1,0)</f>
        <v>1</v>
      </c>
      <c r="P186" s="13">
        <v>1.0</v>
      </c>
      <c r="AC186" s="15">
        <f>SUMPRODUCT(linear!$G186:$P186,$R$4:$AA$4)</f>
        <v>0.1555041724</v>
      </c>
      <c r="AD186" s="16">
        <f>(AC186-linear!$A186)^2</f>
        <v>0.02418154764</v>
      </c>
      <c r="AE186" s="16"/>
    </row>
    <row r="187" ht="14.25" customHeight="1">
      <c r="A187" s="10">
        <v>0.0</v>
      </c>
      <c r="B187" s="10" t="s">
        <v>30</v>
      </c>
      <c r="C187" s="10">
        <v>2.0</v>
      </c>
      <c r="D187" s="10" t="s">
        <v>31</v>
      </c>
      <c r="E187" s="10">
        <v>18.0</v>
      </c>
      <c r="F187" s="11">
        <v>13.0</v>
      </c>
      <c r="G187" s="10">
        <v>0.0</v>
      </c>
      <c r="H187" s="10">
        <v>0.0</v>
      </c>
      <c r="I187" s="12">
        <f>linear!$E187/$E$1</f>
        <v>0.225</v>
      </c>
      <c r="J187" s="12">
        <f>LOG10(linear!$F187+1)</f>
        <v>1.146128036</v>
      </c>
      <c r="K187" s="10">
        <f>IF(linear!$C187=1,1,0)</f>
        <v>0</v>
      </c>
      <c r="L187" s="10">
        <f>IF(linear!$C187=2,1,0)</f>
        <v>1</v>
      </c>
      <c r="M187" s="10">
        <f>IF(linear!$B187="S",1,0)</f>
        <v>1</v>
      </c>
      <c r="N187" s="10">
        <f>IF(linear!$B187="C",1,0)</f>
        <v>0</v>
      </c>
      <c r="O187" s="13">
        <f>IF(linear!$D187="male",1,0)</f>
        <v>1</v>
      </c>
      <c r="P187" s="13">
        <v>1.0</v>
      </c>
      <c r="AC187" s="15">
        <f>SUMPRODUCT(linear!$G187:$P187,$R$4:$AA$4)</f>
        <v>0.3655439277</v>
      </c>
      <c r="AD187" s="16">
        <f>(AC187-linear!$A187)^2</f>
        <v>0.1336223631</v>
      </c>
      <c r="AE187" s="16"/>
    </row>
    <row r="188" ht="14.25" customHeight="1">
      <c r="A188" s="10">
        <v>1.0</v>
      </c>
      <c r="B188" s="10" t="s">
        <v>30</v>
      </c>
      <c r="C188" s="10">
        <v>1.0</v>
      </c>
      <c r="D188" s="10" t="s">
        <v>33</v>
      </c>
      <c r="E188" s="10">
        <v>35.0</v>
      </c>
      <c r="F188" s="11">
        <v>83.475</v>
      </c>
      <c r="G188" s="10">
        <v>1.0</v>
      </c>
      <c r="H188" s="10">
        <v>0.0</v>
      </c>
      <c r="I188" s="12">
        <f>linear!$E188/$E$1</f>
        <v>0.4375</v>
      </c>
      <c r="J188" s="12">
        <f>LOG10(linear!$F188+1)</f>
        <v>1.9267282</v>
      </c>
      <c r="K188" s="10">
        <f>IF(linear!$C188=1,1,0)</f>
        <v>1</v>
      </c>
      <c r="L188" s="10">
        <f>IF(linear!$C188=2,1,0)</f>
        <v>0</v>
      </c>
      <c r="M188" s="10">
        <f>IF(linear!$B188="S",1,0)</f>
        <v>1</v>
      </c>
      <c r="N188" s="10">
        <f>IF(linear!$B188="C",1,0)</f>
        <v>0</v>
      </c>
      <c r="O188" s="13">
        <f>IF(linear!$D188="male",1,0)</f>
        <v>0</v>
      </c>
      <c r="P188" s="13">
        <v>1.0</v>
      </c>
      <c r="AC188" s="15">
        <f>SUMPRODUCT(linear!$G188:$P188,$R$4:$AA$4)</f>
        <v>0.8926637298</v>
      </c>
      <c r="AD188" s="16">
        <f>(AC188-linear!$A188)^2</f>
        <v>0.0115210749</v>
      </c>
      <c r="AE188" s="16"/>
    </row>
    <row r="189" ht="14.25" customHeight="1">
      <c r="A189" s="10">
        <v>0.0</v>
      </c>
      <c r="B189" s="10" t="s">
        <v>30</v>
      </c>
      <c r="C189" s="10">
        <v>3.0</v>
      </c>
      <c r="D189" s="10" t="s">
        <v>31</v>
      </c>
      <c r="E189" s="10">
        <v>29.0</v>
      </c>
      <c r="F189" s="11">
        <v>7.775</v>
      </c>
      <c r="G189" s="10">
        <v>0.0</v>
      </c>
      <c r="H189" s="10">
        <v>0.0</v>
      </c>
      <c r="I189" s="12">
        <f>linear!$E189/$E$1</f>
        <v>0.3625</v>
      </c>
      <c r="J189" s="12">
        <f>LOG10(linear!$F189+1)</f>
        <v>0.9432471251</v>
      </c>
      <c r="K189" s="10">
        <f>IF(linear!$C189=1,1,0)</f>
        <v>0</v>
      </c>
      <c r="L189" s="10">
        <f>IF(linear!$C189=2,1,0)</f>
        <v>0</v>
      </c>
      <c r="M189" s="10">
        <f>IF(linear!$B189="S",1,0)</f>
        <v>1</v>
      </c>
      <c r="N189" s="10">
        <f>IF(linear!$B189="C",1,0)</f>
        <v>0</v>
      </c>
      <c r="O189" s="13">
        <f>IF(linear!$D189="male",1,0)</f>
        <v>1</v>
      </c>
      <c r="P189" s="13">
        <v>1.0</v>
      </c>
      <c r="AC189" s="15">
        <f>SUMPRODUCT(linear!$G189:$P189,$R$4:$AA$4)</f>
        <v>0.1023976607</v>
      </c>
      <c r="AD189" s="16">
        <f>(AC189-linear!$A189)^2</f>
        <v>0.01048528092</v>
      </c>
      <c r="AE189" s="16"/>
    </row>
    <row r="190" ht="14.25" customHeight="1">
      <c r="A190" s="10">
        <v>0.0</v>
      </c>
      <c r="B190" s="10" t="s">
        <v>30</v>
      </c>
      <c r="C190" s="10">
        <v>2.0</v>
      </c>
      <c r="D190" s="10" t="s">
        <v>31</v>
      </c>
      <c r="E190" s="10">
        <v>59.0</v>
      </c>
      <c r="F190" s="11">
        <v>13.5</v>
      </c>
      <c r="G190" s="10">
        <v>0.0</v>
      </c>
      <c r="H190" s="10">
        <v>0.0</v>
      </c>
      <c r="I190" s="12">
        <f>linear!$E190/$E$1</f>
        <v>0.7375</v>
      </c>
      <c r="J190" s="12">
        <f>LOG10(linear!$F190+1)</f>
        <v>1.161368002</v>
      </c>
      <c r="K190" s="10">
        <f>IF(linear!$C190=1,1,0)</f>
        <v>0</v>
      </c>
      <c r="L190" s="10">
        <f>IF(linear!$C190=2,1,0)</f>
        <v>1</v>
      </c>
      <c r="M190" s="10">
        <f>IF(linear!$B190="S",1,0)</f>
        <v>1</v>
      </c>
      <c r="N190" s="10">
        <f>IF(linear!$B190="C",1,0)</f>
        <v>0</v>
      </c>
      <c r="O190" s="13">
        <f>IF(linear!$D190="male",1,0)</f>
        <v>1</v>
      </c>
      <c r="P190" s="13">
        <v>1.0</v>
      </c>
      <c r="AC190" s="15">
        <f>SUMPRODUCT(linear!$G190:$P190,$R$4:$AA$4)</f>
        <v>0.1038269513</v>
      </c>
      <c r="AD190" s="16">
        <f>(AC190-linear!$A190)^2</f>
        <v>0.01078003581</v>
      </c>
      <c r="AE190" s="16"/>
    </row>
    <row r="191" ht="14.25" customHeight="1">
      <c r="A191" s="10">
        <v>1.0</v>
      </c>
      <c r="B191" s="10" t="s">
        <v>30</v>
      </c>
      <c r="C191" s="10">
        <v>3.0</v>
      </c>
      <c r="D191" s="10" t="s">
        <v>33</v>
      </c>
      <c r="E191" s="10">
        <v>5.0</v>
      </c>
      <c r="F191" s="11">
        <v>31.3875</v>
      </c>
      <c r="G191" s="10">
        <v>4.0</v>
      </c>
      <c r="H191" s="10">
        <v>2.0</v>
      </c>
      <c r="I191" s="12">
        <f>linear!$E191/$E$1</f>
        <v>0.0625</v>
      </c>
      <c r="J191" s="12">
        <f>LOG10(linear!$F191+1)</f>
        <v>1.510377426</v>
      </c>
      <c r="K191" s="10">
        <f>IF(linear!$C191=1,1,0)</f>
        <v>0</v>
      </c>
      <c r="L191" s="10">
        <f>IF(linear!$C191=2,1,0)</f>
        <v>0</v>
      </c>
      <c r="M191" s="10">
        <f>IF(linear!$B191="S",1,0)</f>
        <v>1</v>
      </c>
      <c r="N191" s="10">
        <f>IF(linear!$B191="C",1,0)</f>
        <v>0</v>
      </c>
      <c r="O191" s="13">
        <f>IF(linear!$D191="male",1,0)</f>
        <v>0</v>
      </c>
      <c r="P191" s="13">
        <v>1.0</v>
      </c>
      <c r="AC191" s="15">
        <f>SUMPRODUCT(linear!$G191:$P191,$R$4:$AA$4)</f>
        <v>0.5191519255</v>
      </c>
      <c r="AD191" s="16">
        <f>(AC191-linear!$A191)^2</f>
        <v>0.2312148708</v>
      </c>
      <c r="AE191" s="16"/>
    </row>
    <row r="192" ht="14.25" customHeight="1">
      <c r="A192" s="10">
        <v>0.0</v>
      </c>
      <c r="B192" s="10" t="s">
        <v>30</v>
      </c>
      <c r="C192" s="10">
        <v>2.0</v>
      </c>
      <c r="D192" s="10" t="s">
        <v>31</v>
      </c>
      <c r="E192" s="10">
        <v>24.0</v>
      </c>
      <c r="F192" s="11">
        <v>10.5</v>
      </c>
      <c r="G192" s="10">
        <v>0.0</v>
      </c>
      <c r="H192" s="10">
        <v>0.0</v>
      </c>
      <c r="I192" s="12">
        <f>linear!$E192/$E$1</f>
        <v>0.3</v>
      </c>
      <c r="J192" s="12">
        <f>LOG10(linear!$F192+1)</f>
        <v>1.06069784</v>
      </c>
      <c r="K192" s="10">
        <f>IF(linear!$C192=1,1,0)</f>
        <v>0</v>
      </c>
      <c r="L192" s="10">
        <f>IF(linear!$C192=2,1,0)</f>
        <v>1</v>
      </c>
      <c r="M192" s="10">
        <f>IF(linear!$B192="S",1,0)</f>
        <v>1</v>
      </c>
      <c r="N192" s="10">
        <f>IF(linear!$B192="C",1,0)</f>
        <v>0</v>
      </c>
      <c r="O192" s="13">
        <f>IF(linear!$D192="male",1,0)</f>
        <v>1</v>
      </c>
      <c r="P192" s="13">
        <v>1.0</v>
      </c>
      <c r="AC192" s="15">
        <f>SUMPRODUCT(linear!$G192:$P192,$R$4:$AA$4)</f>
        <v>0.3229713843</v>
      </c>
      <c r="AD192" s="16">
        <f>(AC192-linear!$A192)^2</f>
        <v>0.1043105151</v>
      </c>
      <c r="AE192" s="16"/>
    </row>
    <row r="193" ht="14.25" customHeight="1">
      <c r="A193" s="10">
        <v>0.0</v>
      </c>
      <c r="B193" s="10" t="s">
        <v>30</v>
      </c>
      <c r="C193" s="10">
        <v>2.0</v>
      </c>
      <c r="D193" s="10" t="s">
        <v>31</v>
      </c>
      <c r="E193" s="10">
        <v>44.0</v>
      </c>
      <c r="F193" s="11">
        <v>26.0</v>
      </c>
      <c r="G193" s="10">
        <v>1.0</v>
      </c>
      <c r="H193" s="10">
        <v>0.0</v>
      </c>
      <c r="I193" s="12">
        <f>linear!$E193/$E$1</f>
        <v>0.55</v>
      </c>
      <c r="J193" s="12">
        <f>LOG10(linear!$F193+1)</f>
        <v>1.431363764</v>
      </c>
      <c r="K193" s="10">
        <f>IF(linear!$C193=1,1,0)</f>
        <v>0</v>
      </c>
      <c r="L193" s="10">
        <f>IF(linear!$C193=2,1,0)</f>
        <v>1</v>
      </c>
      <c r="M193" s="10">
        <f>IF(linear!$B193="S",1,0)</f>
        <v>1</v>
      </c>
      <c r="N193" s="10">
        <f>IF(linear!$B193="C",1,0)</f>
        <v>0</v>
      </c>
      <c r="O193" s="13">
        <f>IF(linear!$D193="male",1,0)</f>
        <v>1</v>
      </c>
      <c r="P193" s="13">
        <v>1.0</v>
      </c>
      <c r="AC193" s="15">
        <f>SUMPRODUCT(linear!$G193:$P193,$R$4:$AA$4)</f>
        <v>0.1580741795</v>
      </c>
      <c r="AD193" s="16">
        <f>(AC193-linear!$A193)^2</f>
        <v>0.02498744623</v>
      </c>
      <c r="AE193" s="16"/>
    </row>
    <row r="194" ht="14.25" customHeight="1">
      <c r="A194" s="10">
        <v>1.0</v>
      </c>
      <c r="B194" s="10" t="s">
        <v>30</v>
      </c>
      <c r="C194" s="10">
        <v>2.0</v>
      </c>
      <c r="D194" s="10" t="s">
        <v>33</v>
      </c>
      <c r="E194" s="10">
        <v>8.0</v>
      </c>
      <c r="F194" s="11">
        <v>26.25</v>
      </c>
      <c r="G194" s="10">
        <v>0.0</v>
      </c>
      <c r="H194" s="10">
        <v>2.0</v>
      </c>
      <c r="I194" s="12">
        <f>linear!$E194/$E$1</f>
        <v>0.1</v>
      </c>
      <c r="J194" s="12">
        <f>LOG10(linear!$F194+1)</f>
        <v>1.435366507</v>
      </c>
      <c r="K194" s="10">
        <f>IF(linear!$C194=1,1,0)</f>
        <v>0</v>
      </c>
      <c r="L194" s="10">
        <f>IF(linear!$C194=2,1,0)</f>
        <v>1</v>
      </c>
      <c r="M194" s="10">
        <f>IF(linear!$B194="S",1,0)</f>
        <v>1</v>
      </c>
      <c r="N194" s="10">
        <f>IF(linear!$B194="C",1,0)</f>
        <v>0</v>
      </c>
      <c r="O194" s="13">
        <f>IF(linear!$D194="male",1,0)</f>
        <v>0</v>
      </c>
      <c r="P194" s="13">
        <v>1.0</v>
      </c>
      <c r="AC194" s="15">
        <f>SUMPRODUCT(linear!$G194:$P194,$R$4:$AA$4)</f>
        <v>0.8988695993</v>
      </c>
      <c r="AD194" s="16">
        <f>(AC194-linear!$A194)^2</f>
        <v>0.01022735794</v>
      </c>
      <c r="AE194" s="16"/>
    </row>
    <row r="195" ht="14.25" customHeight="1">
      <c r="A195" s="10">
        <v>0.0</v>
      </c>
      <c r="B195" s="10" t="s">
        <v>30</v>
      </c>
      <c r="C195" s="10">
        <v>2.0</v>
      </c>
      <c r="D195" s="10" t="s">
        <v>31</v>
      </c>
      <c r="E195" s="10">
        <v>19.0</v>
      </c>
      <c r="F195" s="11">
        <v>10.5</v>
      </c>
      <c r="G195" s="10">
        <v>0.0</v>
      </c>
      <c r="H195" s="10">
        <v>0.0</v>
      </c>
      <c r="I195" s="12">
        <f>linear!$E195/$E$1</f>
        <v>0.2375</v>
      </c>
      <c r="J195" s="12">
        <f>LOG10(linear!$F195+1)</f>
        <v>1.06069784</v>
      </c>
      <c r="K195" s="10">
        <f>IF(linear!$C195=1,1,0)</f>
        <v>0</v>
      </c>
      <c r="L195" s="10">
        <f>IF(linear!$C195=2,1,0)</f>
        <v>1</v>
      </c>
      <c r="M195" s="10">
        <f>IF(linear!$B195="S",1,0)</f>
        <v>1</v>
      </c>
      <c r="N195" s="10">
        <f>IF(linear!$B195="C",1,0)</f>
        <v>0</v>
      </c>
      <c r="O195" s="13">
        <f>IF(linear!$D195="male",1,0)</f>
        <v>1</v>
      </c>
      <c r="P195" s="13">
        <v>1.0</v>
      </c>
      <c r="AC195" s="15">
        <f>SUMPRODUCT(linear!$G195:$P195,$R$4:$AA$4)</f>
        <v>0.3549786721</v>
      </c>
      <c r="AD195" s="16">
        <f>(AC195-linear!$A195)^2</f>
        <v>0.1260098577</v>
      </c>
      <c r="AE195" s="16"/>
    </row>
    <row r="196" ht="14.25" customHeight="1">
      <c r="A196" s="10">
        <v>0.0</v>
      </c>
      <c r="B196" s="10" t="s">
        <v>30</v>
      </c>
      <c r="C196" s="10">
        <v>2.0</v>
      </c>
      <c r="D196" s="10" t="s">
        <v>31</v>
      </c>
      <c r="E196" s="10">
        <v>33.0</v>
      </c>
      <c r="F196" s="11">
        <v>12.275</v>
      </c>
      <c r="G196" s="10">
        <v>0.0</v>
      </c>
      <c r="H196" s="10">
        <v>0.0</v>
      </c>
      <c r="I196" s="12">
        <f>linear!$E196/$E$1</f>
        <v>0.4125</v>
      </c>
      <c r="J196" s="12">
        <f>LOG10(linear!$F196+1)</f>
        <v>1.12303453</v>
      </c>
      <c r="K196" s="10">
        <f>IF(linear!$C196=1,1,0)</f>
        <v>0</v>
      </c>
      <c r="L196" s="10">
        <f>IF(linear!$C196=2,1,0)</f>
        <v>1</v>
      </c>
      <c r="M196" s="10">
        <f>IF(linear!$B196="S",1,0)</f>
        <v>1</v>
      </c>
      <c r="N196" s="10">
        <f>IF(linear!$B196="C",1,0)</f>
        <v>0</v>
      </c>
      <c r="O196" s="13">
        <f>IF(linear!$D196="male",1,0)</f>
        <v>1</v>
      </c>
      <c r="P196" s="13">
        <v>1.0</v>
      </c>
      <c r="AC196" s="15">
        <f>SUMPRODUCT(linear!$G196:$P196,$R$4:$AA$4)</f>
        <v>0.2683965057</v>
      </c>
      <c r="AD196" s="16">
        <f>(AC196-linear!$A196)^2</f>
        <v>0.07203668426</v>
      </c>
      <c r="AE196" s="16"/>
    </row>
    <row r="197" ht="14.25" customHeight="1">
      <c r="A197" s="10">
        <v>0.0</v>
      </c>
      <c r="B197" s="10" t="s">
        <v>30</v>
      </c>
      <c r="C197" s="10">
        <v>2.0</v>
      </c>
      <c r="D197" s="10" t="s">
        <v>31</v>
      </c>
      <c r="E197" s="10">
        <v>29.0</v>
      </c>
      <c r="F197" s="11">
        <v>10.5</v>
      </c>
      <c r="G197" s="10">
        <v>0.0</v>
      </c>
      <c r="H197" s="10">
        <v>0.0</v>
      </c>
      <c r="I197" s="12">
        <f>linear!$E197/$E$1</f>
        <v>0.3625</v>
      </c>
      <c r="J197" s="12">
        <f>LOG10(linear!$F197+1)</f>
        <v>1.06069784</v>
      </c>
      <c r="K197" s="10">
        <f>IF(linear!$C197=1,1,0)</f>
        <v>0</v>
      </c>
      <c r="L197" s="10">
        <f>IF(linear!$C197=2,1,0)</f>
        <v>1</v>
      </c>
      <c r="M197" s="10">
        <f>IF(linear!$B197="S",1,0)</f>
        <v>1</v>
      </c>
      <c r="N197" s="10">
        <f>IF(linear!$B197="C",1,0)</f>
        <v>0</v>
      </c>
      <c r="O197" s="13">
        <f>IF(linear!$D197="male",1,0)</f>
        <v>1</v>
      </c>
      <c r="P197" s="13">
        <v>1.0</v>
      </c>
      <c r="AC197" s="15">
        <f>SUMPRODUCT(linear!$G197:$P197,$R$4:$AA$4)</f>
        <v>0.2909640965</v>
      </c>
      <c r="AD197" s="16">
        <f>(AC197-linear!$A197)^2</f>
        <v>0.08466010545</v>
      </c>
      <c r="AE197" s="16"/>
    </row>
    <row r="198" ht="14.25" customHeight="1">
      <c r="A198" s="10">
        <v>0.0</v>
      </c>
      <c r="B198" s="10" t="s">
        <v>30</v>
      </c>
      <c r="C198" s="10">
        <v>3.0</v>
      </c>
      <c r="D198" s="10" t="s">
        <v>31</v>
      </c>
      <c r="E198" s="10">
        <v>22.0</v>
      </c>
      <c r="F198" s="11">
        <v>7.125</v>
      </c>
      <c r="G198" s="10">
        <v>0.0</v>
      </c>
      <c r="H198" s="10">
        <v>0.0</v>
      </c>
      <c r="I198" s="12">
        <f>linear!$E198/$E$1</f>
        <v>0.275</v>
      </c>
      <c r="J198" s="12">
        <f>LOG10(linear!$F198+1)</f>
        <v>0.9098233697</v>
      </c>
      <c r="K198" s="10">
        <f>IF(linear!$C198=1,1,0)</f>
        <v>0</v>
      </c>
      <c r="L198" s="10">
        <f>IF(linear!$C198=2,1,0)</f>
        <v>0</v>
      </c>
      <c r="M198" s="10">
        <f>IF(linear!$B198="S",1,0)</f>
        <v>1</v>
      </c>
      <c r="N198" s="10">
        <f>IF(linear!$B198="C",1,0)</f>
        <v>0</v>
      </c>
      <c r="O198" s="13">
        <f>IF(linear!$D198="male",1,0)</f>
        <v>1</v>
      </c>
      <c r="P198" s="13">
        <v>1.0</v>
      </c>
      <c r="AC198" s="15">
        <f>SUMPRODUCT(linear!$G198:$P198,$R$4:$AA$4)</f>
        <v>0.1455788171</v>
      </c>
      <c r="AD198" s="16">
        <f>(AC198-linear!$A198)^2</f>
        <v>0.02119319198</v>
      </c>
      <c r="AE198" s="16"/>
    </row>
    <row r="199" ht="14.25" customHeight="1">
      <c r="A199" s="10">
        <v>0.0</v>
      </c>
      <c r="B199" s="10" t="s">
        <v>32</v>
      </c>
      <c r="C199" s="10">
        <v>3.0</v>
      </c>
      <c r="D199" s="10" t="s">
        <v>31</v>
      </c>
      <c r="E199" s="10">
        <v>30.0</v>
      </c>
      <c r="F199" s="11">
        <v>7.225</v>
      </c>
      <c r="G199" s="10">
        <v>0.0</v>
      </c>
      <c r="H199" s="10">
        <v>0.0</v>
      </c>
      <c r="I199" s="12">
        <f>linear!$E199/$E$1</f>
        <v>0.375</v>
      </c>
      <c r="J199" s="12">
        <f>LOG10(linear!$F199+1)</f>
        <v>0.9151359066</v>
      </c>
      <c r="K199" s="10">
        <f>IF(linear!$C199=1,1,0)</f>
        <v>0</v>
      </c>
      <c r="L199" s="10">
        <f>IF(linear!$C199=2,1,0)</f>
        <v>0</v>
      </c>
      <c r="M199" s="10">
        <f>IF(linear!$B199="S",1,0)</f>
        <v>0</v>
      </c>
      <c r="N199" s="10">
        <f>IF(linear!$B199="C",1,0)</f>
        <v>1</v>
      </c>
      <c r="O199" s="13">
        <f>IF(linear!$D199="male",1,0)</f>
        <v>1</v>
      </c>
      <c r="P199" s="13">
        <v>1.0</v>
      </c>
      <c r="AC199" s="15">
        <f>SUMPRODUCT(linear!$G199:$P199,$R$4:$AA$4)</f>
        <v>0.1607226053</v>
      </c>
      <c r="AD199" s="16">
        <f>(AC199-linear!$A199)^2</f>
        <v>0.02583175584</v>
      </c>
      <c r="AE199" s="16"/>
    </row>
    <row r="200" ht="14.25" customHeight="1">
      <c r="A200" s="10">
        <v>0.0</v>
      </c>
      <c r="B200" s="10" t="s">
        <v>34</v>
      </c>
      <c r="C200" s="10">
        <v>1.0</v>
      </c>
      <c r="D200" s="10" t="s">
        <v>31</v>
      </c>
      <c r="E200" s="10">
        <v>44.0</v>
      </c>
      <c r="F200" s="11">
        <v>90.0</v>
      </c>
      <c r="G200" s="10">
        <v>2.0</v>
      </c>
      <c r="H200" s="10">
        <v>0.0</v>
      </c>
      <c r="I200" s="12">
        <f>linear!$E200/$E$1</f>
        <v>0.55</v>
      </c>
      <c r="J200" s="12">
        <f>LOG10(linear!$F200+1)</f>
        <v>1.959041392</v>
      </c>
      <c r="K200" s="10">
        <f>IF(linear!$C200=1,1,0)</f>
        <v>1</v>
      </c>
      <c r="L200" s="10">
        <f>IF(linear!$C200=2,1,0)</f>
        <v>0</v>
      </c>
      <c r="M200" s="10">
        <f>IF(linear!$B200="S",1,0)</f>
        <v>0</v>
      </c>
      <c r="N200" s="10">
        <f>IF(linear!$B200="C",1,0)</f>
        <v>0</v>
      </c>
      <c r="O200" s="13">
        <f>IF(linear!$D200="male",1,0)</f>
        <v>1</v>
      </c>
      <c r="P200" s="13">
        <v>1.0</v>
      </c>
      <c r="AC200" s="15">
        <f>SUMPRODUCT(linear!$G200:$P200,$R$4:$AA$4)</f>
        <v>0.267906527</v>
      </c>
      <c r="AD200" s="16">
        <f>(AC200-linear!$A200)^2</f>
        <v>0.07177390723</v>
      </c>
      <c r="AE200" s="16"/>
    </row>
    <row r="201" ht="14.25" customHeight="1">
      <c r="A201" s="10">
        <v>0.0</v>
      </c>
      <c r="B201" s="10" t="s">
        <v>30</v>
      </c>
      <c r="C201" s="10">
        <v>3.0</v>
      </c>
      <c r="D201" s="10" t="s">
        <v>33</v>
      </c>
      <c r="E201" s="10">
        <v>25.0</v>
      </c>
      <c r="F201" s="11">
        <v>7.775</v>
      </c>
      <c r="G201" s="10">
        <v>0.0</v>
      </c>
      <c r="H201" s="10">
        <v>0.0</v>
      </c>
      <c r="I201" s="12">
        <f>linear!$E201/$E$1</f>
        <v>0.3125</v>
      </c>
      <c r="J201" s="12">
        <f>LOG10(linear!$F201+1)</f>
        <v>0.9432471251</v>
      </c>
      <c r="K201" s="10">
        <f>IF(linear!$C201=1,1,0)</f>
        <v>0</v>
      </c>
      <c r="L201" s="10">
        <f>IF(linear!$C201=2,1,0)</f>
        <v>0</v>
      </c>
      <c r="M201" s="10">
        <f>IF(linear!$B201="S",1,0)</f>
        <v>1</v>
      </c>
      <c r="N201" s="10">
        <f>IF(linear!$B201="C",1,0)</f>
        <v>0</v>
      </c>
      <c r="O201" s="13">
        <f>IF(linear!$D201="male",1,0)</f>
        <v>0</v>
      </c>
      <c r="P201" s="13">
        <v>1.0</v>
      </c>
      <c r="AC201" s="15">
        <f>SUMPRODUCT(linear!$G201:$P201,$R$4:$AA$4)</f>
        <v>0.6110685437</v>
      </c>
      <c r="AD201" s="16">
        <f>(AC201-linear!$A201)^2</f>
        <v>0.3734047651</v>
      </c>
      <c r="AE201" s="16"/>
    </row>
    <row r="202" ht="14.25" customHeight="1">
      <c r="A202" s="10">
        <v>1.0</v>
      </c>
      <c r="B202" s="10" t="s">
        <v>30</v>
      </c>
      <c r="C202" s="10">
        <v>2.0</v>
      </c>
      <c r="D202" s="10" t="s">
        <v>33</v>
      </c>
      <c r="E202" s="10">
        <v>24.0</v>
      </c>
      <c r="F202" s="11">
        <v>14.5</v>
      </c>
      <c r="G202" s="10">
        <v>0.0</v>
      </c>
      <c r="H202" s="10">
        <v>2.0</v>
      </c>
      <c r="I202" s="12">
        <f>linear!$E202/$E$1</f>
        <v>0.3</v>
      </c>
      <c r="J202" s="12">
        <f>LOG10(linear!$F202+1)</f>
        <v>1.190331698</v>
      </c>
      <c r="K202" s="10">
        <f>IF(linear!$C202=1,1,0)</f>
        <v>0</v>
      </c>
      <c r="L202" s="10">
        <f>IF(linear!$C202=2,1,0)</f>
        <v>1</v>
      </c>
      <c r="M202" s="10">
        <f>IF(linear!$B202="S",1,0)</f>
        <v>1</v>
      </c>
      <c r="N202" s="10">
        <f>IF(linear!$B202="C",1,0)</f>
        <v>0</v>
      </c>
      <c r="O202" s="13">
        <f>IF(linear!$D202="male",1,0)</f>
        <v>0</v>
      </c>
      <c r="P202" s="13">
        <v>1.0</v>
      </c>
      <c r="AC202" s="15">
        <f>SUMPRODUCT(linear!$G202:$P202,$R$4:$AA$4)</f>
        <v>0.7845034816</v>
      </c>
      <c r="AD202" s="16">
        <f>(AC202-linear!$A202)^2</f>
        <v>0.04643874946</v>
      </c>
      <c r="AE202" s="16"/>
    </row>
    <row r="203" ht="14.25" customHeight="1">
      <c r="A203" s="10">
        <v>1.0</v>
      </c>
      <c r="B203" s="10" t="s">
        <v>30</v>
      </c>
      <c r="C203" s="10">
        <v>1.0</v>
      </c>
      <c r="D203" s="10" t="s">
        <v>31</v>
      </c>
      <c r="E203" s="10">
        <v>37.0</v>
      </c>
      <c r="F203" s="11">
        <v>52.5542</v>
      </c>
      <c r="G203" s="10">
        <v>1.0</v>
      </c>
      <c r="H203" s="10">
        <v>1.0</v>
      </c>
      <c r="I203" s="12">
        <f>linear!$E203/$E$1</f>
        <v>0.4625</v>
      </c>
      <c r="J203" s="12">
        <f>LOG10(linear!$F203+1)</f>
        <v>1.728793536</v>
      </c>
      <c r="K203" s="10">
        <f>IF(linear!$C203=1,1,0)</f>
        <v>1</v>
      </c>
      <c r="L203" s="10">
        <f>IF(linear!$C203=2,1,0)</f>
        <v>0</v>
      </c>
      <c r="M203" s="10">
        <f>IF(linear!$B203="S",1,0)</f>
        <v>1</v>
      </c>
      <c r="N203" s="10">
        <f>IF(linear!$B203="C",1,0)</f>
        <v>0</v>
      </c>
      <c r="O203" s="13">
        <f>IF(linear!$D203="male",1,0)</f>
        <v>1</v>
      </c>
      <c r="P203" s="13">
        <v>1.0</v>
      </c>
      <c r="AC203" s="15">
        <f>SUMPRODUCT(linear!$G203:$P203,$R$4:$AA$4)</f>
        <v>0.3732229857</v>
      </c>
      <c r="AD203" s="16">
        <f>(AC203-linear!$A203)^2</f>
        <v>0.3928494256</v>
      </c>
      <c r="AE203" s="16"/>
    </row>
    <row r="204" ht="14.25" customHeight="1">
      <c r="A204" s="10">
        <v>0.0</v>
      </c>
      <c r="B204" s="10" t="s">
        <v>30</v>
      </c>
      <c r="C204" s="10">
        <v>2.0</v>
      </c>
      <c r="D204" s="10" t="s">
        <v>31</v>
      </c>
      <c r="E204" s="10">
        <v>54.0</v>
      </c>
      <c r="F204" s="11">
        <v>26.0</v>
      </c>
      <c r="G204" s="10">
        <v>1.0</v>
      </c>
      <c r="H204" s="10">
        <v>0.0</v>
      </c>
      <c r="I204" s="12">
        <f>linear!$E204/$E$1</f>
        <v>0.675</v>
      </c>
      <c r="J204" s="12">
        <f>LOG10(linear!$F204+1)</f>
        <v>1.431363764</v>
      </c>
      <c r="K204" s="10">
        <f>IF(linear!$C204=1,1,0)</f>
        <v>0</v>
      </c>
      <c r="L204" s="10">
        <f>IF(linear!$C204=2,1,0)</f>
        <v>1</v>
      </c>
      <c r="M204" s="10">
        <f>IF(linear!$B204="S",1,0)</f>
        <v>1</v>
      </c>
      <c r="N204" s="10">
        <f>IF(linear!$B204="C",1,0)</f>
        <v>0</v>
      </c>
      <c r="O204" s="13">
        <f>IF(linear!$D204="male",1,0)</f>
        <v>1</v>
      </c>
      <c r="P204" s="13">
        <v>1.0</v>
      </c>
      <c r="AC204" s="15">
        <f>SUMPRODUCT(linear!$G204:$P204,$R$4:$AA$4)</f>
        <v>0.09405960389</v>
      </c>
      <c r="AD204" s="16">
        <f>(AC204-linear!$A204)^2</f>
        <v>0.008847209084</v>
      </c>
      <c r="AE204" s="16"/>
    </row>
    <row r="205" ht="14.25" customHeight="1">
      <c r="A205" s="10">
        <v>0.0</v>
      </c>
      <c r="B205" s="10" t="s">
        <v>30</v>
      </c>
      <c r="C205" s="10">
        <v>3.0</v>
      </c>
      <c r="D205" s="10" t="s">
        <v>33</v>
      </c>
      <c r="E205" s="10">
        <v>29.0</v>
      </c>
      <c r="F205" s="11">
        <v>10.4625</v>
      </c>
      <c r="G205" s="10">
        <v>1.0</v>
      </c>
      <c r="H205" s="10">
        <v>1.0</v>
      </c>
      <c r="I205" s="12">
        <f>linear!$E205/$E$1</f>
        <v>0.3625</v>
      </c>
      <c r="J205" s="12">
        <f>LOG10(linear!$F205+1)</f>
        <v>1.059279349</v>
      </c>
      <c r="K205" s="10">
        <f>IF(linear!$C205=1,1,0)</f>
        <v>0</v>
      </c>
      <c r="L205" s="10">
        <f>IF(linear!$C205=2,1,0)</f>
        <v>0</v>
      </c>
      <c r="M205" s="10">
        <f>IF(linear!$B205="S",1,0)</f>
        <v>1</v>
      </c>
      <c r="N205" s="10">
        <f>IF(linear!$B205="C",1,0)</f>
        <v>0</v>
      </c>
      <c r="O205" s="13">
        <f>IF(linear!$D205="male",1,0)</f>
        <v>0</v>
      </c>
      <c r="P205" s="13">
        <v>1.0</v>
      </c>
      <c r="AC205" s="15">
        <f>SUMPRODUCT(linear!$G205:$P205,$R$4:$AA$4)</f>
        <v>0.5222584189</v>
      </c>
      <c r="AD205" s="16">
        <f>(AC205-linear!$A205)^2</f>
        <v>0.2727538562</v>
      </c>
      <c r="AE205" s="16"/>
    </row>
    <row r="206" ht="14.25" customHeight="1">
      <c r="A206" s="10">
        <v>0.0</v>
      </c>
      <c r="B206" s="10" t="s">
        <v>30</v>
      </c>
      <c r="C206" s="10">
        <v>1.0</v>
      </c>
      <c r="D206" s="10" t="s">
        <v>31</v>
      </c>
      <c r="E206" s="10">
        <v>62.0</v>
      </c>
      <c r="F206" s="11">
        <v>26.55</v>
      </c>
      <c r="G206" s="10">
        <v>0.0</v>
      </c>
      <c r="H206" s="10">
        <v>0.0</v>
      </c>
      <c r="I206" s="12">
        <f>linear!$E206/$E$1</f>
        <v>0.775</v>
      </c>
      <c r="J206" s="12">
        <f>LOG10(linear!$F206+1)</f>
        <v>1.440121603</v>
      </c>
      <c r="K206" s="10">
        <f>IF(linear!$C206=1,1,0)</f>
        <v>1</v>
      </c>
      <c r="L206" s="10">
        <f>IF(linear!$C206=2,1,0)</f>
        <v>0</v>
      </c>
      <c r="M206" s="10">
        <f>IF(linear!$B206="S",1,0)</f>
        <v>1</v>
      </c>
      <c r="N206" s="10">
        <f>IF(linear!$B206="C",1,0)</f>
        <v>0</v>
      </c>
      <c r="O206" s="13">
        <f>IF(linear!$D206="male",1,0)</f>
        <v>1</v>
      </c>
      <c r="P206" s="13">
        <v>1.0</v>
      </c>
      <c r="AC206" s="15">
        <f>SUMPRODUCT(linear!$G206:$P206,$R$4:$AA$4)</f>
        <v>0.2679765225</v>
      </c>
      <c r="AD206" s="16">
        <f>(AC206-linear!$A206)^2</f>
        <v>0.07181141663</v>
      </c>
      <c r="AE206" s="16"/>
    </row>
    <row r="207" ht="14.25" customHeight="1">
      <c r="A207" s="10">
        <v>0.0</v>
      </c>
      <c r="B207" s="10" t="s">
        <v>30</v>
      </c>
      <c r="C207" s="10">
        <v>3.0</v>
      </c>
      <c r="D207" s="10" t="s">
        <v>31</v>
      </c>
      <c r="E207" s="10">
        <v>30.0</v>
      </c>
      <c r="F207" s="11">
        <v>16.1</v>
      </c>
      <c r="G207" s="10">
        <v>1.0</v>
      </c>
      <c r="H207" s="10">
        <v>0.0</v>
      </c>
      <c r="I207" s="12">
        <f>linear!$E207/$E$1</f>
        <v>0.375</v>
      </c>
      <c r="J207" s="12">
        <f>LOG10(linear!$F207+1)</f>
        <v>1.23299611</v>
      </c>
      <c r="K207" s="10">
        <f>IF(linear!$C207=1,1,0)</f>
        <v>0</v>
      </c>
      <c r="L207" s="10">
        <f>IF(linear!$C207=2,1,0)</f>
        <v>0</v>
      </c>
      <c r="M207" s="10">
        <f>IF(linear!$B207="S",1,0)</f>
        <v>1</v>
      </c>
      <c r="N207" s="10">
        <f>IF(linear!$B207="C",1,0)</f>
        <v>0</v>
      </c>
      <c r="O207" s="13">
        <f>IF(linear!$D207="male",1,0)</f>
        <v>1</v>
      </c>
      <c r="P207" s="13">
        <v>1.0</v>
      </c>
      <c r="AC207" s="15">
        <f>SUMPRODUCT(linear!$G207:$P207,$R$4:$AA$4)</f>
        <v>0.05518432397</v>
      </c>
      <c r="AD207" s="16">
        <f>(AC207-linear!$A207)^2</f>
        <v>0.003045309613</v>
      </c>
      <c r="AE207" s="16"/>
    </row>
    <row r="208" ht="14.25" customHeight="1">
      <c r="A208" s="10">
        <v>0.0</v>
      </c>
      <c r="B208" s="10" t="s">
        <v>30</v>
      </c>
      <c r="C208" s="10">
        <v>3.0</v>
      </c>
      <c r="D208" s="10" t="s">
        <v>33</v>
      </c>
      <c r="E208" s="10">
        <v>41.0</v>
      </c>
      <c r="F208" s="11">
        <v>20.2125</v>
      </c>
      <c r="G208" s="10">
        <v>0.0</v>
      </c>
      <c r="H208" s="10">
        <v>2.0</v>
      </c>
      <c r="I208" s="12">
        <f>linear!$E208/$E$1</f>
        <v>0.5125</v>
      </c>
      <c r="J208" s="12">
        <f>LOG10(linear!$F208+1)</f>
        <v>1.326591855</v>
      </c>
      <c r="K208" s="10">
        <f>IF(linear!$C208=1,1,0)</f>
        <v>0</v>
      </c>
      <c r="L208" s="10">
        <f>IF(linear!$C208=2,1,0)</f>
        <v>0</v>
      </c>
      <c r="M208" s="10">
        <f>IF(linear!$B208="S",1,0)</f>
        <v>1</v>
      </c>
      <c r="N208" s="10">
        <f>IF(linear!$B208="C",1,0)</f>
        <v>0</v>
      </c>
      <c r="O208" s="13">
        <f>IF(linear!$D208="male",1,0)</f>
        <v>0</v>
      </c>
      <c r="P208" s="13">
        <v>1.0</v>
      </c>
      <c r="AC208" s="15">
        <f>SUMPRODUCT(linear!$G208:$P208,$R$4:$AA$4)</f>
        <v>0.4994779283</v>
      </c>
      <c r="AD208" s="16">
        <f>(AC208-linear!$A208)^2</f>
        <v>0.2494782008</v>
      </c>
      <c r="AE208" s="16"/>
    </row>
    <row r="209" ht="14.25" customHeight="1">
      <c r="A209" s="10">
        <v>1.0</v>
      </c>
      <c r="B209" s="10" t="s">
        <v>32</v>
      </c>
      <c r="C209" s="10">
        <v>3.0</v>
      </c>
      <c r="D209" s="10" t="s">
        <v>33</v>
      </c>
      <c r="E209" s="10">
        <v>29.0</v>
      </c>
      <c r="F209" s="11">
        <v>15.2458</v>
      </c>
      <c r="G209" s="10">
        <v>0.0</v>
      </c>
      <c r="H209" s="10">
        <v>2.0</v>
      </c>
      <c r="I209" s="12">
        <f>linear!$E209/$E$1</f>
        <v>0.3625</v>
      </c>
      <c r="J209" s="12">
        <f>LOG10(linear!$F209+1)</f>
        <v>1.210741102</v>
      </c>
      <c r="K209" s="10">
        <f>IF(linear!$C209=1,1,0)</f>
        <v>0</v>
      </c>
      <c r="L209" s="10">
        <f>IF(linear!$C209=2,1,0)</f>
        <v>0</v>
      </c>
      <c r="M209" s="10">
        <f>IF(linear!$B209="S",1,0)</f>
        <v>0</v>
      </c>
      <c r="N209" s="10">
        <f>IF(linear!$B209="C",1,0)</f>
        <v>1</v>
      </c>
      <c r="O209" s="13">
        <f>IF(linear!$D209="male",1,0)</f>
        <v>0</v>
      </c>
      <c r="P209" s="13">
        <v>1.0</v>
      </c>
      <c r="AC209" s="15">
        <f>SUMPRODUCT(linear!$G209:$P209,$R$4:$AA$4)</f>
        <v>0.6367454678</v>
      </c>
      <c r="AD209" s="16">
        <f>(AC209-linear!$A209)^2</f>
        <v>0.1319538552</v>
      </c>
      <c r="AE209" s="16"/>
    </row>
    <row r="210" ht="14.25" customHeight="1">
      <c r="A210" s="10">
        <v>1.0</v>
      </c>
      <c r="B210" s="10" t="s">
        <v>30</v>
      </c>
      <c r="C210" s="10">
        <v>1.0</v>
      </c>
      <c r="D210" s="10" t="s">
        <v>33</v>
      </c>
      <c r="E210" s="10">
        <v>30.0</v>
      </c>
      <c r="F210" s="11">
        <v>86.5</v>
      </c>
      <c r="G210" s="10">
        <v>0.0</v>
      </c>
      <c r="H210" s="10">
        <v>0.0</v>
      </c>
      <c r="I210" s="12">
        <f>linear!$E210/$E$1</f>
        <v>0.375</v>
      </c>
      <c r="J210" s="12">
        <f>LOG10(linear!$F210+1)</f>
        <v>1.942008053</v>
      </c>
      <c r="K210" s="10">
        <f>IF(linear!$C210=1,1,0)</f>
        <v>1</v>
      </c>
      <c r="L210" s="10">
        <f>IF(linear!$C210=2,1,0)</f>
        <v>0</v>
      </c>
      <c r="M210" s="10">
        <f>IF(linear!$B210="S",1,0)</f>
        <v>1</v>
      </c>
      <c r="N210" s="10">
        <f>IF(linear!$B210="C",1,0)</f>
        <v>0</v>
      </c>
      <c r="O210" s="13">
        <f>IF(linear!$D210="male",1,0)</f>
        <v>0</v>
      </c>
      <c r="P210" s="13">
        <v>1.0</v>
      </c>
      <c r="AC210" s="15">
        <f>SUMPRODUCT(linear!$G210:$P210,$R$4:$AA$4)</f>
        <v>0.9803497536</v>
      </c>
      <c r="AD210" s="16">
        <f>(AC210-linear!$A210)^2</f>
        <v>0.0003861321831</v>
      </c>
      <c r="AE210" s="16"/>
    </row>
    <row r="211" ht="14.25" customHeight="1">
      <c r="A211" s="10">
        <v>1.0</v>
      </c>
      <c r="B211" s="10" t="s">
        <v>32</v>
      </c>
      <c r="C211" s="10">
        <v>1.0</v>
      </c>
      <c r="D211" s="10" t="s">
        <v>33</v>
      </c>
      <c r="E211" s="10">
        <v>35.0</v>
      </c>
      <c r="F211" s="11">
        <v>512.3292</v>
      </c>
      <c r="G211" s="10">
        <v>0.0</v>
      </c>
      <c r="H211" s="10">
        <v>0.0</v>
      </c>
      <c r="I211" s="12">
        <f>linear!$E211/$E$1</f>
        <v>0.4375</v>
      </c>
      <c r="J211" s="12">
        <f>LOG10(linear!$F211+1)</f>
        <v>2.710395969</v>
      </c>
      <c r="K211" s="10">
        <f>IF(linear!$C211=1,1,0)</f>
        <v>1</v>
      </c>
      <c r="L211" s="10">
        <f>IF(linear!$C211=2,1,0)</f>
        <v>0</v>
      </c>
      <c r="M211" s="10">
        <f>IF(linear!$B211="S",1,0)</f>
        <v>0</v>
      </c>
      <c r="N211" s="10">
        <f>IF(linear!$B211="C",1,0)</f>
        <v>1</v>
      </c>
      <c r="O211" s="13">
        <f>IF(linear!$D211="male",1,0)</f>
        <v>0</v>
      </c>
      <c r="P211" s="13">
        <v>1.0</v>
      </c>
      <c r="AC211" s="15">
        <f>SUMPRODUCT(linear!$G211:$P211,$R$4:$AA$4)</f>
        <v>1.051889586</v>
      </c>
      <c r="AD211" s="16">
        <f>(AC211-linear!$A211)^2</f>
        <v>0.002692529166</v>
      </c>
      <c r="AE211" s="16"/>
    </row>
    <row r="212" ht="14.25" customHeight="1">
      <c r="A212" s="10">
        <v>1.0</v>
      </c>
      <c r="B212" s="10" t="s">
        <v>30</v>
      </c>
      <c r="C212" s="10">
        <v>2.0</v>
      </c>
      <c r="D212" s="10" t="s">
        <v>33</v>
      </c>
      <c r="E212" s="10">
        <v>50.0</v>
      </c>
      <c r="F212" s="11">
        <v>26.0</v>
      </c>
      <c r="G212" s="10">
        <v>0.0</v>
      </c>
      <c r="H212" s="10">
        <v>1.0</v>
      </c>
      <c r="I212" s="12">
        <f>linear!$E212/$E$1</f>
        <v>0.625</v>
      </c>
      <c r="J212" s="12">
        <f>LOG10(linear!$F212+1)</f>
        <v>1.431363764</v>
      </c>
      <c r="K212" s="10">
        <f>IF(linear!$C212=1,1,0)</f>
        <v>0</v>
      </c>
      <c r="L212" s="10">
        <f>IF(linear!$C212=2,1,0)</f>
        <v>1</v>
      </c>
      <c r="M212" s="10">
        <f>IF(linear!$B212="S",1,0)</f>
        <v>1</v>
      </c>
      <c r="N212" s="10">
        <f>IF(linear!$B212="C",1,0)</f>
        <v>0</v>
      </c>
      <c r="O212" s="13">
        <f>IF(linear!$D212="male",1,0)</f>
        <v>0</v>
      </c>
      <c r="P212" s="13">
        <v>1.0</v>
      </c>
      <c r="AC212" s="15">
        <f>SUMPRODUCT(linear!$G212:$P212,$R$4:$AA$4)</f>
        <v>0.6437388933</v>
      </c>
      <c r="AD212" s="16">
        <f>(AC212-linear!$A212)^2</f>
        <v>0.1269219761</v>
      </c>
      <c r="AE212" s="16"/>
    </row>
    <row r="213" ht="14.25" customHeight="1">
      <c r="A213" s="10">
        <v>1.0</v>
      </c>
      <c r="B213" s="10" t="s">
        <v>30</v>
      </c>
      <c r="C213" s="10">
        <v>3.0</v>
      </c>
      <c r="D213" s="10" t="s">
        <v>31</v>
      </c>
      <c r="E213" s="10">
        <v>3.0</v>
      </c>
      <c r="F213" s="11">
        <v>31.3875</v>
      </c>
      <c r="G213" s="10">
        <v>4.0</v>
      </c>
      <c r="H213" s="10">
        <v>2.0</v>
      </c>
      <c r="I213" s="12">
        <f>linear!$E213/$E$1</f>
        <v>0.0375</v>
      </c>
      <c r="J213" s="12">
        <f>LOG10(linear!$F213+1)</f>
        <v>1.510377426</v>
      </c>
      <c r="K213" s="10">
        <f>IF(linear!$C213=1,1,0)</f>
        <v>0</v>
      </c>
      <c r="L213" s="10">
        <f>IF(linear!$C213=2,1,0)</f>
        <v>0</v>
      </c>
      <c r="M213" s="10">
        <f>IF(linear!$B213="S",1,0)</f>
        <v>1</v>
      </c>
      <c r="N213" s="10">
        <f>IF(linear!$B213="C",1,0)</f>
        <v>0</v>
      </c>
      <c r="O213" s="13">
        <f>IF(linear!$D213="male",1,0)</f>
        <v>1</v>
      </c>
      <c r="P213" s="13">
        <v>1.0</v>
      </c>
      <c r="AC213" s="15">
        <f>SUMPRODUCT(linear!$G213:$P213,$R$4:$AA$4)</f>
        <v>0.04888978786</v>
      </c>
      <c r="AD213" s="16">
        <f>(AC213-linear!$A213)^2</f>
        <v>0.9046106356</v>
      </c>
      <c r="AE213" s="16"/>
    </row>
    <row r="214" ht="14.25" customHeight="1">
      <c r="A214" s="10">
        <v>0.0</v>
      </c>
      <c r="B214" s="10" t="s">
        <v>30</v>
      </c>
      <c r="C214" s="10">
        <v>1.0</v>
      </c>
      <c r="D214" s="10" t="s">
        <v>31</v>
      </c>
      <c r="E214" s="10">
        <v>52.0</v>
      </c>
      <c r="F214" s="11">
        <v>79.65</v>
      </c>
      <c r="G214" s="10">
        <v>1.0</v>
      </c>
      <c r="H214" s="10">
        <v>1.0</v>
      </c>
      <c r="I214" s="12">
        <f>linear!$E214/$E$1</f>
        <v>0.65</v>
      </c>
      <c r="J214" s="12">
        <f>LOG10(linear!$F214+1)</f>
        <v>1.906604372</v>
      </c>
      <c r="K214" s="10">
        <f>IF(linear!$C214=1,1,0)</f>
        <v>1</v>
      </c>
      <c r="L214" s="10">
        <f>IF(linear!$C214=2,1,0)</f>
        <v>0</v>
      </c>
      <c r="M214" s="10">
        <f>IF(linear!$B214="S",1,0)</f>
        <v>1</v>
      </c>
      <c r="N214" s="10">
        <f>IF(linear!$B214="C",1,0)</f>
        <v>0</v>
      </c>
      <c r="O214" s="13">
        <f>IF(linear!$D214="male",1,0)</f>
        <v>1</v>
      </c>
      <c r="P214" s="13">
        <v>1.0</v>
      </c>
      <c r="AC214" s="15">
        <f>SUMPRODUCT(linear!$G214:$P214,$R$4:$AA$4)</f>
        <v>0.2858674775</v>
      </c>
      <c r="AD214" s="16">
        <f>(AC214-linear!$A214)^2</f>
        <v>0.08172021467</v>
      </c>
      <c r="AE214" s="16"/>
    </row>
    <row r="215" ht="14.25" customHeight="1">
      <c r="A215" s="10">
        <v>0.0</v>
      </c>
      <c r="B215" s="10" t="s">
        <v>30</v>
      </c>
      <c r="C215" s="10">
        <v>1.0</v>
      </c>
      <c r="D215" s="10" t="s">
        <v>31</v>
      </c>
      <c r="E215" s="10">
        <v>40.0</v>
      </c>
      <c r="F215" s="11">
        <v>0.0</v>
      </c>
      <c r="G215" s="10">
        <v>0.0</v>
      </c>
      <c r="H215" s="10">
        <v>0.0</v>
      </c>
      <c r="I215" s="12">
        <f>linear!$E215/$E$1</f>
        <v>0.5</v>
      </c>
      <c r="J215" s="12">
        <f>LOG10(linear!$F215+1)</f>
        <v>0</v>
      </c>
      <c r="K215" s="10">
        <f>IF(linear!$C215=1,1,0)</f>
        <v>1</v>
      </c>
      <c r="L215" s="10">
        <f>IF(linear!$C215=2,1,0)</f>
        <v>0</v>
      </c>
      <c r="M215" s="10">
        <f>IF(linear!$B215="S",1,0)</f>
        <v>1</v>
      </c>
      <c r="N215" s="10">
        <f>IF(linear!$B215="C",1,0)</f>
        <v>0</v>
      </c>
      <c r="O215" s="13">
        <f>IF(linear!$D215="male",1,0)</f>
        <v>1</v>
      </c>
      <c r="P215" s="13">
        <v>1.0</v>
      </c>
      <c r="AC215" s="15">
        <f>SUMPRODUCT(linear!$G215:$P215,$R$4:$AA$4)</f>
        <v>0.3386182362</v>
      </c>
      <c r="AD215" s="16">
        <f>(AC215-linear!$A215)^2</f>
        <v>0.1146623099</v>
      </c>
      <c r="AE215" s="16"/>
    </row>
    <row r="216" ht="14.25" customHeight="1">
      <c r="A216" s="10">
        <v>0.0</v>
      </c>
      <c r="B216" s="10" t="s">
        <v>30</v>
      </c>
      <c r="C216" s="10">
        <v>2.0</v>
      </c>
      <c r="D216" s="10" t="s">
        <v>31</v>
      </c>
      <c r="E216" s="10">
        <v>36.0</v>
      </c>
      <c r="F216" s="11">
        <v>10.5</v>
      </c>
      <c r="G216" s="10">
        <v>0.0</v>
      </c>
      <c r="H216" s="10">
        <v>0.0</v>
      </c>
      <c r="I216" s="12">
        <f>linear!$E216/$E$1</f>
        <v>0.45</v>
      </c>
      <c r="J216" s="12">
        <f>LOG10(linear!$F216+1)</f>
        <v>1.06069784</v>
      </c>
      <c r="K216" s="10">
        <f>IF(linear!$C216=1,1,0)</f>
        <v>0</v>
      </c>
      <c r="L216" s="10">
        <f>IF(linear!$C216=2,1,0)</f>
        <v>1</v>
      </c>
      <c r="M216" s="10">
        <f>IF(linear!$B216="S",1,0)</f>
        <v>1</v>
      </c>
      <c r="N216" s="10">
        <f>IF(linear!$B216="C",1,0)</f>
        <v>0</v>
      </c>
      <c r="O216" s="13">
        <f>IF(linear!$D216="male",1,0)</f>
        <v>1</v>
      </c>
      <c r="P216" s="13">
        <v>1.0</v>
      </c>
      <c r="AC216" s="15">
        <f>SUMPRODUCT(linear!$G216:$P216,$R$4:$AA$4)</f>
        <v>0.2461538936</v>
      </c>
      <c r="AD216" s="16">
        <f>(AC216-linear!$A216)^2</f>
        <v>0.06059173932</v>
      </c>
      <c r="AE216" s="16"/>
    </row>
    <row r="217" ht="14.25" customHeight="1">
      <c r="A217" s="10">
        <v>0.0</v>
      </c>
      <c r="B217" s="10" t="s">
        <v>30</v>
      </c>
      <c r="C217" s="10">
        <v>3.0</v>
      </c>
      <c r="D217" s="10" t="s">
        <v>31</v>
      </c>
      <c r="E217" s="10">
        <v>16.0</v>
      </c>
      <c r="F217" s="11">
        <v>39.6875</v>
      </c>
      <c r="G217" s="10">
        <v>4.0</v>
      </c>
      <c r="H217" s="10">
        <v>1.0</v>
      </c>
      <c r="I217" s="12">
        <f>linear!$E217/$E$1</f>
        <v>0.2</v>
      </c>
      <c r="J217" s="12">
        <f>LOG10(linear!$F217+1)</f>
        <v>1.609461006</v>
      </c>
      <c r="K217" s="10">
        <f>IF(linear!$C217=1,1,0)</f>
        <v>0</v>
      </c>
      <c r="L217" s="10">
        <f>IF(linear!$C217=2,1,0)</f>
        <v>0</v>
      </c>
      <c r="M217" s="10">
        <f>IF(linear!$B217="S",1,0)</f>
        <v>1</v>
      </c>
      <c r="N217" s="10">
        <f>IF(linear!$B217="C",1,0)</f>
        <v>0</v>
      </c>
      <c r="O217" s="13">
        <f>IF(linear!$D217="male",1,0)</f>
        <v>1</v>
      </c>
      <c r="P217" s="13">
        <v>1.0</v>
      </c>
      <c r="AC217" s="15">
        <f>SUMPRODUCT(linear!$G217:$P217,$R$4:$AA$4)</f>
        <v>-0.01557430553</v>
      </c>
      <c r="AD217" s="16">
        <f>(AC217-linear!$A217)^2</f>
        <v>0.0002425589927</v>
      </c>
      <c r="AE217" s="16"/>
    </row>
    <row r="218" ht="14.25" customHeight="1">
      <c r="A218" s="10">
        <v>1.0</v>
      </c>
      <c r="B218" s="10" t="s">
        <v>30</v>
      </c>
      <c r="C218" s="10">
        <v>3.0</v>
      </c>
      <c r="D218" s="10" t="s">
        <v>31</v>
      </c>
      <c r="E218" s="10">
        <v>25.0</v>
      </c>
      <c r="F218" s="11">
        <v>7.775</v>
      </c>
      <c r="G218" s="10">
        <v>1.0</v>
      </c>
      <c r="H218" s="10">
        <v>0.0</v>
      </c>
      <c r="I218" s="12">
        <f>linear!$E218/$E$1</f>
        <v>0.3125</v>
      </c>
      <c r="J218" s="12">
        <f>LOG10(linear!$F218+1)</f>
        <v>0.9432471251</v>
      </c>
      <c r="K218" s="10">
        <f>IF(linear!$C218=1,1,0)</f>
        <v>0</v>
      </c>
      <c r="L218" s="10">
        <f>IF(linear!$C218=2,1,0)</f>
        <v>0</v>
      </c>
      <c r="M218" s="10">
        <f>IF(linear!$B218="S",1,0)</f>
        <v>1</v>
      </c>
      <c r="N218" s="10">
        <f>IF(linear!$B218="C",1,0)</f>
        <v>0</v>
      </c>
      <c r="O218" s="13">
        <f>IF(linear!$D218="male",1,0)</f>
        <v>1</v>
      </c>
      <c r="P218" s="13">
        <v>1.0</v>
      </c>
      <c r="AC218" s="15">
        <f>SUMPRODUCT(linear!$G218:$P218,$R$4:$AA$4)</f>
        <v>0.07306948249</v>
      </c>
      <c r="AD218" s="16">
        <f>(AC218-linear!$A218)^2</f>
        <v>0.8592001843</v>
      </c>
      <c r="AE218" s="16"/>
    </row>
    <row r="219" ht="14.25" customHeight="1">
      <c r="A219" s="10">
        <v>1.0</v>
      </c>
      <c r="B219" s="10" t="s">
        <v>30</v>
      </c>
      <c r="C219" s="10">
        <v>1.0</v>
      </c>
      <c r="D219" s="10" t="s">
        <v>33</v>
      </c>
      <c r="E219" s="10">
        <v>58.0</v>
      </c>
      <c r="F219" s="11">
        <v>153.4625</v>
      </c>
      <c r="G219" s="10">
        <v>0.0</v>
      </c>
      <c r="H219" s="10">
        <v>1.0</v>
      </c>
      <c r="I219" s="12">
        <f>linear!$E219/$E$1</f>
        <v>0.725</v>
      </c>
      <c r="J219" s="12">
        <f>LOG10(linear!$F219+1)</f>
        <v>2.18882306</v>
      </c>
      <c r="K219" s="10">
        <f>IF(linear!$C219=1,1,0)</f>
        <v>1</v>
      </c>
      <c r="L219" s="10">
        <f>IF(linear!$C219=2,1,0)</f>
        <v>0</v>
      </c>
      <c r="M219" s="10">
        <f>IF(linear!$B219="S",1,0)</f>
        <v>1</v>
      </c>
      <c r="N219" s="10">
        <f>IF(linear!$B219="C",1,0)</f>
        <v>0</v>
      </c>
      <c r="O219" s="13">
        <f>IF(linear!$D219="male",1,0)</f>
        <v>0</v>
      </c>
      <c r="P219" s="13">
        <v>1.0</v>
      </c>
      <c r="AC219" s="15">
        <f>SUMPRODUCT(linear!$G219:$P219,$R$4:$AA$4)</f>
        <v>0.799212902</v>
      </c>
      <c r="AD219" s="16">
        <f>(AC219-linear!$A219)^2</f>
        <v>0.04031545871</v>
      </c>
      <c r="AE219" s="16"/>
    </row>
    <row r="220" ht="14.25" customHeight="1">
      <c r="A220" s="10">
        <v>1.0</v>
      </c>
      <c r="B220" s="10" t="s">
        <v>30</v>
      </c>
      <c r="C220" s="10">
        <v>1.0</v>
      </c>
      <c r="D220" s="10" t="s">
        <v>33</v>
      </c>
      <c r="E220" s="10">
        <v>35.0</v>
      </c>
      <c r="F220" s="11">
        <v>135.6333</v>
      </c>
      <c r="G220" s="10">
        <v>0.0</v>
      </c>
      <c r="H220" s="10">
        <v>0.0</v>
      </c>
      <c r="I220" s="12">
        <f>linear!$E220/$E$1</f>
        <v>0.4375</v>
      </c>
      <c r="J220" s="12">
        <f>LOG10(linear!$F220+1)</f>
        <v>2.135556558</v>
      </c>
      <c r="K220" s="10">
        <f>IF(linear!$C220=1,1,0)</f>
        <v>1</v>
      </c>
      <c r="L220" s="10">
        <f>IF(linear!$C220=2,1,0)</f>
        <v>0</v>
      </c>
      <c r="M220" s="10">
        <f>IF(linear!$B220="S",1,0)</f>
        <v>1</v>
      </c>
      <c r="N220" s="10">
        <f>IF(linear!$B220="C",1,0)</f>
        <v>0</v>
      </c>
      <c r="O220" s="13">
        <f>IF(linear!$D220="male",1,0)</f>
        <v>0</v>
      </c>
      <c r="P220" s="13">
        <v>1.0</v>
      </c>
      <c r="AC220" s="15">
        <f>SUMPRODUCT(linear!$G220:$P220,$R$4:$AA$4)</f>
        <v>0.9577758621</v>
      </c>
      <c r="AD220" s="16">
        <f>(AC220-linear!$A220)^2</f>
        <v>0.001782877821</v>
      </c>
      <c r="AE220" s="16"/>
    </row>
    <row r="221" ht="14.25" customHeight="1">
      <c r="A221" s="10">
        <v>1.0</v>
      </c>
      <c r="B221" s="10" t="s">
        <v>30</v>
      </c>
      <c r="C221" s="10">
        <v>3.0</v>
      </c>
      <c r="D221" s="10" t="s">
        <v>31</v>
      </c>
      <c r="E221" s="10">
        <v>25.0</v>
      </c>
      <c r="F221" s="11">
        <v>0.0</v>
      </c>
      <c r="G221" s="10">
        <v>0.0</v>
      </c>
      <c r="H221" s="10">
        <v>0.0</v>
      </c>
      <c r="I221" s="12">
        <f>linear!$E221/$E$1</f>
        <v>0.3125</v>
      </c>
      <c r="J221" s="12">
        <f>LOG10(linear!$F221+1)</f>
        <v>0</v>
      </c>
      <c r="K221" s="10">
        <f>IF(linear!$C221=1,1,0)</f>
        <v>0</v>
      </c>
      <c r="L221" s="10">
        <f>IF(linear!$C221=2,1,0)</f>
        <v>0</v>
      </c>
      <c r="M221" s="10">
        <f>IF(linear!$B221="S",1,0)</f>
        <v>1</v>
      </c>
      <c r="N221" s="10">
        <f>IF(linear!$B221="C",1,0)</f>
        <v>0</v>
      </c>
      <c r="O221" s="13">
        <f>IF(linear!$D221="male",1,0)</f>
        <v>1</v>
      </c>
      <c r="P221" s="13">
        <v>1.0</v>
      </c>
      <c r="AC221" s="15">
        <f>SUMPRODUCT(linear!$G221:$P221,$R$4:$AA$4)</f>
        <v>0.08203039518</v>
      </c>
      <c r="AD221" s="16">
        <f>(AC221-linear!$A221)^2</f>
        <v>0.8426681954</v>
      </c>
      <c r="AE221" s="16"/>
    </row>
    <row r="222" ht="14.25" customHeight="1">
      <c r="A222" s="10">
        <v>1.0</v>
      </c>
      <c r="B222" s="10" t="s">
        <v>30</v>
      </c>
      <c r="C222" s="10">
        <v>2.0</v>
      </c>
      <c r="D222" s="10" t="s">
        <v>33</v>
      </c>
      <c r="E222" s="10">
        <v>41.0</v>
      </c>
      <c r="F222" s="11">
        <v>19.5</v>
      </c>
      <c r="G222" s="10">
        <v>0.0</v>
      </c>
      <c r="H222" s="10">
        <v>1.0</v>
      </c>
      <c r="I222" s="12">
        <f>linear!$E222/$E$1</f>
        <v>0.5125</v>
      </c>
      <c r="J222" s="12">
        <f>LOG10(linear!$F222+1)</f>
        <v>1.311753861</v>
      </c>
      <c r="K222" s="10">
        <f>IF(linear!$C222=1,1,0)</f>
        <v>0</v>
      </c>
      <c r="L222" s="10">
        <f>IF(linear!$C222=2,1,0)</f>
        <v>1</v>
      </c>
      <c r="M222" s="10">
        <f>IF(linear!$B222="S",1,0)</f>
        <v>1</v>
      </c>
      <c r="N222" s="10">
        <f>IF(linear!$B222="C",1,0)</f>
        <v>0</v>
      </c>
      <c r="O222" s="13">
        <f>IF(linear!$D222="male",1,0)</f>
        <v>0</v>
      </c>
      <c r="P222" s="13">
        <v>1.0</v>
      </c>
      <c r="AC222" s="15">
        <f>SUMPRODUCT(linear!$G222:$P222,$R$4:$AA$4)</f>
        <v>0.6955223222</v>
      </c>
      <c r="AD222" s="16">
        <f>(AC222-linear!$A222)^2</f>
        <v>0.09270665625</v>
      </c>
      <c r="AE222" s="16"/>
    </row>
    <row r="223" ht="14.25" customHeight="1">
      <c r="A223" s="10">
        <v>0.0</v>
      </c>
      <c r="B223" s="10" t="s">
        <v>32</v>
      </c>
      <c r="C223" s="10">
        <v>1.0</v>
      </c>
      <c r="D223" s="10" t="s">
        <v>31</v>
      </c>
      <c r="E223" s="10">
        <v>37.0</v>
      </c>
      <c r="F223" s="11">
        <v>29.7</v>
      </c>
      <c r="G223" s="10">
        <v>0.0</v>
      </c>
      <c r="H223" s="10">
        <v>1.0</v>
      </c>
      <c r="I223" s="12">
        <f>linear!$E223/$E$1</f>
        <v>0.4625</v>
      </c>
      <c r="J223" s="12">
        <f>LOG10(linear!$F223+1)</f>
        <v>1.487138375</v>
      </c>
      <c r="K223" s="10">
        <f>IF(linear!$C223=1,1,0)</f>
        <v>1</v>
      </c>
      <c r="L223" s="10">
        <f>IF(linear!$C223=2,1,0)</f>
        <v>0</v>
      </c>
      <c r="M223" s="10">
        <f>IF(linear!$B223="S",1,0)</f>
        <v>0</v>
      </c>
      <c r="N223" s="10">
        <f>IF(linear!$B223="C",1,0)</f>
        <v>1</v>
      </c>
      <c r="O223" s="13">
        <f>IF(linear!$D223="male",1,0)</f>
        <v>1</v>
      </c>
      <c r="P223" s="13">
        <v>1.0</v>
      </c>
      <c r="AC223" s="15">
        <f>SUMPRODUCT(linear!$G223:$P223,$R$4:$AA$4)</f>
        <v>0.4824754387</v>
      </c>
      <c r="AD223" s="16">
        <f>(AC223-linear!$A223)^2</f>
        <v>0.2327825489</v>
      </c>
      <c r="AE223" s="16"/>
    </row>
    <row r="224" ht="14.25" customHeight="1">
      <c r="A224" s="10">
        <v>1.0</v>
      </c>
      <c r="B224" s="10" t="s">
        <v>30</v>
      </c>
      <c r="C224" s="10">
        <v>1.0</v>
      </c>
      <c r="D224" s="10" t="s">
        <v>33</v>
      </c>
      <c r="E224" s="10">
        <v>63.0</v>
      </c>
      <c r="F224" s="11">
        <v>77.9583</v>
      </c>
      <c r="G224" s="10">
        <v>1.0</v>
      </c>
      <c r="H224" s="10">
        <v>0.0</v>
      </c>
      <c r="I224" s="12">
        <f>linear!$E224/$E$1</f>
        <v>0.7875</v>
      </c>
      <c r="J224" s="12">
        <f>LOG10(linear!$F224+1)</f>
        <v>1.897397789</v>
      </c>
      <c r="K224" s="10">
        <f>IF(linear!$C224=1,1,0)</f>
        <v>1</v>
      </c>
      <c r="L224" s="10">
        <f>IF(linear!$C224=2,1,0)</f>
        <v>0</v>
      </c>
      <c r="M224" s="10">
        <f>IF(linear!$B224="S",1,0)</f>
        <v>1</v>
      </c>
      <c r="N224" s="10">
        <f>IF(linear!$B224="C",1,0)</f>
        <v>0</v>
      </c>
      <c r="O224" s="13">
        <f>IF(linear!$D224="male",1,0)</f>
        <v>0</v>
      </c>
      <c r="P224" s="13">
        <v>1.0</v>
      </c>
      <c r="AC224" s="15">
        <f>SUMPRODUCT(linear!$G224:$P224,$R$4:$AA$4)</f>
        <v>0.7119933777</v>
      </c>
      <c r="AD224" s="16">
        <f>(AC224-linear!$A224)^2</f>
        <v>0.08294781447</v>
      </c>
      <c r="AE224" s="16"/>
    </row>
    <row r="225" ht="14.25" customHeight="1">
      <c r="A225" s="10">
        <v>0.0</v>
      </c>
      <c r="B225" s="10" t="s">
        <v>30</v>
      </c>
      <c r="C225" s="10">
        <v>3.0</v>
      </c>
      <c r="D225" s="10" t="s">
        <v>33</v>
      </c>
      <c r="E225" s="10">
        <v>45.0</v>
      </c>
      <c r="F225" s="11">
        <v>7.75</v>
      </c>
      <c r="G225" s="10">
        <v>0.0</v>
      </c>
      <c r="H225" s="10">
        <v>0.0</v>
      </c>
      <c r="I225" s="12">
        <f>linear!$E225/$E$1</f>
        <v>0.5625</v>
      </c>
      <c r="J225" s="12">
        <f>LOG10(linear!$F225+1)</f>
        <v>0.942008053</v>
      </c>
      <c r="K225" s="10">
        <f>IF(linear!$C225=1,1,0)</f>
        <v>0</v>
      </c>
      <c r="L225" s="10">
        <f>IF(linear!$C225=2,1,0)</f>
        <v>0</v>
      </c>
      <c r="M225" s="10">
        <f>IF(linear!$B225="S",1,0)</f>
        <v>1</v>
      </c>
      <c r="N225" s="10">
        <f>IF(linear!$B225="C",1,0)</f>
        <v>0</v>
      </c>
      <c r="O225" s="13">
        <f>IF(linear!$D225="male",1,0)</f>
        <v>0</v>
      </c>
      <c r="P225" s="13">
        <v>1.0</v>
      </c>
      <c r="AC225" s="15">
        <f>SUMPRODUCT(linear!$G225:$P225,$R$4:$AA$4)</f>
        <v>0.4829790011</v>
      </c>
      <c r="AD225" s="16">
        <f>(AC225-linear!$A225)^2</f>
        <v>0.2332687155</v>
      </c>
      <c r="AE225" s="16"/>
    </row>
    <row r="226" ht="14.25" customHeight="1">
      <c r="A226" s="10">
        <v>0.0</v>
      </c>
      <c r="B226" s="10" t="s">
        <v>34</v>
      </c>
      <c r="C226" s="10">
        <v>3.0</v>
      </c>
      <c r="D226" s="10" t="s">
        <v>31</v>
      </c>
      <c r="E226" s="10">
        <v>7.0</v>
      </c>
      <c r="F226" s="11">
        <v>29.125</v>
      </c>
      <c r="G226" s="10">
        <v>4.0</v>
      </c>
      <c r="H226" s="10">
        <v>1.0</v>
      </c>
      <c r="I226" s="12">
        <f>linear!$E226/$E$1</f>
        <v>0.0875</v>
      </c>
      <c r="J226" s="12">
        <f>LOG10(linear!$F226+1)</f>
        <v>1.478927056</v>
      </c>
      <c r="K226" s="10">
        <f>IF(linear!$C226=1,1,0)</f>
        <v>0</v>
      </c>
      <c r="L226" s="10">
        <f>IF(linear!$C226=2,1,0)</f>
        <v>0</v>
      </c>
      <c r="M226" s="10">
        <f>IF(linear!$B226="S",1,0)</f>
        <v>0</v>
      </c>
      <c r="N226" s="10">
        <f>IF(linear!$B226="C",1,0)</f>
        <v>0</v>
      </c>
      <c r="O226" s="13">
        <f>IF(linear!$D226="male",1,0)</f>
        <v>1</v>
      </c>
      <c r="P226" s="13">
        <v>1.0</v>
      </c>
      <c r="AC226" s="15">
        <f>SUMPRODUCT(linear!$G226:$P226,$R$4:$AA$4)</f>
        <v>0.00495675212</v>
      </c>
      <c r="AD226" s="16">
        <f>(AC226-linear!$A226)^2</f>
        <v>0.00002456939158</v>
      </c>
      <c r="AE226" s="16"/>
    </row>
    <row r="227" ht="14.25" customHeight="1">
      <c r="A227" s="10">
        <v>1.0</v>
      </c>
      <c r="B227" s="10" t="s">
        <v>30</v>
      </c>
      <c r="C227" s="10">
        <v>3.0</v>
      </c>
      <c r="D227" s="10" t="s">
        <v>33</v>
      </c>
      <c r="E227" s="10">
        <v>35.0</v>
      </c>
      <c r="F227" s="11">
        <v>20.25</v>
      </c>
      <c r="G227" s="10">
        <v>1.0</v>
      </c>
      <c r="H227" s="10">
        <v>1.0</v>
      </c>
      <c r="I227" s="12">
        <f>linear!$E227/$E$1</f>
        <v>0.4375</v>
      </c>
      <c r="J227" s="12">
        <f>LOG10(linear!$F227+1)</f>
        <v>1.327358934</v>
      </c>
      <c r="K227" s="10">
        <f>IF(linear!$C227=1,1,0)</f>
        <v>0</v>
      </c>
      <c r="L227" s="10">
        <f>IF(linear!$C227=2,1,0)</f>
        <v>0</v>
      </c>
      <c r="M227" s="10">
        <f>IF(linear!$B227="S",1,0)</f>
        <v>1</v>
      </c>
      <c r="N227" s="10">
        <f>IF(linear!$B227="C",1,0)</f>
        <v>0</v>
      </c>
      <c r="O227" s="13">
        <f>IF(linear!$D227="male",1,0)</f>
        <v>0</v>
      </c>
      <c r="P227" s="13">
        <v>1.0</v>
      </c>
      <c r="AC227" s="15">
        <f>SUMPRODUCT(linear!$G227:$P227,$R$4:$AA$4)</f>
        <v>0.496915654</v>
      </c>
      <c r="AD227" s="16">
        <f>(AC227-linear!$A227)^2</f>
        <v>0.2530938592</v>
      </c>
      <c r="AE227" s="16"/>
    </row>
    <row r="228" ht="14.25" customHeight="1">
      <c r="A228" s="10">
        <v>0.0</v>
      </c>
      <c r="B228" s="10" t="s">
        <v>34</v>
      </c>
      <c r="C228" s="10">
        <v>3.0</v>
      </c>
      <c r="D228" s="10" t="s">
        <v>31</v>
      </c>
      <c r="E228" s="10">
        <v>65.0</v>
      </c>
      <c r="F228" s="11">
        <v>7.75</v>
      </c>
      <c r="G228" s="10">
        <v>0.0</v>
      </c>
      <c r="H228" s="10">
        <v>0.0</v>
      </c>
      <c r="I228" s="12">
        <f>linear!$E228/$E$1</f>
        <v>0.8125</v>
      </c>
      <c r="J228" s="12">
        <f>LOG10(linear!$F228+1)</f>
        <v>0.942008053</v>
      </c>
      <c r="K228" s="10">
        <f>IF(linear!$C228=1,1,0)</f>
        <v>0</v>
      </c>
      <c r="L228" s="10">
        <f>IF(linear!$C228=2,1,0)</f>
        <v>0</v>
      </c>
      <c r="M228" s="10">
        <f>IF(linear!$B228="S",1,0)</f>
        <v>0</v>
      </c>
      <c r="N228" s="10">
        <f>IF(linear!$B228="C",1,0)</f>
        <v>0</v>
      </c>
      <c r="O228" s="13">
        <f>IF(linear!$D228="male",1,0)</f>
        <v>1</v>
      </c>
      <c r="P228" s="13">
        <v>1.0</v>
      </c>
      <c r="AC228" s="15">
        <f>SUMPRODUCT(linear!$G228:$P228,$R$4:$AA$4)</f>
        <v>-0.158835145</v>
      </c>
      <c r="AD228" s="16">
        <f>(AC228-linear!$A228)^2</f>
        <v>0.02522860328</v>
      </c>
      <c r="AE228" s="16"/>
    </row>
    <row r="229" ht="14.25" customHeight="1">
      <c r="A229" s="10">
        <v>0.0</v>
      </c>
      <c r="B229" s="10" t="s">
        <v>30</v>
      </c>
      <c r="C229" s="10">
        <v>3.0</v>
      </c>
      <c r="D229" s="10" t="s">
        <v>31</v>
      </c>
      <c r="E229" s="10">
        <v>28.0</v>
      </c>
      <c r="F229" s="11">
        <v>7.8542</v>
      </c>
      <c r="G229" s="10">
        <v>0.0</v>
      </c>
      <c r="H229" s="10">
        <v>0.0</v>
      </c>
      <c r="I229" s="12">
        <f>linear!$E229/$E$1</f>
        <v>0.35</v>
      </c>
      <c r="J229" s="12">
        <f>LOG10(linear!$F229+1)</f>
        <v>0.9471493277</v>
      </c>
      <c r="K229" s="10">
        <f>IF(linear!$C229=1,1,0)</f>
        <v>0</v>
      </c>
      <c r="L229" s="10">
        <f>IF(linear!$C229=2,1,0)</f>
        <v>0</v>
      </c>
      <c r="M229" s="10">
        <f>IF(linear!$B229="S",1,0)</f>
        <v>1</v>
      </c>
      <c r="N229" s="10">
        <f>IF(linear!$B229="C",1,0)</f>
        <v>0</v>
      </c>
      <c r="O229" s="13">
        <f>IF(linear!$D229="male",1,0)</f>
        <v>1</v>
      </c>
      <c r="P229" s="13">
        <v>1.0</v>
      </c>
      <c r="AC229" s="15">
        <f>SUMPRODUCT(linear!$G229:$P229,$R$4:$AA$4)</f>
        <v>0.1089893084</v>
      </c>
      <c r="AD229" s="16">
        <f>(AC229-linear!$A229)^2</f>
        <v>0.01187866936</v>
      </c>
      <c r="AE229" s="16"/>
    </row>
    <row r="230" ht="14.25" customHeight="1">
      <c r="A230" s="10">
        <v>0.0</v>
      </c>
      <c r="B230" s="10" t="s">
        <v>30</v>
      </c>
      <c r="C230" s="10">
        <v>3.0</v>
      </c>
      <c r="D230" s="10" t="s">
        <v>31</v>
      </c>
      <c r="E230" s="10">
        <v>16.0</v>
      </c>
      <c r="F230" s="11">
        <v>9.5</v>
      </c>
      <c r="G230" s="10">
        <v>0.0</v>
      </c>
      <c r="H230" s="10">
        <v>0.0</v>
      </c>
      <c r="I230" s="12">
        <f>linear!$E230/$E$1</f>
        <v>0.2</v>
      </c>
      <c r="J230" s="12">
        <f>LOG10(linear!$F230+1)</f>
        <v>1.021189299</v>
      </c>
      <c r="K230" s="10">
        <f>IF(linear!$C230=1,1,0)</f>
        <v>0</v>
      </c>
      <c r="L230" s="10">
        <f>IF(linear!$C230=2,1,0)</f>
        <v>0</v>
      </c>
      <c r="M230" s="10">
        <f>IF(linear!$B230="S",1,0)</f>
        <v>1</v>
      </c>
      <c r="N230" s="10">
        <f>IF(linear!$B230="C",1,0)</f>
        <v>0</v>
      </c>
      <c r="O230" s="13">
        <f>IF(linear!$D230="male",1,0)</f>
        <v>1</v>
      </c>
      <c r="P230" s="13">
        <v>1.0</v>
      </c>
      <c r="AC230" s="15">
        <f>SUMPRODUCT(linear!$G230:$P230,$R$4:$AA$4)</f>
        <v>0.189415447</v>
      </c>
      <c r="AD230" s="16">
        <f>(AC230-linear!$A230)^2</f>
        <v>0.03587821157</v>
      </c>
      <c r="AE230" s="16"/>
    </row>
    <row r="231" ht="14.25" customHeight="1">
      <c r="A231" s="10">
        <v>1.0</v>
      </c>
      <c r="B231" s="10" t="s">
        <v>30</v>
      </c>
      <c r="C231" s="10">
        <v>3.0</v>
      </c>
      <c r="D231" s="10" t="s">
        <v>31</v>
      </c>
      <c r="E231" s="10">
        <v>19.0</v>
      </c>
      <c r="F231" s="11">
        <v>8.05</v>
      </c>
      <c r="G231" s="10">
        <v>0.0</v>
      </c>
      <c r="H231" s="10">
        <v>0.0</v>
      </c>
      <c r="I231" s="12">
        <f>linear!$E231/$E$1</f>
        <v>0.2375</v>
      </c>
      <c r="J231" s="12">
        <f>LOG10(linear!$F231+1)</f>
        <v>0.9566485792</v>
      </c>
      <c r="K231" s="10">
        <f>IF(linear!$C231=1,1,0)</f>
        <v>0</v>
      </c>
      <c r="L231" s="10">
        <f>IF(linear!$C231=2,1,0)</f>
        <v>0</v>
      </c>
      <c r="M231" s="10">
        <f>IF(linear!$B231="S",1,0)</f>
        <v>1</v>
      </c>
      <c r="N231" s="10">
        <f>IF(linear!$B231="C",1,0)</f>
        <v>0</v>
      </c>
      <c r="O231" s="13">
        <f>IF(linear!$D231="male",1,0)</f>
        <v>1</v>
      </c>
      <c r="P231" s="13">
        <v>1.0</v>
      </c>
      <c r="AC231" s="15">
        <f>SUMPRODUCT(linear!$G231:$P231,$R$4:$AA$4)</f>
        <v>0.1670654123</v>
      </c>
      <c r="AD231" s="16">
        <f>(AC231-linear!$A231)^2</f>
        <v>0.6937800274</v>
      </c>
      <c r="AE231" s="16"/>
    </row>
    <row r="232" ht="14.25" customHeight="1">
      <c r="A232" s="10">
        <v>0.0</v>
      </c>
      <c r="B232" s="10" t="s">
        <v>32</v>
      </c>
      <c r="C232" s="10">
        <v>3.0</v>
      </c>
      <c r="D232" s="10" t="s">
        <v>31</v>
      </c>
      <c r="E232" s="10">
        <v>33.0</v>
      </c>
      <c r="F232" s="11">
        <v>8.6625</v>
      </c>
      <c r="G232" s="10">
        <v>0.0</v>
      </c>
      <c r="H232" s="10">
        <v>0.0</v>
      </c>
      <c r="I232" s="12">
        <f>linear!$E232/$E$1</f>
        <v>0.4125</v>
      </c>
      <c r="J232" s="12">
        <f>LOG10(linear!$F232+1)</f>
        <v>0.9850895069</v>
      </c>
      <c r="K232" s="10">
        <f>IF(linear!$C232=1,1,0)</f>
        <v>0</v>
      </c>
      <c r="L232" s="10">
        <f>IF(linear!$C232=2,1,0)</f>
        <v>0</v>
      </c>
      <c r="M232" s="10">
        <f>IF(linear!$B232="S",1,0)</f>
        <v>0</v>
      </c>
      <c r="N232" s="10">
        <f>IF(linear!$B232="C",1,0)</f>
        <v>1</v>
      </c>
      <c r="O232" s="13">
        <f>IF(linear!$D232="male",1,0)</f>
        <v>1</v>
      </c>
      <c r="P232" s="13">
        <v>1.0</v>
      </c>
      <c r="AC232" s="15">
        <f>SUMPRODUCT(linear!$G232:$P232,$R$4:$AA$4)</f>
        <v>0.144927714</v>
      </c>
      <c r="AD232" s="16">
        <f>(AC232-linear!$A232)^2</f>
        <v>0.02100404229</v>
      </c>
      <c r="AE232" s="16"/>
    </row>
    <row r="233" ht="14.25" customHeight="1">
      <c r="A233" s="10">
        <v>1.0</v>
      </c>
      <c r="B233" s="10" t="s">
        <v>30</v>
      </c>
      <c r="C233" s="10">
        <v>3.0</v>
      </c>
      <c r="D233" s="10" t="s">
        <v>31</v>
      </c>
      <c r="E233" s="10">
        <v>30.0</v>
      </c>
      <c r="F233" s="11">
        <v>9.5</v>
      </c>
      <c r="G233" s="10">
        <v>0.0</v>
      </c>
      <c r="H233" s="10">
        <v>0.0</v>
      </c>
      <c r="I233" s="12">
        <f>linear!$E233/$E$1</f>
        <v>0.375</v>
      </c>
      <c r="J233" s="12">
        <f>LOG10(linear!$F233+1)</f>
        <v>1.021189299</v>
      </c>
      <c r="K233" s="10">
        <f>IF(linear!$C233=1,1,0)</f>
        <v>0</v>
      </c>
      <c r="L233" s="10">
        <f>IF(linear!$C233=2,1,0)</f>
        <v>0</v>
      </c>
      <c r="M233" s="10">
        <f>IF(linear!$B233="S",1,0)</f>
        <v>1</v>
      </c>
      <c r="N233" s="10">
        <f>IF(linear!$B233="C",1,0)</f>
        <v>0</v>
      </c>
      <c r="O233" s="13">
        <f>IF(linear!$D233="male",1,0)</f>
        <v>1</v>
      </c>
      <c r="P233" s="13">
        <v>1.0</v>
      </c>
      <c r="AC233" s="15">
        <f>SUMPRODUCT(linear!$G233:$P233,$R$4:$AA$4)</f>
        <v>0.09979504116</v>
      </c>
      <c r="AD233" s="16">
        <f>(AC233-linear!$A233)^2</f>
        <v>0.8103689679</v>
      </c>
      <c r="AE233" s="16"/>
    </row>
    <row r="234" ht="14.25" customHeight="1">
      <c r="A234" s="10">
        <v>0.0</v>
      </c>
      <c r="B234" s="10" t="s">
        <v>30</v>
      </c>
      <c r="C234" s="10">
        <v>3.0</v>
      </c>
      <c r="D234" s="10" t="s">
        <v>31</v>
      </c>
      <c r="E234" s="10">
        <v>22.0</v>
      </c>
      <c r="F234" s="11">
        <v>7.8958</v>
      </c>
      <c r="G234" s="10">
        <v>0.0</v>
      </c>
      <c r="H234" s="10">
        <v>0.0</v>
      </c>
      <c r="I234" s="12">
        <f>linear!$E234/$E$1</f>
        <v>0.275</v>
      </c>
      <c r="J234" s="12">
        <f>LOG10(linear!$F234+1)</f>
        <v>0.9491850103</v>
      </c>
      <c r="K234" s="10">
        <f>IF(linear!$C234=1,1,0)</f>
        <v>0</v>
      </c>
      <c r="L234" s="10">
        <f>IF(linear!$C234=2,1,0)</f>
        <v>0</v>
      </c>
      <c r="M234" s="10">
        <f>IF(linear!$B234="S",1,0)</f>
        <v>1</v>
      </c>
      <c r="N234" s="10">
        <f>IF(linear!$B234="C",1,0)</f>
        <v>0</v>
      </c>
      <c r="O234" s="13">
        <f>IF(linear!$D234="male",1,0)</f>
        <v>1</v>
      </c>
      <c r="P234" s="13">
        <v>1.0</v>
      </c>
      <c r="AC234" s="15">
        <f>SUMPRODUCT(linear!$G234:$P234,$R$4:$AA$4)</f>
        <v>0.1474972713</v>
      </c>
      <c r="AD234" s="16">
        <f>(AC234-linear!$A234)^2</f>
        <v>0.02175544505</v>
      </c>
      <c r="AE234" s="16"/>
    </row>
    <row r="235" ht="14.25" customHeight="1">
      <c r="A235" s="10">
        <v>1.0</v>
      </c>
      <c r="B235" s="10" t="s">
        <v>30</v>
      </c>
      <c r="C235" s="10">
        <v>2.0</v>
      </c>
      <c r="D235" s="10" t="s">
        <v>31</v>
      </c>
      <c r="E235" s="10">
        <v>42.0</v>
      </c>
      <c r="F235" s="11">
        <v>13.0</v>
      </c>
      <c r="G235" s="10">
        <v>0.0</v>
      </c>
      <c r="H235" s="10">
        <v>0.0</v>
      </c>
      <c r="I235" s="12">
        <f>linear!$E235/$E$1</f>
        <v>0.525</v>
      </c>
      <c r="J235" s="12">
        <f>LOG10(linear!$F235+1)</f>
        <v>1.146128036</v>
      </c>
      <c r="K235" s="10">
        <f>IF(linear!$C235=1,1,0)</f>
        <v>0</v>
      </c>
      <c r="L235" s="10">
        <f>IF(linear!$C235=2,1,0)</f>
        <v>1</v>
      </c>
      <c r="M235" s="10">
        <f>IF(linear!$B235="S",1,0)</f>
        <v>1</v>
      </c>
      <c r="N235" s="10">
        <f>IF(linear!$B235="C",1,0)</f>
        <v>0</v>
      </c>
      <c r="O235" s="13">
        <f>IF(linear!$D235="male",1,0)</f>
        <v>1</v>
      </c>
      <c r="P235" s="13">
        <v>1.0</v>
      </c>
      <c r="AC235" s="15">
        <f>SUMPRODUCT(linear!$G235:$P235,$R$4:$AA$4)</f>
        <v>0.2119089463</v>
      </c>
      <c r="AD235" s="16">
        <f>(AC235-linear!$A235)^2</f>
        <v>0.621087509</v>
      </c>
      <c r="AE235" s="16"/>
    </row>
    <row r="236" ht="14.25" customHeight="1">
      <c r="A236" s="10">
        <v>1.0</v>
      </c>
      <c r="B236" s="10" t="s">
        <v>34</v>
      </c>
      <c r="C236" s="10">
        <v>3.0</v>
      </c>
      <c r="D236" s="10" t="s">
        <v>33</v>
      </c>
      <c r="E236" s="10">
        <v>22.0</v>
      </c>
      <c r="F236" s="11">
        <v>7.75</v>
      </c>
      <c r="G236" s="10">
        <v>0.0</v>
      </c>
      <c r="H236" s="10">
        <v>0.0</v>
      </c>
      <c r="I236" s="12">
        <f>linear!$E236/$E$1</f>
        <v>0.275</v>
      </c>
      <c r="J236" s="12">
        <f>LOG10(linear!$F236+1)</f>
        <v>0.942008053</v>
      </c>
      <c r="K236" s="10">
        <f>IF(linear!$C236=1,1,0)</f>
        <v>0</v>
      </c>
      <c r="L236" s="10">
        <f>IF(linear!$C236=2,1,0)</f>
        <v>0</v>
      </c>
      <c r="M236" s="10">
        <f>IF(linear!$B236="S",1,0)</f>
        <v>0</v>
      </c>
      <c r="N236" s="10">
        <f>IF(linear!$B236="C",1,0)</f>
        <v>0</v>
      </c>
      <c r="O236" s="13">
        <f>IF(linear!$D236="male",1,0)</f>
        <v>0</v>
      </c>
      <c r="P236" s="13">
        <v>1.0</v>
      </c>
      <c r="AC236" s="15">
        <f>SUMPRODUCT(linear!$G236:$P236,$R$4:$AA$4)</f>
        <v>0.5994925829</v>
      </c>
      <c r="AD236" s="16">
        <f>(AC236-linear!$A236)^2</f>
        <v>0.1604061911</v>
      </c>
      <c r="AE236" s="16"/>
    </row>
    <row r="237" ht="14.25" customHeight="1">
      <c r="A237" s="10">
        <v>1.0</v>
      </c>
      <c r="B237" s="10" t="s">
        <v>30</v>
      </c>
      <c r="C237" s="10">
        <v>1.0</v>
      </c>
      <c r="D237" s="10" t="s">
        <v>33</v>
      </c>
      <c r="E237" s="10">
        <v>26.0</v>
      </c>
      <c r="F237" s="11">
        <v>78.85</v>
      </c>
      <c r="G237" s="10">
        <v>0.0</v>
      </c>
      <c r="H237" s="10">
        <v>0.0</v>
      </c>
      <c r="I237" s="12">
        <f>linear!$E237/$E$1</f>
        <v>0.325</v>
      </c>
      <c r="J237" s="12">
        <f>LOG10(linear!$F237+1)</f>
        <v>1.90227492</v>
      </c>
      <c r="K237" s="10">
        <f>IF(linear!$C237=1,1,0)</f>
        <v>1</v>
      </c>
      <c r="L237" s="10">
        <f>IF(linear!$C237=2,1,0)</f>
        <v>0</v>
      </c>
      <c r="M237" s="10">
        <f>IF(linear!$B237="S",1,0)</f>
        <v>1</v>
      </c>
      <c r="N237" s="10">
        <f>IF(linear!$B237="C",1,0)</f>
        <v>0</v>
      </c>
      <c r="O237" s="13">
        <f>IF(linear!$D237="male",1,0)</f>
        <v>0</v>
      </c>
      <c r="P237" s="13">
        <v>1.0</v>
      </c>
      <c r="AC237" s="15">
        <f>SUMPRODUCT(linear!$G237:$P237,$R$4:$AA$4)</f>
        <v>1.004019023</v>
      </c>
      <c r="AD237" s="16">
        <f>(AC237-linear!$A237)^2</f>
        <v>0.00001615254889</v>
      </c>
      <c r="AE237" s="16"/>
    </row>
    <row r="238" ht="14.25" customHeight="1">
      <c r="A238" s="10">
        <v>1.0</v>
      </c>
      <c r="B238" s="10" t="s">
        <v>32</v>
      </c>
      <c r="C238" s="10">
        <v>1.0</v>
      </c>
      <c r="D238" s="10" t="s">
        <v>33</v>
      </c>
      <c r="E238" s="10">
        <v>19.0</v>
      </c>
      <c r="F238" s="11">
        <v>91.0792</v>
      </c>
      <c r="G238" s="10">
        <v>1.0</v>
      </c>
      <c r="H238" s="10">
        <v>0.0</v>
      </c>
      <c r="I238" s="12">
        <f>linear!$E238/$E$1</f>
        <v>0.2375</v>
      </c>
      <c r="J238" s="12">
        <f>LOG10(linear!$F238+1)</f>
        <v>1.964161537</v>
      </c>
      <c r="K238" s="10">
        <f>IF(linear!$C238=1,1,0)</f>
        <v>1</v>
      </c>
      <c r="L238" s="10">
        <f>IF(linear!$C238=2,1,0)</f>
        <v>0</v>
      </c>
      <c r="M238" s="10">
        <f>IF(linear!$B238="S",1,0)</f>
        <v>0</v>
      </c>
      <c r="N238" s="10">
        <f>IF(linear!$B238="C",1,0)</f>
        <v>1</v>
      </c>
      <c r="O238" s="13">
        <f>IF(linear!$D238="male",1,0)</f>
        <v>0</v>
      </c>
      <c r="P238" s="13">
        <v>1.0</v>
      </c>
      <c r="AC238" s="15">
        <f>SUMPRODUCT(linear!$G238:$P238,$R$4:$AA$4)</f>
        <v>1.063008041</v>
      </c>
      <c r="AD238" s="16">
        <f>(AC238-linear!$A238)^2</f>
        <v>0.00397001324</v>
      </c>
      <c r="AE238" s="16"/>
    </row>
    <row r="239" ht="14.25" customHeight="1">
      <c r="A239" s="10">
        <v>0.0</v>
      </c>
      <c r="B239" s="10" t="s">
        <v>32</v>
      </c>
      <c r="C239" s="10">
        <v>2.0</v>
      </c>
      <c r="D239" s="10" t="s">
        <v>31</v>
      </c>
      <c r="E239" s="10">
        <v>36.0</v>
      </c>
      <c r="F239" s="11">
        <v>12.875</v>
      </c>
      <c r="G239" s="10">
        <v>0.0</v>
      </c>
      <c r="H239" s="10">
        <v>0.0</v>
      </c>
      <c r="I239" s="12">
        <f>linear!$E239/$E$1</f>
        <v>0.45</v>
      </c>
      <c r="J239" s="12">
        <f>LOG10(linear!$F239+1)</f>
        <v>1.142232992</v>
      </c>
      <c r="K239" s="10">
        <f>IF(linear!$C239=1,1,0)</f>
        <v>0</v>
      </c>
      <c r="L239" s="10">
        <f>IF(linear!$C239=2,1,0)</f>
        <v>1</v>
      </c>
      <c r="M239" s="10">
        <f>IF(linear!$B239="S",1,0)</f>
        <v>0</v>
      </c>
      <c r="N239" s="10">
        <f>IF(linear!$B239="C",1,0)</f>
        <v>1</v>
      </c>
      <c r="O239" s="13">
        <f>IF(linear!$D239="male",1,0)</f>
        <v>1</v>
      </c>
      <c r="P239" s="13">
        <v>1.0</v>
      </c>
      <c r="AC239" s="15">
        <f>SUMPRODUCT(linear!$G239:$P239,$R$4:$AA$4)</f>
        <v>0.3162243704</v>
      </c>
      <c r="AD239" s="16">
        <f>(AC239-linear!$A239)^2</f>
        <v>0.09999785241</v>
      </c>
      <c r="AE239" s="16"/>
    </row>
    <row r="240" ht="14.25" customHeight="1">
      <c r="A240" s="10">
        <v>0.0</v>
      </c>
      <c r="B240" s="10" t="s">
        <v>30</v>
      </c>
      <c r="C240" s="10">
        <v>3.0</v>
      </c>
      <c r="D240" s="10" t="s">
        <v>33</v>
      </c>
      <c r="E240" s="10">
        <v>24.0</v>
      </c>
      <c r="F240" s="11">
        <v>8.85</v>
      </c>
      <c r="G240" s="10">
        <v>0.0</v>
      </c>
      <c r="H240" s="10">
        <v>0.0</v>
      </c>
      <c r="I240" s="12">
        <f>linear!$E240/$E$1</f>
        <v>0.3</v>
      </c>
      <c r="J240" s="12">
        <f>LOG10(linear!$F240+1)</f>
        <v>0.9934362305</v>
      </c>
      <c r="K240" s="10">
        <f>IF(linear!$C240=1,1,0)</f>
        <v>0</v>
      </c>
      <c r="L240" s="10">
        <f>IF(linear!$C240=2,1,0)</f>
        <v>0</v>
      </c>
      <c r="M240" s="10">
        <f>IF(linear!$B240="S",1,0)</f>
        <v>1</v>
      </c>
      <c r="N240" s="10">
        <f>IF(linear!$B240="C",1,0)</f>
        <v>0</v>
      </c>
      <c r="O240" s="13">
        <f>IF(linear!$D240="male",1,0)</f>
        <v>0</v>
      </c>
      <c r="P240" s="13">
        <v>1.0</v>
      </c>
      <c r="AC240" s="15">
        <f>SUMPRODUCT(linear!$G240:$P240,$R$4:$AA$4)</f>
        <v>0.6199161773</v>
      </c>
      <c r="AD240" s="16">
        <f>(AC240-linear!$A240)^2</f>
        <v>0.3842960669</v>
      </c>
      <c r="AE240" s="16"/>
    </row>
    <row r="241" ht="14.25" customHeight="1">
      <c r="A241" s="10">
        <v>0.0</v>
      </c>
      <c r="B241" s="10" t="s">
        <v>30</v>
      </c>
      <c r="C241" s="10">
        <v>3.0</v>
      </c>
      <c r="D241" s="10" t="s">
        <v>31</v>
      </c>
      <c r="E241" s="10">
        <v>24.0</v>
      </c>
      <c r="F241" s="11">
        <v>7.8958</v>
      </c>
      <c r="G241" s="10">
        <v>0.0</v>
      </c>
      <c r="H241" s="10">
        <v>0.0</v>
      </c>
      <c r="I241" s="12">
        <f>linear!$E241/$E$1</f>
        <v>0.3</v>
      </c>
      <c r="J241" s="12">
        <f>LOG10(linear!$F241+1)</f>
        <v>0.9491850103</v>
      </c>
      <c r="K241" s="10">
        <f>IF(linear!$C241=1,1,0)</f>
        <v>0</v>
      </c>
      <c r="L241" s="10">
        <f>IF(linear!$C241=2,1,0)</f>
        <v>0</v>
      </c>
      <c r="M241" s="10">
        <f>IF(linear!$B241="S",1,0)</f>
        <v>1</v>
      </c>
      <c r="N241" s="10">
        <f>IF(linear!$B241="C",1,0)</f>
        <v>0</v>
      </c>
      <c r="O241" s="13">
        <f>IF(linear!$D241="male",1,0)</f>
        <v>1</v>
      </c>
      <c r="P241" s="13">
        <v>1.0</v>
      </c>
      <c r="AC241" s="15">
        <f>SUMPRODUCT(linear!$G241:$P241,$R$4:$AA$4)</f>
        <v>0.1346943562</v>
      </c>
      <c r="AD241" s="16">
        <f>(AC241-linear!$A241)^2</f>
        <v>0.01814256959</v>
      </c>
      <c r="AE241" s="16"/>
    </row>
    <row r="242" ht="14.25" customHeight="1">
      <c r="A242" s="10">
        <v>0.0</v>
      </c>
      <c r="B242" s="10" t="s">
        <v>32</v>
      </c>
      <c r="C242" s="10">
        <v>3.0</v>
      </c>
      <c r="D242" s="10" t="s">
        <v>31</v>
      </c>
      <c r="E242" s="10">
        <v>23.5</v>
      </c>
      <c r="F242" s="11">
        <v>7.2292</v>
      </c>
      <c r="G242" s="10">
        <v>0.0</v>
      </c>
      <c r="H242" s="10">
        <v>0.0</v>
      </c>
      <c r="I242" s="12">
        <f>linear!$E242/$E$1</f>
        <v>0.29375</v>
      </c>
      <c r="J242" s="12">
        <f>LOG10(linear!$F242+1)</f>
        <v>0.9153576174</v>
      </c>
      <c r="K242" s="10">
        <f>IF(linear!$C242=1,1,0)</f>
        <v>0</v>
      </c>
      <c r="L242" s="10">
        <f>IF(linear!$C242=2,1,0)</f>
        <v>0</v>
      </c>
      <c r="M242" s="10">
        <f>IF(linear!$B242="S",1,0)</f>
        <v>0</v>
      </c>
      <c r="N242" s="10">
        <f>IF(linear!$B242="C",1,0)</f>
        <v>1</v>
      </c>
      <c r="O242" s="13">
        <f>IF(linear!$D242="male",1,0)</f>
        <v>1</v>
      </c>
      <c r="P242" s="13">
        <v>1.0</v>
      </c>
      <c r="AC242" s="15">
        <f>SUMPRODUCT(linear!$G242:$P242,$R$4:$AA$4)</f>
        <v>0.2023428854</v>
      </c>
      <c r="AD242" s="16">
        <f>(AC242-linear!$A242)^2</f>
        <v>0.04094264328</v>
      </c>
      <c r="AE242" s="16"/>
    </row>
    <row r="243" ht="14.25" customHeight="1">
      <c r="A243" s="10">
        <v>0.0</v>
      </c>
      <c r="B243" s="10" t="s">
        <v>30</v>
      </c>
      <c r="C243" s="10">
        <v>1.0</v>
      </c>
      <c r="D243" s="10" t="s">
        <v>33</v>
      </c>
      <c r="E243" s="10">
        <v>2.0</v>
      </c>
      <c r="F243" s="11">
        <v>151.55</v>
      </c>
      <c r="G243" s="10">
        <v>1.0</v>
      </c>
      <c r="H243" s="10">
        <v>2.0</v>
      </c>
      <c r="I243" s="12">
        <f>linear!$E243/$E$1</f>
        <v>0.025</v>
      </c>
      <c r="J243" s="12">
        <f>LOG10(linear!$F243+1)</f>
        <v>2.183412212</v>
      </c>
      <c r="K243" s="10">
        <f>IF(linear!$C243=1,1,0)</f>
        <v>1</v>
      </c>
      <c r="L243" s="10">
        <f>IF(linear!$C243=2,1,0)</f>
        <v>0</v>
      </c>
      <c r="M243" s="10">
        <f>IF(linear!$B243="S",1,0)</f>
        <v>1</v>
      </c>
      <c r="N243" s="10">
        <f>IF(linear!$B243="C",1,0)</f>
        <v>0</v>
      </c>
      <c r="O243" s="13">
        <f>IF(linear!$D243="male",1,0)</f>
        <v>0</v>
      </c>
      <c r="P243" s="13">
        <v>1.0</v>
      </c>
      <c r="AC243" s="15">
        <f>SUMPRODUCT(linear!$G243:$P243,$R$4:$AA$4)</f>
        <v>1.088571195</v>
      </c>
      <c r="AD243" s="16">
        <f>(AC243-linear!$A243)^2</f>
        <v>1.184987246</v>
      </c>
      <c r="AE243" s="16"/>
    </row>
    <row r="244" ht="14.25" customHeight="1">
      <c r="A244" s="10">
        <v>1.0</v>
      </c>
      <c r="B244" s="10" t="s">
        <v>32</v>
      </c>
      <c r="C244" s="10">
        <v>1.0</v>
      </c>
      <c r="D244" s="10" t="s">
        <v>33</v>
      </c>
      <c r="E244" s="10">
        <v>50.0</v>
      </c>
      <c r="F244" s="11">
        <v>247.5208</v>
      </c>
      <c r="G244" s="10">
        <v>0.0</v>
      </c>
      <c r="H244" s="10">
        <v>1.0</v>
      </c>
      <c r="I244" s="12">
        <f>linear!$E244/$E$1</f>
        <v>0.625</v>
      </c>
      <c r="J244" s="12">
        <f>LOG10(linear!$F244+1)</f>
        <v>2.395362743</v>
      </c>
      <c r="K244" s="10">
        <f>IF(linear!$C244=1,1,0)</f>
        <v>1</v>
      </c>
      <c r="L244" s="10">
        <f>IF(linear!$C244=2,1,0)</f>
        <v>0</v>
      </c>
      <c r="M244" s="10">
        <f>IF(linear!$B244="S",1,0)</f>
        <v>0</v>
      </c>
      <c r="N244" s="10">
        <f>IF(linear!$B244="C",1,0)</f>
        <v>1</v>
      </c>
      <c r="O244" s="13">
        <f>IF(linear!$D244="male",1,0)</f>
        <v>0</v>
      </c>
      <c r="P244" s="13">
        <v>1.0</v>
      </c>
      <c r="AC244" s="15">
        <f>SUMPRODUCT(linear!$G244:$P244,$R$4:$AA$4)</f>
        <v>0.9265876583</v>
      </c>
      <c r="AD244" s="16">
        <f>(AC244-linear!$A244)^2</f>
        <v>0.005389371917</v>
      </c>
      <c r="AE244" s="16"/>
    </row>
    <row r="245" ht="14.25" customHeight="1">
      <c r="A245" s="10">
        <v>0.0</v>
      </c>
      <c r="B245" s="10" t="s">
        <v>30</v>
      </c>
      <c r="C245" s="10">
        <v>3.0</v>
      </c>
      <c r="D245" s="10" t="s">
        <v>31</v>
      </c>
      <c r="E245" s="10">
        <v>19.0</v>
      </c>
      <c r="F245" s="11">
        <v>0.0</v>
      </c>
      <c r="G245" s="10">
        <v>0.0</v>
      </c>
      <c r="H245" s="10">
        <v>0.0</v>
      </c>
      <c r="I245" s="12">
        <f>linear!$E245/$E$1</f>
        <v>0.2375</v>
      </c>
      <c r="J245" s="12">
        <f>LOG10(linear!$F245+1)</f>
        <v>0</v>
      </c>
      <c r="K245" s="10">
        <f>IF(linear!$C245=1,1,0)</f>
        <v>0</v>
      </c>
      <c r="L245" s="10">
        <f>IF(linear!$C245=2,1,0)</f>
        <v>0</v>
      </c>
      <c r="M245" s="10">
        <f>IF(linear!$B245="S",1,0)</f>
        <v>1</v>
      </c>
      <c r="N245" s="10">
        <f>IF(linear!$B245="C",1,0)</f>
        <v>0</v>
      </c>
      <c r="O245" s="13">
        <f>IF(linear!$D245="male",1,0)</f>
        <v>1</v>
      </c>
      <c r="P245" s="13">
        <v>1.0</v>
      </c>
      <c r="AC245" s="15">
        <f>SUMPRODUCT(linear!$G245:$P245,$R$4:$AA$4)</f>
        <v>0.1204391405</v>
      </c>
      <c r="AD245" s="16">
        <f>(AC245-linear!$A245)^2</f>
        <v>0.01450558658</v>
      </c>
      <c r="AE245" s="16"/>
    </row>
    <row r="246" ht="14.25" customHeight="1">
      <c r="A246" s="10">
        <v>1.0</v>
      </c>
      <c r="B246" s="10" t="s">
        <v>30</v>
      </c>
      <c r="C246" s="10">
        <v>1.0</v>
      </c>
      <c r="D246" s="10" t="s">
        <v>31</v>
      </c>
      <c r="E246" s="10">
        <v>0.92</v>
      </c>
      <c r="F246" s="11">
        <v>151.55</v>
      </c>
      <c r="G246" s="10">
        <v>1.0</v>
      </c>
      <c r="H246" s="10">
        <v>2.0</v>
      </c>
      <c r="I246" s="12">
        <f>linear!$E246/$E$1</f>
        <v>0.0115</v>
      </c>
      <c r="J246" s="12">
        <f>LOG10(linear!$F246+1)</f>
        <v>2.183412212</v>
      </c>
      <c r="K246" s="10">
        <f>IF(linear!$C246=1,1,0)</f>
        <v>1</v>
      </c>
      <c r="L246" s="10">
        <f>IF(linear!$C246=2,1,0)</f>
        <v>0</v>
      </c>
      <c r="M246" s="10">
        <f>IF(linear!$B246="S",1,0)</f>
        <v>1</v>
      </c>
      <c r="N246" s="10">
        <f>IF(linear!$B246="C",1,0)</f>
        <v>0</v>
      </c>
      <c r="O246" s="13">
        <f>IF(linear!$D246="male",1,0)</f>
        <v>1</v>
      </c>
      <c r="P246" s="13">
        <v>1.0</v>
      </c>
      <c r="AC246" s="15">
        <f>SUMPRODUCT(linear!$G246:$P246,$R$4:$AA$4)</f>
        <v>0.6124197161</v>
      </c>
      <c r="AD246" s="16">
        <f>(AC246-linear!$A246)^2</f>
        <v>0.1502184764</v>
      </c>
      <c r="AE246" s="16"/>
    </row>
    <row r="247" ht="14.25" customHeight="1">
      <c r="A247" s="10">
        <v>1.0</v>
      </c>
      <c r="B247" s="10" t="s">
        <v>32</v>
      </c>
      <c r="C247" s="10">
        <v>1.0</v>
      </c>
      <c r="D247" s="10" t="s">
        <v>33</v>
      </c>
      <c r="E247" s="10">
        <v>17.0</v>
      </c>
      <c r="F247" s="11">
        <v>108.9</v>
      </c>
      <c r="G247" s="10">
        <v>1.0</v>
      </c>
      <c r="H247" s="10">
        <v>0.0</v>
      </c>
      <c r="I247" s="12">
        <f>linear!$E247/$E$1</f>
        <v>0.2125</v>
      </c>
      <c r="J247" s="12">
        <f>LOG10(linear!$F247+1)</f>
        <v>2.040997692</v>
      </c>
      <c r="K247" s="10">
        <f>IF(linear!$C247=1,1,0)</f>
        <v>1</v>
      </c>
      <c r="L247" s="10">
        <f>IF(linear!$C247=2,1,0)</f>
        <v>0</v>
      </c>
      <c r="M247" s="10">
        <f>IF(linear!$B247="S",1,0)</f>
        <v>0</v>
      </c>
      <c r="N247" s="10">
        <f>IF(linear!$B247="C",1,0)</f>
        <v>1</v>
      </c>
      <c r="O247" s="13">
        <f>IF(linear!$D247="male",1,0)</f>
        <v>0</v>
      </c>
      <c r="P247" s="13">
        <v>1.0</v>
      </c>
      <c r="AC247" s="15">
        <f>SUMPRODUCT(linear!$G247:$P247,$R$4:$AA$4)</f>
        <v>1.079555888</v>
      </c>
      <c r="AD247" s="16">
        <f>(AC247-linear!$A247)^2</f>
        <v>0.006329139275</v>
      </c>
      <c r="AE247" s="16"/>
    </row>
    <row r="248" ht="14.25" customHeight="1">
      <c r="A248" s="10">
        <v>0.0</v>
      </c>
      <c r="B248" s="10" t="s">
        <v>32</v>
      </c>
      <c r="C248" s="10">
        <v>2.0</v>
      </c>
      <c r="D248" s="10" t="s">
        <v>31</v>
      </c>
      <c r="E248" s="10">
        <v>30.0</v>
      </c>
      <c r="F248" s="11">
        <v>24.0</v>
      </c>
      <c r="G248" s="10">
        <v>1.0</v>
      </c>
      <c r="H248" s="10">
        <v>0.0</v>
      </c>
      <c r="I248" s="12">
        <f>linear!$E248/$E$1</f>
        <v>0.375</v>
      </c>
      <c r="J248" s="12">
        <f>LOG10(linear!$F248+1)</f>
        <v>1.397940009</v>
      </c>
      <c r="K248" s="10">
        <f>IF(linear!$C248=1,1,0)</f>
        <v>0</v>
      </c>
      <c r="L248" s="10">
        <f>IF(linear!$C248=2,1,0)</f>
        <v>1</v>
      </c>
      <c r="M248" s="10">
        <f>IF(linear!$B248="S",1,0)</f>
        <v>0</v>
      </c>
      <c r="N248" s="10">
        <f>IF(linear!$B248="C",1,0)</f>
        <v>1</v>
      </c>
      <c r="O248" s="13">
        <f>IF(linear!$D248="male",1,0)</f>
        <v>1</v>
      </c>
      <c r="P248" s="13">
        <v>1.0</v>
      </c>
      <c r="AC248" s="15">
        <f>SUMPRODUCT(linear!$G248:$P248,$R$4:$AA$4)</f>
        <v>0.3121620588</v>
      </c>
      <c r="AD248" s="16">
        <f>(AC248-linear!$A248)^2</f>
        <v>0.09744515093</v>
      </c>
      <c r="AE248" s="16"/>
    </row>
    <row r="249" ht="14.25" customHeight="1">
      <c r="A249" s="10">
        <v>1.0</v>
      </c>
      <c r="B249" s="10" t="s">
        <v>32</v>
      </c>
      <c r="C249" s="10">
        <v>1.0</v>
      </c>
      <c r="D249" s="10" t="s">
        <v>33</v>
      </c>
      <c r="E249" s="10">
        <v>30.0</v>
      </c>
      <c r="F249" s="11">
        <v>56.9292</v>
      </c>
      <c r="G249" s="10">
        <v>0.0</v>
      </c>
      <c r="H249" s="10">
        <v>0.0</v>
      </c>
      <c r="I249" s="12">
        <f>linear!$E249/$E$1</f>
        <v>0.375</v>
      </c>
      <c r="J249" s="12">
        <f>LOG10(linear!$F249+1)</f>
        <v>1.762897531</v>
      </c>
      <c r="K249" s="10">
        <f>IF(linear!$C249=1,1,0)</f>
        <v>1</v>
      </c>
      <c r="L249" s="10">
        <f>IF(linear!$C249=2,1,0)</f>
        <v>0</v>
      </c>
      <c r="M249" s="10">
        <f>IF(linear!$B249="S",1,0)</f>
        <v>0</v>
      </c>
      <c r="N249" s="10">
        <f>IF(linear!$B249="C",1,0)</f>
        <v>1</v>
      </c>
      <c r="O249" s="13">
        <f>IF(linear!$D249="male",1,0)</f>
        <v>0</v>
      </c>
      <c r="P249" s="13">
        <v>1.0</v>
      </c>
      <c r="AC249" s="15">
        <f>SUMPRODUCT(linear!$G249:$P249,$R$4:$AA$4)</f>
        <v>1.037716573</v>
      </c>
      <c r="AD249" s="16">
        <f>(AC249-linear!$A249)^2</f>
        <v>0.001422539863</v>
      </c>
      <c r="AE249" s="16"/>
    </row>
    <row r="250" ht="14.25" customHeight="1">
      <c r="A250" s="10">
        <v>1.0</v>
      </c>
      <c r="B250" s="10" t="s">
        <v>32</v>
      </c>
      <c r="C250" s="10">
        <v>1.0</v>
      </c>
      <c r="D250" s="10" t="s">
        <v>33</v>
      </c>
      <c r="E250" s="10">
        <v>24.0</v>
      </c>
      <c r="F250" s="11">
        <v>83.1583</v>
      </c>
      <c r="G250" s="10">
        <v>0.0</v>
      </c>
      <c r="H250" s="10">
        <v>0.0</v>
      </c>
      <c r="I250" s="12">
        <f>linear!$E250/$E$1</f>
        <v>0.3</v>
      </c>
      <c r="J250" s="12">
        <f>LOG10(linear!$F250+1)</f>
        <v>1.925096954</v>
      </c>
      <c r="K250" s="10">
        <f>IF(linear!$C250=1,1,0)</f>
        <v>1</v>
      </c>
      <c r="L250" s="10">
        <f>IF(linear!$C250=2,1,0)</f>
        <v>0</v>
      </c>
      <c r="M250" s="10">
        <f>IF(linear!$B250="S",1,0)</f>
        <v>0</v>
      </c>
      <c r="N250" s="10">
        <f>IF(linear!$B250="C",1,0)</f>
        <v>1</v>
      </c>
      <c r="O250" s="13">
        <f>IF(linear!$D250="male",1,0)</f>
        <v>0</v>
      </c>
      <c r="P250" s="13">
        <v>1.0</v>
      </c>
      <c r="AC250" s="15">
        <f>SUMPRODUCT(linear!$G250:$P250,$R$4:$AA$4)</f>
        <v>1.084030786</v>
      </c>
      <c r="AD250" s="16">
        <f>(AC250-linear!$A250)^2</f>
        <v>0.007061172961</v>
      </c>
      <c r="AE250" s="16"/>
    </row>
    <row r="251" ht="14.25" customHeight="1">
      <c r="A251" s="10">
        <v>1.0</v>
      </c>
      <c r="B251" s="10" t="s">
        <v>32</v>
      </c>
      <c r="C251" s="10">
        <v>1.0</v>
      </c>
      <c r="D251" s="10" t="s">
        <v>33</v>
      </c>
      <c r="E251" s="10">
        <v>18.0</v>
      </c>
      <c r="F251" s="11">
        <v>262.375</v>
      </c>
      <c r="G251" s="10">
        <v>2.0</v>
      </c>
      <c r="H251" s="10">
        <v>2.0</v>
      </c>
      <c r="I251" s="12">
        <f>linear!$E251/$E$1</f>
        <v>0.225</v>
      </c>
      <c r="J251" s="12">
        <f>LOG10(linear!$F251+1)</f>
        <v>2.420574549</v>
      </c>
      <c r="K251" s="10">
        <f>IF(linear!$C251=1,1,0)</f>
        <v>1</v>
      </c>
      <c r="L251" s="10">
        <f>IF(linear!$C251=2,1,0)</f>
        <v>0</v>
      </c>
      <c r="M251" s="10">
        <f>IF(linear!$B251="S",1,0)</f>
        <v>0</v>
      </c>
      <c r="N251" s="10">
        <f>IF(linear!$B251="C",1,0)</f>
        <v>1</v>
      </c>
      <c r="O251" s="13">
        <f>IF(linear!$D251="male",1,0)</f>
        <v>0</v>
      </c>
      <c r="P251" s="13">
        <v>1.0</v>
      </c>
      <c r="AC251" s="15">
        <f>SUMPRODUCT(linear!$G251:$P251,$R$4:$AA$4)</f>
        <v>1.008869484</v>
      </c>
      <c r="AD251" s="16">
        <f>(AC251-linear!$A251)^2</f>
        <v>0.00007866774916</v>
      </c>
      <c r="AE251" s="16"/>
    </row>
    <row r="252" ht="14.25" customHeight="1">
      <c r="A252" s="10">
        <v>0.0</v>
      </c>
      <c r="B252" s="10" t="s">
        <v>30</v>
      </c>
      <c r="C252" s="10">
        <v>2.0</v>
      </c>
      <c r="D252" s="10" t="s">
        <v>33</v>
      </c>
      <c r="E252" s="10">
        <v>26.0</v>
      </c>
      <c r="F252" s="11">
        <v>26.0</v>
      </c>
      <c r="G252" s="10">
        <v>1.0</v>
      </c>
      <c r="H252" s="10">
        <v>1.0</v>
      </c>
      <c r="I252" s="12">
        <f>linear!$E252/$E$1</f>
        <v>0.325</v>
      </c>
      <c r="J252" s="12">
        <f>LOG10(linear!$F252+1)</f>
        <v>1.431363764</v>
      </c>
      <c r="K252" s="10">
        <f>IF(linear!$C252=1,1,0)</f>
        <v>0</v>
      </c>
      <c r="L252" s="10">
        <f>IF(linear!$C252=2,1,0)</f>
        <v>1</v>
      </c>
      <c r="M252" s="10">
        <f>IF(linear!$B252="S",1,0)</f>
        <v>1</v>
      </c>
      <c r="N252" s="10">
        <f>IF(linear!$B252="C",1,0)</f>
        <v>0</v>
      </c>
      <c r="O252" s="13">
        <f>IF(linear!$D252="male",1,0)</f>
        <v>0</v>
      </c>
      <c r="P252" s="13">
        <v>1.0</v>
      </c>
      <c r="AC252" s="15">
        <f>SUMPRODUCT(linear!$G252:$P252,$R$4:$AA$4)</f>
        <v>0.7424398664</v>
      </c>
      <c r="AD252" s="16">
        <f>(AC252-linear!$A252)^2</f>
        <v>0.5512169551</v>
      </c>
      <c r="AE252" s="16"/>
    </row>
    <row r="253" ht="14.25" customHeight="1">
      <c r="A253" s="10">
        <v>0.0</v>
      </c>
      <c r="B253" s="10" t="s">
        <v>30</v>
      </c>
      <c r="C253" s="10">
        <v>3.0</v>
      </c>
      <c r="D253" s="10" t="s">
        <v>31</v>
      </c>
      <c r="E253" s="10">
        <v>28.0</v>
      </c>
      <c r="F253" s="11">
        <v>7.8958</v>
      </c>
      <c r="G253" s="10">
        <v>0.0</v>
      </c>
      <c r="H253" s="10">
        <v>0.0</v>
      </c>
      <c r="I253" s="12">
        <f>linear!$E253/$E$1</f>
        <v>0.35</v>
      </c>
      <c r="J253" s="12">
        <f>LOG10(linear!$F253+1)</f>
        <v>0.9491850103</v>
      </c>
      <c r="K253" s="10">
        <f>IF(linear!$C253=1,1,0)</f>
        <v>0</v>
      </c>
      <c r="L253" s="10">
        <f>IF(linear!$C253=2,1,0)</f>
        <v>0</v>
      </c>
      <c r="M253" s="10">
        <f>IF(linear!$B253="S",1,0)</f>
        <v>1</v>
      </c>
      <c r="N253" s="10">
        <f>IF(linear!$B253="C",1,0)</f>
        <v>0</v>
      </c>
      <c r="O253" s="13">
        <f>IF(linear!$D253="male",1,0)</f>
        <v>1</v>
      </c>
      <c r="P253" s="13">
        <v>1.0</v>
      </c>
      <c r="AC253" s="15">
        <f>SUMPRODUCT(linear!$G253:$P253,$R$4:$AA$4)</f>
        <v>0.109088526</v>
      </c>
      <c r="AD253" s="16">
        <f>(AC253-linear!$A253)^2</f>
        <v>0.0119003065</v>
      </c>
      <c r="AE253" s="16"/>
    </row>
    <row r="254" ht="14.25" customHeight="1">
      <c r="A254" s="10">
        <v>0.0</v>
      </c>
      <c r="B254" s="10" t="s">
        <v>30</v>
      </c>
      <c r="C254" s="10">
        <v>2.0</v>
      </c>
      <c r="D254" s="10" t="s">
        <v>31</v>
      </c>
      <c r="E254" s="10">
        <v>43.0</v>
      </c>
      <c r="F254" s="11">
        <v>26.25</v>
      </c>
      <c r="G254" s="10">
        <v>1.0</v>
      </c>
      <c r="H254" s="10">
        <v>1.0</v>
      </c>
      <c r="I254" s="12">
        <f>linear!$E254/$E$1</f>
        <v>0.5375</v>
      </c>
      <c r="J254" s="12">
        <f>LOG10(linear!$F254+1)</f>
        <v>1.435366507</v>
      </c>
      <c r="K254" s="10">
        <f>IF(linear!$C254=1,1,0)</f>
        <v>0</v>
      </c>
      <c r="L254" s="10">
        <f>IF(linear!$C254=2,1,0)</f>
        <v>1</v>
      </c>
      <c r="M254" s="10">
        <f>IF(linear!$B254="S",1,0)</f>
        <v>1</v>
      </c>
      <c r="N254" s="10">
        <f>IF(linear!$B254="C",1,0)</f>
        <v>0</v>
      </c>
      <c r="O254" s="13">
        <f>IF(linear!$D254="male",1,0)</f>
        <v>1</v>
      </c>
      <c r="P254" s="13">
        <v>1.0</v>
      </c>
      <c r="AC254" s="15">
        <f>SUMPRODUCT(linear!$G254:$P254,$R$4:$AA$4)</f>
        <v>0.1507451255</v>
      </c>
      <c r="AD254" s="16">
        <f>(AC254-linear!$A254)^2</f>
        <v>0.02272409285</v>
      </c>
      <c r="AE254" s="16"/>
    </row>
    <row r="255" ht="14.25" customHeight="1">
      <c r="A255" s="10">
        <v>1.0</v>
      </c>
      <c r="B255" s="10" t="s">
        <v>30</v>
      </c>
      <c r="C255" s="10">
        <v>3.0</v>
      </c>
      <c r="D255" s="10" t="s">
        <v>33</v>
      </c>
      <c r="E255" s="10">
        <v>26.0</v>
      </c>
      <c r="F255" s="11">
        <v>7.8542</v>
      </c>
      <c r="G255" s="10">
        <v>0.0</v>
      </c>
      <c r="H255" s="10">
        <v>0.0</v>
      </c>
      <c r="I255" s="12">
        <f>linear!$E255/$E$1</f>
        <v>0.325</v>
      </c>
      <c r="J255" s="12">
        <f>LOG10(linear!$F255+1)</f>
        <v>0.9471493277</v>
      </c>
      <c r="K255" s="10">
        <f>IF(linear!$C255=1,1,0)</f>
        <v>0</v>
      </c>
      <c r="L255" s="10">
        <f>IF(linear!$C255=2,1,0)</f>
        <v>0</v>
      </c>
      <c r="M255" s="10">
        <f>IF(linear!$B255="S",1,0)</f>
        <v>1</v>
      </c>
      <c r="N255" s="10">
        <f>IF(linear!$B255="C",1,0)</f>
        <v>0</v>
      </c>
      <c r="O255" s="13">
        <f>IF(linear!$D255="male",1,0)</f>
        <v>0</v>
      </c>
      <c r="P255" s="13">
        <v>1.0</v>
      </c>
      <c r="AC255" s="15">
        <f>SUMPRODUCT(linear!$G255:$P255,$R$4:$AA$4)</f>
        <v>0.6048572763</v>
      </c>
      <c r="AD255" s="16">
        <f>(AC255-linear!$A255)^2</f>
        <v>0.1561377721</v>
      </c>
      <c r="AE255" s="16"/>
    </row>
    <row r="256" ht="14.25" customHeight="1">
      <c r="A256" s="10">
        <v>1.0</v>
      </c>
      <c r="B256" s="10" t="s">
        <v>30</v>
      </c>
      <c r="C256" s="10">
        <v>2.0</v>
      </c>
      <c r="D256" s="10" t="s">
        <v>33</v>
      </c>
      <c r="E256" s="10">
        <v>24.0</v>
      </c>
      <c r="F256" s="11">
        <v>26.0</v>
      </c>
      <c r="G256" s="10">
        <v>1.0</v>
      </c>
      <c r="H256" s="10">
        <v>0.0</v>
      </c>
      <c r="I256" s="12">
        <f>linear!$E256/$E$1</f>
        <v>0.3</v>
      </c>
      <c r="J256" s="12">
        <f>LOG10(linear!$F256+1)</f>
        <v>1.431363764</v>
      </c>
      <c r="K256" s="10">
        <f>IF(linear!$C256=1,1,0)</f>
        <v>0</v>
      </c>
      <c r="L256" s="10">
        <f>IF(linear!$C256=2,1,0)</f>
        <v>1</v>
      </c>
      <c r="M256" s="10">
        <f>IF(linear!$B256="S",1,0)</f>
        <v>1</v>
      </c>
      <c r="N256" s="10">
        <f>IF(linear!$B256="C",1,0)</f>
        <v>0</v>
      </c>
      <c r="O256" s="13">
        <f>IF(linear!$D256="male",1,0)</f>
        <v>0</v>
      </c>
      <c r="P256" s="13">
        <v>1.0</v>
      </c>
      <c r="AC256" s="15">
        <f>SUMPRODUCT(linear!$G256:$P256,$R$4:$AA$4)</f>
        <v>0.7691683835</v>
      </c>
      <c r="AD256" s="16">
        <f>(AC256-linear!$A256)^2</f>
        <v>0.05328323518</v>
      </c>
      <c r="AE256" s="16"/>
    </row>
    <row r="257" ht="14.25" customHeight="1">
      <c r="A257" s="10">
        <v>0.0</v>
      </c>
      <c r="B257" s="10" t="s">
        <v>30</v>
      </c>
      <c r="C257" s="10">
        <v>2.0</v>
      </c>
      <c r="D257" s="10" t="s">
        <v>31</v>
      </c>
      <c r="E257" s="10">
        <v>54.0</v>
      </c>
      <c r="F257" s="11">
        <v>14.0</v>
      </c>
      <c r="G257" s="10">
        <v>0.0</v>
      </c>
      <c r="H257" s="10">
        <v>0.0</v>
      </c>
      <c r="I257" s="12">
        <f>linear!$E257/$E$1</f>
        <v>0.675</v>
      </c>
      <c r="J257" s="12">
        <f>LOG10(linear!$F257+1)</f>
        <v>1.176091259</v>
      </c>
      <c r="K257" s="10">
        <f>IF(linear!$C257=1,1,0)</f>
        <v>0</v>
      </c>
      <c r="L257" s="10">
        <f>IF(linear!$C257=2,1,0)</f>
        <v>1</v>
      </c>
      <c r="M257" s="10">
        <f>IF(linear!$B257="S",1,0)</f>
        <v>1</v>
      </c>
      <c r="N257" s="10">
        <f>IF(linear!$B257="C",1,0)</f>
        <v>0</v>
      </c>
      <c r="O257" s="13">
        <f>IF(linear!$D257="male",1,0)</f>
        <v>1</v>
      </c>
      <c r="P257" s="13">
        <v>1.0</v>
      </c>
      <c r="AC257" s="15">
        <f>SUMPRODUCT(linear!$G257:$P257,$R$4:$AA$4)</f>
        <v>0.1365518386</v>
      </c>
      <c r="AD257" s="16">
        <f>(AC257-linear!$A257)^2</f>
        <v>0.01864640462</v>
      </c>
      <c r="AE257" s="16"/>
    </row>
    <row r="258" ht="14.25" customHeight="1">
      <c r="A258" s="10">
        <v>1.0</v>
      </c>
      <c r="B258" s="10" t="s">
        <v>30</v>
      </c>
      <c r="C258" s="10">
        <v>1.0</v>
      </c>
      <c r="D258" s="10" t="s">
        <v>33</v>
      </c>
      <c r="E258" s="10">
        <v>31.0</v>
      </c>
      <c r="F258" s="11">
        <v>164.8667</v>
      </c>
      <c r="G258" s="10">
        <v>0.0</v>
      </c>
      <c r="H258" s="10">
        <v>2.0</v>
      </c>
      <c r="I258" s="12">
        <f>linear!$E258/$E$1</f>
        <v>0.3875</v>
      </c>
      <c r="J258" s="12">
        <f>LOG10(linear!$F258+1)</f>
        <v>2.219759204</v>
      </c>
      <c r="K258" s="10">
        <f>IF(linear!$C258=1,1,0)</f>
        <v>1</v>
      </c>
      <c r="L258" s="10">
        <f>IF(linear!$C258=2,1,0)</f>
        <v>0</v>
      </c>
      <c r="M258" s="10">
        <f>IF(linear!$B258="S",1,0)</f>
        <v>1</v>
      </c>
      <c r="N258" s="10">
        <f>IF(linear!$B258="C",1,0)</f>
        <v>0</v>
      </c>
      <c r="O258" s="13">
        <f>IF(linear!$D258="male",1,0)</f>
        <v>0</v>
      </c>
      <c r="P258" s="13">
        <v>1.0</v>
      </c>
      <c r="AC258" s="15">
        <f>SUMPRODUCT(linear!$G258:$P258,$R$4:$AA$4)</f>
        <v>0.9596344567</v>
      </c>
      <c r="AD258" s="16">
        <f>(AC258-linear!$A258)^2</f>
        <v>0.00162937709</v>
      </c>
      <c r="AE258" s="16"/>
    </row>
    <row r="259" ht="14.25" customHeight="1">
      <c r="A259" s="10">
        <v>1.0</v>
      </c>
      <c r="B259" s="10" t="s">
        <v>32</v>
      </c>
      <c r="C259" s="10">
        <v>1.0</v>
      </c>
      <c r="D259" s="10" t="s">
        <v>33</v>
      </c>
      <c r="E259" s="10">
        <v>40.0</v>
      </c>
      <c r="F259" s="11">
        <v>134.5</v>
      </c>
      <c r="G259" s="10">
        <v>1.0</v>
      </c>
      <c r="H259" s="10">
        <v>1.0</v>
      </c>
      <c r="I259" s="12">
        <f>linear!$E259/$E$1</f>
        <v>0.5</v>
      </c>
      <c r="J259" s="12">
        <f>LOG10(linear!$F259+1)</f>
        <v>2.131939295</v>
      </c>
      <c r="K259" s="10">
        <f>IF(linear!$C259=1,1,0)</f>
        <v>1</v>
      </c>
      <c r="L259" s="10">
        <f>IF(linear!$C259=2,1,0)</f>
        <v>0</v>
      </c>
      <c r="M259" s="10">
        <f>IF(linear!$B259="S",1,0)</f>
        <v>0</v>
      </c>
      <c r="N259" s="10">
        <f>IF(linear!$B259="C",1,0)</f>
        <v>1</v>
      </c>
      <c r="O259" s="13">
        <f>IF(linear!$D259="male",1,0)</f>
        <v>0</v>
      </c>
      <c r="P259" s="13">
        <v>1.0</v>
      </c>
      <c r="AC259" s="15">
        <f>SUMPRODUCT(linear!$G259:$P259,$R$4:$AA$4)</f>
        <v>0.9228291814</v>
      </c>
      <c r="AD259" s="16">
        <f>(AC259-linear!$A259)^2</f>
        <v>0.005955335247</v>
      </c>
      <c r="AE259" s="16"/>
    </row>
    <row r="260" ht="14.25" customHeight="1">
      <c r="A260" s="10">
        <v>0.0</v>
      </c>
      <c r="B260" s="10" t="s">
        <v>30</v>
      </c>
      <c r="C260" s="10">
        <v>3.0</v>
      </c>
      <c r="D260" s="10" t="s">
        <v>31</v>
      </c>
      <c r="E260" s="10">
        <v>22.0</v>
      </c>
      <c r="F260" s="11">
        <v>7.25</v>
      </c>
      <c r="G260" s="10">
        <v>0.0</v>
      </c>
      <c r="H260" s="10">
        <v>0.0</v>
      </c>
      <c r="I260" s="12">
        <f>linear!$E260/$E$1</f>
        <v>0.275</v>
      </c>
      <c r="J260" s="12">
        <f>LOG10(linear!$F260+1)</f>
        <v>0.9164539485</v>
      </c>
      <c r="K260" s="10">
        <f>IF(linear!$C260=1,1,0)</f>
        <v>0</v>
      </c>
      <c r="L260" s="10">
        <f>IF(linear!$C260=2,1,0)</f>
        <v>0</v>
      </c>
      <c r="M260" s="10">
        <f>IF(linear!$B260="S",1,0)</f>
        <v>1</v>
      </c>
      <c r="N260" s="10">
        <f>IF(linear!$B260="C",1,0)</f>
        <v>0</v>
      </c>
      <c r="O260" s="13">
        <f>IF(linear!$D260="male",1,0)</f>
        <v>1</v>
      </c>
      <c r="P260" s="13">
        <v>1.0</v>
      </c>
      <c r="AC260" s="15">
        <f>SUMPRODUCT(linear!$G260:$P260,$R$4:$AA$4)</f>
        <v>0.1459019861</v>
      </c>
      <c r="AD260" s="16">
        <f>(AC260-linear!$A260)^2</f>
        <v>0.02128738954</v>
      </c>
      <c r="AE260" s="16"/>
    </row>
    <row r="261" ht="14.25" customHeight="1">
      <c r="A261" s="10">
        <v>0.0</v>
      </c>
      <c r="B261" s="10" t="s">
        <v>30</v>
      </c>
      <c r="C261" s="10">
        <v>3.0</v>
      </c>
      <c r="D261" s="10" t="s">
        <v>31</v>
      </c>
      <c r="E261" s="10">
        <v>27.0</v>
      </c>
      <c r="F261" s="11">
        <v>7.8958</v>
      </c>
      <c r="G261" s="10">
        <v>0.0</v>
      </c>
      <c r="H261" s="10">
        <v>0.0</v>
      </c>
      <c r="I261" s="12">
        <f>linear!$E261/$E$1</f>
        <v>0.3375</v>
      </c>
      <c r="J261" s="12">
        <f>LOG10(linear!$F261+1)</f>
        <v>0.9491850103</v>
      </c>
      <c r="K261" s="10">
        <f>IF(linear!$C261=1,1,0)</f>
        <v>0</v>
      </c>
      <c r="L261" s="10">
        <f>IF(linear!$C261=2,1,0)</f>
        <v>0</v>
      </c>
      <c r="M261" s="10">
        <f>IF(linear!$B261="S",1,0)</f>
        <v>1</v>
      </c>
      <c r="N261" s="10">
        <f>IF(linear!$B261="C",1,0)</f>
        <v>0</v>
      </c>
      <c r="O261" s="13">
        <f>IF(linear!$D261="male",1,0)</f>
        <v>1</v>
      </c>
      <c r="P261" s="13">
        <v>1.0</v>
      </c>
      <c r="AC261" s="15">
        <f>SUMPRODUCT(linear!$G261:$P261,$R$4:$AA$4)</f>
        <v>0.1154899835</v>
      </c>
      <c r="AD261" s="16">
        <f>(AC261-linear!$A261)^2</f>
        <v>0.01333793629</v>
      </c>
      <c r="AE261" s="16"/>
    </row>
    <row r="262" ht="14.25" customHeight="1">
      <c r="A262" s="10">
        <v>1.0</v>
      </c>
      <c r="B262" s="10" t="s">
        <v>34</v>
      </c>
      <c r="C262" s="10">
        <v>2.0</v>
      </c>
      <c r="D262" s="10" t="s">
        <v>33</v>
      </c>
      <c r="E262" s="10">
        <v>30.0</v>
      </c>
      <c r="F262" s="11">
        <v>12.35</v>
      </c>
      <c r="G262" s="10">
        <v>0.0</v>
      </c>
      <c r="H262" s="10">
        <v>0.0</v>
      </c>
      <c r="I262" s="12">
        <f>linear!$E262/$E$1</f>
        <v>0.375</v>
      </c>
      <c r="J262" s="12">
        <f>LOG10(linear!$F262+1)</f>
        <v>1.125481266</v>
      </c>
      <c r="K262" s="10">
        <f>IF(linear!$C262=1,1,0)</f>
        <v>0</v>
      </c>
      <c r="L262" s="10">
        <f>IF(linear!$C262=2,1,0)</f>
        <v>1</v>
      </c>
      <c r="M262" s="10">
        <f>IF(linear!$B262="S",1,0)</f>
        <v>0</v>
      </c>
      <c r="N262" s="10">
        <f>IF(linear!$B262="C",1,0)</f>
        <v>0</v>
      </c>
      <c r="O262" s="13">
        <f>IF(linear!$D262="male",1,0)</f>
        <v>0</v>
      </c>
      <c r="P262" s="13">
        <v>1.0</v>
      </c>
      <c r="AC262" s="15">
        <f>SUMPRODUCT(linear!$G262:$P262,$R$4:$AA$4)</f>
        <v>0.7400652409</v>
      </c>
      <c r="AD262" s="16">
        <f>(AC262-linear!$A262)^2</f>
        <v>0.06756607898</v>
      </c>
      <c r="AE262" s="16"/>
    </row>
    <row r="263" ht="14.25" customHeight="1">
      <c r="A263" s="10">
        <v>1.0</v>
      </c>
      <c r="B263" s="10" t="s">
        <v>30</v>
      </c>
      <c r="C263" s="10">
        <v>2.0</v>
      </c>
      <c r="D263" s="10" t="s">
        <v>33</v>
      </c>
      <c r="E263" s="10">
        <v>22.0</v>
      </c>
      <c r="F263" s="11">
        <v>29.0</v>
      </c>
      <c r="G263" s="10">
        <v>1.0</v>
      </c>
      <c r="H263" s="10">
        <v>1.0</v>
      </c>
      <c r="I263" s="12">
        <f>linear!$E263/$E$1</f>
        <v>0.275</v>
      </c>
      <c r="J263" s="12">
        <f>LOG10(linear!$F263+1)</f>
        <v>1.477121255</v>
      </c>
      <c r="K263" s="10">
        <f>IF(linear!$C263=1,1,0)</f>
        <v>0</v>
      </c>
      <c r="L263" s="10">
        <f>IF(linear!$C263=2,1,0)</f>
        <v>1</v>
      </c>
      <c r="M263" s="10">
        <f>IF(linear!$B263="S",1,0)</f>
        <v>1</v>
      </c>
      <c r="N263" s="10">
        <f>IF(linear!$B263="C",1,0)</f>
        <v>0</v>
      </c>
      <c r="O263" s="13">
        <f>IF(linear!$D263="male",1,0)</f>
        <v>0</v>
      </c>
      <c r="P263" s="13">
        <v>1.0</v>
      </c>
      <c r="AC263" s="15">
        <f>SUMPRODUCT(linear!$G263:$P263,$R$4:$AA$4)</f>
        <v>0.7702758794</v>
      </c>
      <c r="AD263" s="16">
        <f>(AC263-linear!$A263)^2</f>
        <v>0.05277317159</v>
      </c>
      <c r="AE263" s="16"/>
    </row>
    <row r="264" ht="14.25" customHeight="1">
      <c r="A264" s="10">
        <v>1.0</v>
      </c>
      <c r="B264" s="10" t="s">
        <v>32</v>
      </c>
      <c r="C264" s="10">
        <v>1.0</v>
      </c>
      <c r="D264" s="10" t="s">
        <v>33</v>
      </c>
      <c r="E264" s="10">
        <v>36.0</v>
      </c>
      <c r="F264" s="11">
        <v>135.6333</v>
      </c>
      <c r="G264" s="10">
        <v>0.0</v>
      </c>
      <c r="H264" s="10">
        <v>0.0</v>
      </c>
      <c r="I264" s="12">
        <f>linear!$E264/$E$1</f>
        <v>0.45</v>
      </c>
      <c r="J264" s="12">
        <f>LOG10(linear!$F264+1)</f>
        <v>2.135556558</v>
      </c>
      <c r="K264" s="10">
        <f>IF(linear!$C264=1,1,0)</f>
        <v>1</v>
      </c>
      <c r="L264" s="10">
        <f>IF(linear!$C264=2,1,0)</f>
        <v>0</v>
      </c>
      <c r="M264" s="10">
        <f>IF(linear!$B264="S",1,0)</f>
        <v>0</v>
      </c>
      <c r="N264" s="10">
        <f>IF(linear!$B264="C",1,0)</f>
        <v>1</v>
      </c>
      <c r="O264" s="13">
        <f>IF(linear!$D264="male",1,0)</f>
        <v>0</v>
      </c>
      <c r="P264" s="13">
        <v>1.0</v>
      </c>
      <c r="AC264" s="15">
        <f>SUMPRODUCT(linear!$G264:$P264,$R$4:$AA$4)</f>
        <v>1.017470925</v>
      </c>
      <c r="AD264" s="16">
        <f>(AC264-linear!$A264)^2</f>
        <v>0.0003052332038</v>
      </c>
      <c r="AE264" s="16"/>
    </row>
    <row r="265" ht="14.25" customHeight="1">
      <c r="A265" s="10">
        <v>0.0</v>
      </c>
      <c r="B265" s="10" t="s">
        <v>30</v>
      </c>
      <c r="C265" s="10">
        <v>3.0</v>
      </c>
      <c r="D265" s="10" t="s">
        <v>31</v>
      </c>
      <c r="E265" s="10">
        <v>61.0</v>
      </c>
      <c r="F265" s="11">
        <v>6.2375</v>
      </c>
      <c r="G265" s="10">
        <v>0.0</v>
      </c>
      <c r="H265" s="10">
        <v>0.0</v>
      </c>
      <c r="I265" s="12">
        <f>linear!$E265/$E$1</f>
        <v>0.7625</v>
      </c>
      <c r="J265" s="12">
        <f>LOG10(linear!$F265+1)</f>
        <v>0.8595885767</v>
      </c>
      <c r="K265" s="10">
        <f>IF(linear!$C265=1,1,0)</f>
        <v>0</v>
      </c>
      <c r="L265" s="10">
        <f>IF(linear!$C265=2,1,0)</f>
        <v>0</v>
      </c>
      <c r="M265" s="10">
        <f>IF(linear!$B265="S",1,0)</f>
        <v>1</v>
      </c>
      <c r="N265" s="10">
        <f>IF(linear!$B265="C",1,0)</f>
        <v>0</v>
      </c>
      <c r="O265" s="13">
        <f>IF(linear!$D265="male",1,0)</f>
        <v>1</v>
      </c>
      <c r="P265" s="13">
        <v>1.0</v>
      </c>
      <c r="AC265" s="15">
        <f>SUMPRODUCT(linear!$G265:$P265,$R$4:$AA$4)</f>
        <v>-0.1065264307</v>
      </c>
      <c r="AD265" s="16">
        <f>(AC265-linear!$A265)^2</f>
        <v>0.01134788044</v>
      </c>
      <c r="AE265" s="16"/>
    </row>
    <row r="266" ht="14.25" customHeight="1">
      <c r="A266" s="10">
        <v>1.0</v>
      </c>
      <c r="B266" s="10" t="s">
        <v>30</v>
      </c>
      <c r="C266" s="10">
        <v>2.0</v>
      </c>
      <c r="D266" s="10" t="s">
        <v>33</v>
      </c>
      <c r="E266" s="10">
        <v>36.0</v>
      </c>
      <c r="F266" s="11">
        <v>13.0</v>
      </c>
      <c r="G266" s="10">
        <v>0.0</v>
      </c>
      <c r="H266" s="10">
        <v>0.0</v>
      </c>
      <c r="I266" s="12">
        <f>linear!$E266/$E$1</f>
        <v>0.45</v>
      </c>
      <c r="J266" s="12">
        <f>LOG10(linear!$F266+1)</f>
        <v>1.146128036</v>
      </c>
      <c r="K266" s="10">
        <f>IF(linear!$C266=1,1,0)</f>
        <v>0</v>
      </c>
      <c r="L266" s="10">
        <f>IF(linear!$C266=2,1,0)</f>
        <v>1</v>
      </c>
      <c r="M266" s="10">
        <f>IF(linear!$B266="S",1,0)</f>
        <v>1</v>
      </c>
      <c r="N266" s="10">
        <f>IF(linear!$B266="C",1,0)</f>
        <v>0</v>
      </c>
      <c r="O266" s="13">
        <f>IF(linear!$D266="male",1,0)</f>
        <v>0</v>
      </c>
      <c r="P266" s="13">
        <v>1.0</v>
      </c>
      <c r="AC266" s="15">
        <f>SUMPRODUCT(linear!$G266:$P266,$R$4:$AA$4)</f>
        <v>0.7333827444</v>
      </c>
      <c r="AD266" s="16">
        <f>(AC266-linear!$A266)^2</f>
        <v>0.07108476099</v>
      </c>
      <c r="AE266" s="16"/>
    </row>
    <row r="267" ht="14.25" customHeight="1">
      <c r="A267" s="10">
        <v>1.0</v>
      </c>
      <c r="B267" s="10" t="s">
        <v>30</v>
      </c>
      <c r="C267" s="10">
        <v>3.0</v>
      </c>
      <c r="D267" s="10" t="s">
        <v>33</v>
      </c>
      <c r="E267" s="10">
        <v>31.0</v>
      </c>
      <c r="F267" s="11">
        <v>20.525</v>
      </c>
      <c r="G267" s="10">
        <v>1.0</v>
      </c>
      <c r="H267" s="10">
        <v>1.0</v>
      </c>
      <c r="I267" s="12">
        <f>linear!$E267/$E$1</f>
        <v>0.3875</v>
      </c>
      <c r="J267" s="12">
        <f>LOG10(linear!$F267+1)</f>
        <v>1.33294316</v>
      </c>
      <c r="K267" s="10">
        <f>IF(linear!$C267=1,1,0)</f>
        <v>0</v>
      </c>
      <c r="L267" s="10">
        <f>IF(linear!$C267=2,1,0)</f>
        <v>0</v>
      </c>
      <c r="M267" s="10">
        <f>IF(linear!$B267="S",1,0)</f>
        <v>1</v>
      </c>
      <c r="N267" s="10">
        <f>IF(linear!$B267="C",1,0)</f>
        <v>0</v>
      </c>
      <c r="O267" s="13">
        <f>IF(linear!$D267="male",1,0)</f>
        <v>0</v>
      </c>
      <c r="P267" s="13">
        <v>1.0</v>
      </c>
      <c r="AC267" s="15">
        <f>SUMPRODUCT(linear!$G267:$P267,$R$4:$AA$4)</f>
        <v>0.5227936549</v>
      </c>
      <c r="AD267" s="16">
        <f>(AC267-linear!$A267)^2</f>
        <v>0.2277258958</v>
      </c>
      <c r="AE267" s="16"/>
    </row>
    <row r="268" ht="14.25" customHeight="1">
      <c r="A268" s="10">
        <v>1.0</v>
      </c>
      <c r="B268" s="10" t="s">
        <v>32</v>
      </c>
      <c r="C268" s="10">
        <v>1.0</v>
      </c>
      <c r="D268" s="10" t="s">
        <v>33</v>
      </c>
      <c r="E268" s="10">
        <v>16.0</v>
      </c>
      <c r="F268" s="11">
        <v>57.9792</v>
      </c>
      <c r="G268" s="10">
        <v>0.0</v>
      </c>
      <c r="H268" s="10">
        <v>1.0</v>
      </c>
      <c r="I268" s="12">
        <f>linear!$E268/$E$1</f>
        <v>0.2</v>
      </c>
      <c r="J268" s="12">
        <f>LOG10(linear!$F268+1)</f>
        <v>1.770698877</v>
      </c>
      <c r="K268" s="10">
        <f>IF(linear!$C268=1,1,0)</f>
        <v>1</v>
      </c>
      <c r="L268" s="10">
        <f>IF(linear!$C268=2,1,0)</f>
        <v>0</v>
      </c>
      <c r="M268" s="10">
        <f>IF(linear!$B268="S",1,0)</f>
        <v>0</v>
      </c>
      <c r="N268" s="10">
        <f>IF(linear!$B268="C",1,0)</f>
        <v>1</v>
      </c>
      <c r="O268" s="13">
        <f>IF(linear!$D268="male",1,0)</f>
        <v>0</v>
      </c>
      <c r="P268" s="13">
        <v>1.0</v>
      </c>
      <c r="AC268" s="15">
        <f>SUMPRODUCT(linear!$G268:$P268,$R$4:$AA$4)</f>
        <v>1.113791608</v>
      </c>
      <c r="AD268" s="16">
        <f>(AC268-linear!$A268)^2</f>
        <v>0.01294853003</v>
      </c>
      <c r="AE268" s="16"/>
    </row>
    <row r="269" ht="14.25" customHeight="1">
      <c r="A269" s="10">
        <v>0.0</v>
      </c>
      <c r="B269" s="10" t="s">
        <v>30</v>
      </c>
      <c r="C269" s="10">
        <v>1.0</v>
      </c>
      <c r="D269" s="10" t="s">
        <v>31</v>
      </c>
      <c r="E269" s="10">
        <v>45.5</v>
      </c>
      <c r="F269" s="11">
        <v>28.5</v>
      </c>
      <c r="G269" s="10">
        <v>0.0</v>
      </c>
      <c r="H269" s="10">
        <v>0.0</v>
      </c>
      <c r="I269" s="12">
        <f>linear!$E269/$E$1</f>
        <v>0.56875</v>
      </c>
      <c r="J269" s="12">
        <f>LOG10(linear!$F269+1)</f>
        <v>1.469822016</v>
      </c>
      <c r="K269" s="10">
        <f>IF(linear!$C269=1,1,0)</f>
        <v>1</v>
      </c>
      <c r="L269" s="10">
        <f>IF(linear!$C269=2,1,0)</f>
        <v>0</v>
      </c>
      <c r="M269" s="10">
        <f>IF(linear!$B269="S",1,0)</f>
        <v>1</v>
      </c>
      <c r="N269" s="10">
        <f>IF(linear!$B269="C",1,0)</f>
        <v>0</v>
      </c>
      <c r="O269" s="13">
        <f>IF(linear!$D269="male",1,0)</f>
        <v>1</v>
      </c>
      <c r="P269" s="13">
        <v>1.0</v>
      </c>
      <c r="AC269" s="15">
        <f>SUMPRODUCT(linear!$G269:$P269,$R$4:$AA$4)</f>
        <v>0.3750481462</v>
      </c>
      <c r="AD269" s="16">
        <f>(AC269-linear!$A269)^2</f>
        <v>0.140661112</v>
      </c>
      <c r="AE269" s="16"/>
    </row>
    <row r="270" ht="14.25" customHeight="1">
      <c r="A270" s="10">
        <v>0.0</v>
      </c>
      <c r="B270" s="10" t="s">
        <v>30</v>
      </c>
      <c r="C270" s="10">
        <v>1.0</v>
      </c>
      <c r="D270" s="10" t="s">
        <v>31</v>
      </c>
      <c r="E270" s="10">
        <v>38.0</v>
      </c>
      <c r="F270" s="11">
        <v>153.4625</v>
      </c>
      <c r="G270" s="10">
        <v>0.0</v>
      </c>
      <c r="H270" s="10">
        <v>1.0</v>
      </c>
      <c r="I270" s="12">
        <f>linear!$E270/$E$1</f>
        <v>0.475</v>
      </c>
      <c r="J270" s="12">
        <f>LOG10(linear!$F270+1)</f>
        <v>2.18882306</v>
      </c>
      <c r="K270" s="10">
        <f>IF(linear!$C270=1,1,0)</f>
        <v>1</v>
      </c>
      <c r="L270" s="10">
        <f>IF(linear!$C270=2,1,0)</f>
        <v>0</v>
      </c>
      <c r="M270" s="10">
        <f>IF(linear!$B270="S",1,0)</f>
        <v>1</v>
      </c>
      <c r="N270" s="10">
        <f>IF(linear!$B270="C",1,0)</f>
        <v>0</v>
      </c>
      <c r="O270" s="13">
        <f>IF(linear!$D270="male",1,0)</f>
        <v>1</v>
      </c>
      <c r="P270" s="13">
        <v>1.0</v>
      </c>
      <c r="AC270" s="15">
        <f>SUMPRODUCT(linear!$G270:$P270,$R$4:$AA$4)</f>
        <v>0.4441770005</v>
      </c>
      <c r="AD270" s="16">
        <f>(AC270-linear!$A270)^2</f>
        <v>0.1972932078</v>
      </c>
      <c r="AE270" s="16"/>
    </row>
    <row r="271" ht="14.25" customHeight="1">
      <c r="A271" s="10">
        <v>0.0</v>
      </c>
      <c r="B271" s="10" t="s">
        <v>30</v>
      </c>
      <c r="C271" s="10">
        <v>3.0</v>
      </c>
      <c r="D271" s="10" t="s">
        <v>31</v>
      </c>
      <c r="E271" s="10">
        <v>16.0</v>
      </c>
      <c r="F271" s="11">
        <v>18.0</v>
      </c>
      <c r="G271" s="10">
        <v>2.0</v>
      </c>
      <c r="H271" s="10">
        <v>0.0</v>
      </c>
      <c r="I271" s="12">
        <f>linear!$E271/$E$1</f>
        <v>0.2</v>
      </c>
      <c r="J271" s="12">
        <f>LOG10(linear!$F271+1)</f>
        <v>1.278753601</v>
      </c>
      <c r="K271" s="10">
        <f>IF(linear!$C271=1,1,0)</f>
        <v>0</v>
      </c>
      <c r="L271" s="10">
        <f>IF(linear!$C271=2,1,0)</f>
        <v>0</v>
      </c>
      <c r="M271" s="10">
        <f>IF(linear!$B271="S",1,0)</f>
        <v>1</v>
      </c>
      <c r="N271" s="10">
        <f>IF(linear!$B271="C",1,0)</f>
        <v>0</v>
      </c>
      <c r="O271" s="13">
        <f>IF(linear!$D271="male",1,0)</f>
        <v>1</v>
      </c>
      <c r="P271" s="13">
        <v>1.0</v>
      </c>
      <c r="AC271" s="15">
        <f>SUMPRODUCT(linear!$G271:$P271,$R$4:$AA$4)</f>
        <v>0.09210090415</v>
      </c>
      <c r="AD271" s="16">
        <f>(AC271-linear!$A271)^2</f>
        <v>0.008482576546</v>
      </c>
      <c r="AE271" s="16"/>
    </row>
    <row r="272" ht="14.25" customHeight="1">
      <c r="A272" s="10">
        <v>0.0</v>
      </c>
      <c r="B272" s="10" t="s">
        <v>30</v>
      </c>
      <c r="C272" s="10">
        <v>1.0</v>
      </c>
      <c r="D272" s="10" t="s">
        <v>31</v>
      </c>
      <c r="E272" s="10">
        <v>29.0</v>
      </c>
      <c r="F272" s="11">
        <v>66.6</v>
      </c>
      <c r="G272" s="10">
        <v>1.0</v>
      </c>
      <c r="H272" s="10">
        <v>0.0</v>
      </c>
      <c r="I272" s="12">
        <f>linear!$E272/$E$1</f>
        <v>0.3625</v>
      </c>
      <c r="J272" s="12">
        <f>LOG10(linear!$F272+1)</f>
        <v>1.829946696</v>
      </c>
      <c r="K272" s="10">
        <f>IF(linear!$C272=1,1,0)</f>
        <v>1</v>
      </c>
      <c r="L272" s="10">
        <f>IF(linear!$C272=2,1,0)</f>
        <v>0</v>
      </c>
      <c r="M272" s="10">
        <f>IF(linear!$B272="S",1,0)</f>
        <v>1</v>
      </c>
      <c r="N272" s="10">
        <f>IF(linear!$B272="C",1,0)</f>
        <v>0</v>
      </c>
      <c r="O272" s="13">
        <f>IF(linear!$D272="male",1,0)</f>
        <v>1</v>
      </c>
      <c r="P272" s="13">
        <v>1.0</v>
      </c>
      <c r="AC272" s="15">
        <f>SUMPRODUCT(linear!$G272:$P272,$R$4:$AA$4)</f>
        <v>0.4432903708</v>
      </c>
      <c r="AD272" s="16">
        <f>(AC272-linear!$A272)^2</f>
        <v>0.1965063528</v>
      </c>
      <c r="AE272" s="16"/>
    </row>
    <row r="273" ht="14.25" customHeight="1">
      <c r="A273" s="10">
        <v>1.0</v>
      </c>
      <c r="B273" s="10" t="s">
        <v>32</v>
      </c>
      <c r="C273" s="10">
        <v>1.0</v>
      </c>
      <c r="D273" s="10" t="s">
        <v>33</v>
      </c>
      <c r="E273" s="10">
        <v>41.0</v>
      </c>
      <c r="F273" s="11">
        <v>134.5</v>
      </c>
      <c r="G273" s="10">
        <v>0.0</v>
      </c>
      <c r="H273" s="10">
        <v>0.0</v>
      </c>
      <c r="I273" s="12">
        <f>linear!$E273/$E$1</f>
        <v>0.5125</v>
      </c>
      <c r="J273" s="12">
        <f>LOG10(linear!$F273+1)</f>
        <v>2.131939295</v>
      </c>
      <c r="K273" s="10">
        <f>IF(linear!$C273=1,1,0)</f>
        <v>1</v>
      </c>
      <c r="L273" s="10">
        <f>IF(linear!$C273=2,1,0)</f>
        <v>0</v>
      </c>
      <c r="M273" s="10">
        <f>IF(linear!$B273="S",1,0)</f>
        <v>0</v>
      </c>
      <c r="N273" s="10">
        <f>IF(linear!$B273="C",1,0)</f>
        <v>1</v>
      </c>
      <c r="O273" s="13">
        <f>IF(linear!$D273="male",1,0)</f>
        <v>0</v>
      </c>
      <c r="P273" s="13">
        <v>1.0</v>
      </c>
      <c r="AC273" s="15">
        <f>SUMPRODUCT(linear!$G273:$P273,$R$4:$AA$4)</f>
        <v>0.9852873343</v>
      </c>
      <c r="AD273" s="16">
        <f>(AC273-linear!$A273)^2</f>
        <v>0.0002164625321</v>
      </c>
      <c r="AE273" s="16"/>
    </row>
    <row r="274" ht="14.25" customHeight="1">
      <c r="A274" s="10">
        <v>1.0</v>
      </c>
      <c r="B274" s="10" t="s">
        <v>30</v>
      </c>
      <c r="C274" s="10">
        <v>3.0</v>
      </c>
      <c r="D274" s="10" t="s">
        <v>31</v>
      </c>
      <c r="E274" s="10">
        <v>45.0</v>
      </c>
      <c r="F274" s="11">
        <v>8.05</v>
      </c>
      <c r="G274" s="10">
        <v>0.0</v>
      </c>
      <c r="H274" s="10">
        <v>0.0</v>
      </c>
      <c r="I274" s="12">
        <f>linear!$E274/$E$1</f>
        <v>0.5625</v>
      </c>
      <c r="J274" s="12">
        <f>LOG10(linear!$F274+1)</f>
        <v>0.9566485792</v>
      </c>
      <c r="K274" s="10">
        <f>IF(linear!$C274=1,1,0)</f>
        <v>0</v>
      </c>
      <c r="L274" s="10">
        <f>IF(linear!$C274=2,1,0)</f>
        <v>0</v>
      </c>
      <c r="M274" s="10">
        <f>IF(linear!$B274="S",1,0)</f>
        <v>1</v>
      </c>
      <c r="N274" s="10">
        <f>IF(linear!$B274="C",1,0)</f>
        <v>0</v>
      </c>
      <c r="O274" s="13">
        <f>IF(linear!$D274="male",1,0)</f>
        <v>1</v>
      </c>
      <c r="P274" s="13">
        <v>1.0</v>
      </c>
      <c r="AC274" s="15">
        <f>SUMPRODUCT(linear!$G274:$P274,$R$4:$AA$4)</f>
        <v>0.0006275156699</v>
      </c>
      <c r="AD274" s="16">
        <f>(AC274-linear!$A274)^2</f>
        <v>0.9987453624</v>
      </c>
      <c r="AE274" s="16"/>
    </row>
    <row r="275" ht="14.25" customHeight="1">
      <c r="A275" s="10">
        <v>0.0</v>
      </c>
      <c r="B275" s="10" t="s">
        <v>30</v>
      </c>
      <c r="C275" s="10">
        <v>1.0</v>
      </c>
      <c r="D275" s="10" t="s">
        <v>31</v>
      </c>
      <c r="E275" s="10">
        <v>45.0</v>
      </c>
      <c r="F275" s="11">
        <v>35.5</v>
      </c>
      <c r="G275" s="10">
        <v>0.0</v>
      </c>
      <c r="H275" s="10">
        <v>0.0</v>
      </c>
      <c r="I275" s="12">
        <f>linear!$E275/$E$1</f>
        <v>0.5625</v>
      </c>
      <c r="J275" s="12">
        <f>LOG10(linear!$F275+1)</f>
        <v>1.562292864</v>
      </c>
      <c r="K275" s="10">
        <f>IF(linear!$C275=1,1,0)</f>
        <v>1</v>
      </c>
      <c r="L275" s="10">
        <f>IF(linear!$C275=2,1,0)</f>
        <v>0</v>
      </c>
      <c r="M275" s="10">
        <f>IF(linear!$B275="S",1,0)</f>
        <v>1</v>
      </c>
      <c r="N275" s="10">
        <f>IF(linear!$B275="C",1,0)</f>
        <v>0</v>
      </c>
      <c r="O275" s="13">
        <f>IF(linear!$D275="male",1,0)</f>
        <v>1</v>
      </c>
      <c r="P275" s="13">
        <v>1.0</v>
      </c>
      <c r="AC275" s="15">
        <f>SUMPRODUCT(linear!$G275:$P275,$R$4:$AA$4)</f>
        <v>0.3827558288</v>
      </c>
      <c r="AD275" s="16">
        <f>(AC275-linear!$A275)^2</f>
        <v>0.1465020244</v>
      </c>
      <c r="AE275" s="16"/>
    </row>
    <row r="276" ht="14.25" customHeight="1">
      <c r="A276" s="10">
        <v>1.0</v>
      </c>
      <c r="B276" s="10" t="s">
        <v>30</v>
      </c>
      <c r="C276" s="10">
        <v>2.0</v>
      </c>
      <c r="D276" s="10" t="s">
        <v>31</v>
      </c>
      <c r="E276" s="10">
        <v>2.0</v>
      </c>
      <c r="F276" s="11">
        <v>26.0</v>
      </c>
      <c r="G276" s="10">
        <v>1.0</v>
      </c>
      <c r="H276" s="10">
        <v>1.0</v>
      </c>
      <c r="I276" s="12">
        <f>linear!$E276/$E$1</f>
        <v>0.025</v>
      </c>
      <c r="J276" s="12">
        <f>LOG10(linear!$F276+1)</f>
        <v>1.431363764</v>
      </c>
      <c r="K276" s="10">
        <f>IF(linear!$C276=1,1,0)</f>
        <v>0</v>
      </c>
      <c r="L276" s="10">
        <f>IF(linear!$C276=2,1,0)</f>
        <v>1</v>
      </c>
      <c r="M276" s="10">
        <f>IF(linear!$B276="S",1,0)</f>
        <v>1</v>
      </c>
      <c r="N276" s="10">
        <f>IF(linear!$B276="C",1,0)</f>
        <v>0</v>
      </c>
      <c r="O276" s="13">
        <f>IF(linear!$D276="male",1,0)</f>
        <v>1</v>
      </c>
      <c r="P276" s="13">
        <v>1.0</v>
      </c>
      <c r="AC276" s="15">
        <f>SUMPRODUCT(linear!$G276:$P276,$R$4:$AA$4)</f>
        <v>0.4130097951</v>
      </c>
      <c r="AD276" s="16">
        <f>(AC276-linear!$A276)^2</f>
        <v>0.3445575007</v>
      </c>
      <c r="AE276" s="16"/>
    </row>
    <row r="277" ht="14.25" customHeight="1">
      <c r="A277" s="10">
        <v>1.0</v>
      </c>
      <c r="B277" s="10" t="s">
        <v>30</v>
      </c>
      <c r="C277" s="10">
        <v>1.0</v>
      </c>
      <c r="D277" s="10" t="s">
        <v>33</v>
      </c>
      <c r="E277" s="10">
        <v>24.0</v>
      </c>
      <c r="F277" s="11">
        <v>263.0</v>
      </c>
      <c r="G277" s="10">
        <v>3.0</v>
      </c>
      <c r="H277" s="10">
        <v>2.0</v>
      </c>
      <c r="I277" s="12">
        <f>linear!$E277/$E$1</f>
        <v>0.3</v>
      </c>
      <c r="J277" s="12">
        <f>LOG10(linear!$F277+1)</f>
        <v>2.421603927</v>
      </c>
      <c r="K277" s="10">
        <f>IF(linear!$C277=1,1,0)</f>
        <v>1</v>
      </c>
      <c r="L277" s="10">
        <f>IF(linear!$C277=2,1,0)</f>
        <v>0</v>
      </c>
      <c r="M277" s="10">
        <f>IF(linear!$B277="S",1,0)</f>
        <v>1</v>
      </c>
      <c r="N277" s="10">
        <f>IF(linear!$B277="C",1,0)</f>
        <v>0</v>
      </c>
      <c r="O277" s="13">
        <f>IF(linear!$D277="male",1,0)</f>
        <v>0</v>
      </c>
      <c r="P277" s="13">
        <v>1.0</v>
      </c>
      <c r="AC277" s="15">
        <f>SUMPRODUCT(linear!$G277:$P277,$R$4:$AA$4)</f>
        <v>0.8494803814</v>
      </c>
      <c r="AD277" s="16">
        <f>(AC277-linear!$A277)^2</f>
        <v>0.02265615559</v>
      </c>
      <c r="AE277" s="16"/>
    </row>
    <row r="278" ht="14.25" customHeight="1">
      <c r="A278" s="10">
        <v>0.0</v>
      </c>
      <c r="B278" s="10" t="s">
        <v>30</v>
      </c>
      <c r="C278" s="10">
        <v>2.0</v>
      </c>
      <c r="D278" s="10" t="s">
        <v>31</v>
      </c>
      <c r="E278" s="10">
        <v>28.0</v>
      </c>
      <c r="F278" s="11">
        <v>13.0</v>
      </c>
      <c r="G278" s="10">
        <v>0.0</v>
      </c>
      <c r="H278" s="10">
        <v>0.0</v>
      </c>
      <c r="I278" s="12">
        <f>linear!$E278/$E$1</f>
        <v>0.35</v>
      </c>
      <c r="J278" s="12">
        <f>LOG10(linear!$F278+1)</f>
        <v>1.146128036</v>
      </c>
      <c r="K278" s="10">
        <f>IF(linear!$C278=1,1,0)</f>
        <v>0</v>
      </c>
      <c r="L278" s="10">
        <f>IF(linear!$C278=2,1,0)</f>
        <v>1</v>
      </c>
      <c r="M278" s="10">
        <f>IF(linear!$B278="S",1,0)</f>
        <v>1</v>
      </c>
      <c r="N278" s="10">
        <f>IF(linear!$B278="C",1,0)</f>
        <v>0</v>
      </c>
      <c r="O278" s="13">
        <f>IF(linear!$D278="male",1,0)</f>
        <v>1</v>
      </c>
      <c r="P278" s="13">
        <v>1.0</v>
      </c>
      <c r="AC278" s="15">
        <f>SUMPRODUCT(linear!$G278:$P278,$R$4:$AA$4)</f>
        <v>0.3015293521</v>
      </c>
      <c r="AD278" s="16">
        <f>(AC278-linear!$A278)^2</f>
        <v>0.09091995019</v>
      </c>
      <c r="AE278" s="16"/>
    </row>
    <row r="279" ht="14.25" customHeight="1">
      <c r="A279" s="10">
        <v>0.0</v>
      </c>
      <c r="B279" s="10" t="s">
        <v>30</v>
      </c>
      <c r="C279" s="10">
        <v>2.0</v>
      </c>
      <c r="D279" s="10" t="s">
        <v>31</v>
      </c>
      <c r="E279" s="10">
        <v>25.0</v>
      </c>
      <c r="F279" s="11">
        <v>13.0</v>
      </c>
      <c r="G279" s="10">
        <v>0.0</v>
      </c>
      <c r="H279" s="10">
        <v>0.0</v>
      </c>
      <c r="I279" s="12">
        <f>linear!$E279/$E$1</f>
        <v>0.3125</v>
      </c>
      <c r="J279" s="12">
        <f>LOG10(linear!$F279+1)</f>
        <v>1.146128036</v>
      </c>
      <c r="K279" s="10">
        <f>IF(linear!$C279=1,1,0)</f>
        <v>0</v>
      </c>
      <c r="L279" s="10">
        <f>IF(linear!$C279=2,1,0)</f>
        <v>1</v>
      </c>
      <c r="M279" s="10">
        <f>IF(linear!$B279="S",1,0)</f>
        <v>1</v>
      </c>
      <c r="N279" s="10">
        <f>IF(linear!$B279="C",1,0)</f>
        <v>0</v>
      </c>
      <c r="O279" s="13">
        <f>IF(linear!$D279="male",1,0)</f>
        <v>1</v>
      </c>
      <c r="P279" s="13">
        <v>1.0</v>
      </c>
      <c r="AC279" s="15">
        <f>SUMPRODUCT(linear!$G279:$P279,$R$4:$AA$4)</f>
        <v>0.3207337248</v>
      </c>
      <c r="AD279" s="16">
        <f>(AC279-linear!$A279)^2</f>
        <v>0.1028701222</v>
      </c>
      <c r="AE279" s="16"/>
    </row>
    <row r="280" ht="14.25" customHeight="1">
      <c r="A280" s="10">
        <v>0.0</v>
      </c>
      <c r="B280" s="10" t="s">
        <v>30</v>
      </c>
      <c r="C280" s="10">
        <v>2.0</v>
      </c>
      <c r="D280" s="10" t="s">
        <v>31</v>
      </c>
      <c r="E280" s="10">
        <v>36.0</v>
      </c>
      <c r="F280" s="11">
        <v>13.0</v>
      </c>
      <c r="G280" s="10">
        <v>0.0</v>
      </c>
      <c r="H280" s="10">
        <v>0.0</v>
      </c>
      <c r="I280" s="12">
        <f>linear!$E280/$E$1</f>
        <v>0.45</v>
      </c>
      <c r="J280" s="12">
        <f>LOG10(linear!$F280+1)</f>
        <v>1.146128036</v>
      </c>
      <c r="K280" s="10">
        <f>IF(linear!$C280=1,1,0)</f>
        <v>0</v>
      </c>
      <c r="L280" s="10">
        <f>IF(linear!$C280=2,1,0)</f>
        <v>1</v>
      </c>
      <c r="M280" s="10">
        <f>IF(linear!$B280="S",1,0)</f>
        <v>1</v>
      </c>
      <c r="N280" s="10">
        <f>IF(linear!$B280="C",1,0)</f>
        <v>0</v>
      </c>
      <c r="O280" s="13">
        <f>IF(linear!$D280="male",1,0)</f>
        <v>1</v>
      </c>
      <c r="P280" s="13">
        <v>1.0</v>
      </c>
      <c r="AC280" s="15">
        <f>SUMPRODUCT(linear!$G280:$P280,$R$4:$AA$4)</f>
        <v>0.2503176916</v>
      </c>
      <c r="AD280" s="16">
        <f>(AC280-linear!$A280)^2</f>
        <v>0.06265894674</v>
      </c>
      <c r="AE280" s="16"/>
    </row>
    <row r="281" ht="14.25" customHeight="1">
      <c r="A281" s="10">
        <v>1.0</v>
      </c>
      <c r="B281" s="10" t="s">
        <v>30</v>
      </c>
      <c r="C281" s="10">
        <v>2.0</v>
      </c>
      <c r="D281" s="10" t="s">
        <v>33</v>
      </c>
      <c r="E281" s="10">
        <v>24.0</v>
      </c>
      <c r="F281" s="11">
        <v>13.0</v>
      </c>
      <c r="G281" s="10">
        <v>0.0</v>
      </c>
      <c r="H281" s="10">
        <v>0.0</v>
      </c>
      <c r="I281" s="12">
        <f>linear!$E281/$E$1</f>
        <v>0.3</v>
      </c>
      <c r="J281" s="12">
        <f>LOG10(linear!$F281+1)</f>
        <v>1.146128036</v>
      </c>
      <c r="K281" s="10">
        <f>IF(linear!$C281=1,1,0)</f>
        <v>0</v>
      </c>
      <c r="L281" s="10">
        <f>IF(linear!$C281=2,1,0)</f>
        <v>1</v>
      </c>
      <c r="M281" s="10">
        <f>IF(linear!$B281="S",1,0)</f>
        <v>1</v>
      </c>
      <c r="N281" s="10">
        <f>IF(linear!$B281="C",1,0)</f>
        <v>0</v>
      </c>
      <c r="O281" s="13">
        <f>IF(linear!$D281="male",1,0)</f>
        <v>0</v>
      </c>
      <c r="P281" s="13">
        <v>1.0</v>
      </c>
      <c r="AC281" s="15">
        <f>SUMPRODUCT(linear!$G281:$P281,$R$4:$AA$4)</f>
        <v>0.8102002351</v>
      </c>
      <c r="AD281" s="16">
        <f>(AC281-linear!$A281)^2</f>
        <v>0.03602395075</v>
      </c>
      <c r="AE281" s="16"/>
    </row>
    <row r="282" ht="14.25" customHeight="1">
      <c r="A282" s="10">
        <v>1.0</v>
      </c>
      <c r="B282" s="10" t="s">
        <v>30</v>
      </c>
      <c r="C282" s="10">
        <v>2.0</v>
      </c>
      <c r="D282" s="10" t="s">
        <v>33</v>
      </c>
      <c r="E282" s="10">
        <v>40.0</v>
      </c>
      <c r="F282" s="11">
        <v>13.0</v>
      </c>
      <c r="G282" s="10">
        <v>0.0</v>
      </c>
      <c r="H282" s="10">
        <v>0.0</v>
      </c>
      <c r="I282" s="12">
        <f>linear!$E282/$E$1</f>
        <v>0.5</v>
      </c>
      <c r="J282" s="12">
        <f>LOG10(linear!$F282+1)</f>
        <v>1.146128036</v>
      </c>
      <c r="K282" s="10">
        <f>IF(linear!$C282=1,1,0)</f>
        <v>0</v>
      </c>
      <c r="L282" s="10">
        <f>IF(linear!$C282=2,1,0)</f>
        <v>1</v>
      </c>
      <c r="M282" s="10">
        <f>IF(linear!$B282="S",1,0)</f>
        <v>1</v>
      </c>
      <c r="N282" s="10">
        <f>IF(linear!$B282="C",1,0)</f>
        <v>0</v>
      </c>
      <c r="O282" s="13">
        <f>IF(linear!$D282="male",1,0)</f>
        <v>0</v>
      </c>
      <c r="P282" s="13">
        <v>1.0</v>
      </c>
      <c r="AC282" s="15">
        <f>SUMPRODUCT(linear!$G282:$P282,$R$4:$AA$4)</f>
        <v>0.7077769141</v>
      </c>
      <c r="AD282" s="16">
        <f>(AC282-linear!$A282)^2</f>
        <v>0.08539433191</v>
      </c>
      <c r="AE282" s="16"/>
    </row>
    <row r="283" ht="14.25" customHeight="1">
      <c r="A283" s="10">
        <v>1.0</v>
      </c>
      <c r="B283" s="10" t="s">
        <v>30</v>
      </c>
      <c r="C283" s="10">
        <v>3.0</v>
      </c>
      <c r="D283" s="10" t="s">
        <v>31</v>
      </c>
      <c r="E283" s="10">
        <v>3.0</v>
      </c>
      <c r="F283" s="11">
        <v>15.9</v>
      </c>
      <c r="G283" s="10">
        <v>1.0</v>
      </c>
      <c r="H283" s="10">
        <v>1.0</v>
      </c>
      <c r="I283" s="12">
        <f>linear!$E283/$E$1</f>
        <v>0.0375</v>
      </c>
      <c r="J283" s="12">
        <f>LOG10(linear!$F283+1)</f>
        <v>1.227886705</v>
      </c>
      <c r="K283" s="10">
        <f>IF(linear!$C283=1,1,0)</f>
        <v>0</v>
      </c>
      <c r="L283" s="10">
        <f>IF(linear!$C283=2,1,0)</f>
        <v>0</v>
      </c>
      <c r="M283" s="10">
        <f>IF(linear!$B283="S",1,0)</f>
        <v>1</v>
      </c>
      <c r="N283" s="10">
        <f>IF(linear!$B283="C",1,0)</f>
        <v>0</v>
      </c>
      <c r="O283" s="13">
        <f>IF(linear!$D283="male",1,0)</f>
        <v>1</v>
      </c>
      <c r="P283" s="13">
        <v>1.0</v>
      </c>
      <c r="AC283" s="15">
        <f>SUMPRODUCT(linear!$G283:$P283,$R$4:$AA$4)</f>
        <v>0.2138490479</v>
      </c>
      <c r="AD283" s="16">
        <f>(AC283-linear!$A283)^2</f>
        <v>0.6180333196</v>
      </c>
      <c r="AE283" s="16"/>
    </row>
    <row r="284" ht="14.25" customHeight="1">
      <c r="A284" s="10">
        <v>0.0</v>
      </c>
      <c r="B284" s="10" t="s">
        <v>30</v>
      </c>
      <c r="C284" s="10">
        <v>3.0</v>
      </c>
      <c r="D284" s="10" t="s">
        <v>31</v>
      </c>
      <c r="E284" s="10">
        <v>42.0</v>
      </c>
      <c r="F284" s="11">
        <v>8.6625</v>
      </c>
      <c r="G284" s="10">
        <v>0.0</v>
      </c>
      <c r="H284" s="10">
        <v>0.0</v>
      </c>
      <c r="I284" s="12">
        <f>linear!$E284/$E$1</f>
        <v>0.525</v>
      </c>
      <c r="J284" s="12">
        <f>LOG10(linear!$F284+1)</f>
        <v>0.9850895069</v>
      </c>
      <c r="K284" s="10">
        <f>IF(linear!$C284=1,1,0)</f>
        <v>0</v>
      </c>
      <c r="L284" s="10">
        <f>IF(linear!$C284=2,1,0)</f>
        <v>0</v>
      </c>
      <c r="M284" s="10">
        <f>IF(linear!$B284="S",1,0)</f>
        <v>1</v>
      </c>
      <c r="N284" s="10">
        <f>IF(linear!$B284="C",1,0)</f>
        <v>0</v>
      </c>
      <c r="O284" s="13">
        <f>IF(linear!$D284="male",1,0)</f>
        <v>1</v>
      </c>
      <c r="P284" s="13">
        <v>1.0</v>
      </c>
      <c r="AC284" s="15">
        <f>SUMPRODUCT(linear!$G284:$P284,$R$4:$AA$4)</f>
        <v>0.02121807598</v>
      </c>
      <c r="AD284" s="16">
        <f>(AC284-linear!$A284)^2</f>
        <v>0.0004502067484</v>
      </c>
      <c r="AE284" s="16"/>
    </row>
    <row r="285" ht="14.25" customHeight="1">
      <c r="A285" s="10">
        <v>0.0</v>
      </c>
      <c r="B285" s="10" t="s">
        <v>30</v>
      </c>
      <c r="C285" s="10">
        <v>3.0</v>
      </c>
      <c r="D285" s="10" t="s">
        <v>31</v>
      </c>
      <c r="E285" s="10">
        <v>23.0</v>
      </c>
      <c r="F285" s="11">
        <v>9.225</v>
      </c>
      <c r="G285" s="10">
        <v>0.0</v>
      </c>
      <c r="H285" s="10">
        <v>0.0</v>
      </c>
      <c r="I285" s="12">
        <f>linear!$E285/$E$1</f>
        <v>0.2875</v>
      </c>
      <c r="J285" s="12">
        <f>LOG10(linear!$F285+1)</f>
        <v>1.009663317</v>
      </c>
      <c r="K285" s="10">
        <f>IF(linear!$C285=1,1,0)</f>
        <v>0</v>
      </c>
      <c r="L285" s="10">
        <f>IF(linear!$C285=2,1,0)</f>
        <v>0</v>
      </c>
      <c r="M285" s="10">
        <f>IF(linear!$B285="S",1,0)</f>
        <v>1</v>
      </c>
      <c r="N285" s="10">
        <f>IF(linear!$B285="C",1,0)</f>
        <v>0</v>
      </c>
      <c r="O285" s="13">
        <f>IF(linear!$D285="male",1,0)</f>
        <v>1</v>
      </c>
      <c r="P285" s="13">
        <v>1.0</v>
      </c>
      <c r="AC285" s="15">
        <f>SUMPRODUCT(linear!$G285:$P285,$R$4:$AA$4)</f>
        <v>0.1440434771</v>
      </c>
      <c r="AD285" s="16">
        <f>(AC285-linear!$A285)^2</f>
        <v>0.0207485233</v>
      </c>
      <c r="AE285" s="16"/>
    </row>
    <row r="286" ht="14.25" customHeight="1">
      <c r="A286" s="10">
        <v>0.0</v>
      </c>
      <c r="B286" s="10" t="s">
        <v>32</v>
      </c>
      <c r="C286" s="10">
        <v>3.0</v>
      </c>
      <c r="D286" s="10" t="s">
        <v>31</v>
      </c>
      <c r="E286" s="10">
        <v>15.0</v>
      </c>
      <c r="F286" s="11">
        <v>7.2292</v>
      </c>
      <c r="G286" s="10">
        <v>1.0</v>
      </c>
      <c r="H286" s="10">
        <v>1.0</v>
      </c>
      <c r="I286" s="12">
        <f>linear!$E286/$E$1</f>
        <v>0.1875</v>
      </c>
      <c r="J286" s="12">
        <f>LOG10(linear!$F286+1)</f>
        <v>0.9153576174</v>
      </c>
      <c r="K286" s="10">
        <f>IF(linear!$C286=1,1,0)</f>
        <v>0</v>
      </c>
      <c r="L286" s="10">
        <f>IF(linear!$C286=2,1,0)</f>
        <v>0</v>
      </c>
      <c r="M286" s="10">
        <f>IF(linear!$B286="S",1,0)</f>
        <v>0</v>
      </c>
      <c r="N286" s="10">
        <f>IF(linear!$B286="C",1,0)</f>
        <v>1</v>
      </c>
      <c r="O286" s="13">
        <f>IF(linear!$D286="male",1,0)</f>
        <v>1</v>
      </c>
      <c r="P286" s="13">
        <v>1.0</v>
      </c>
      <c r="AC286" s="15">
        <f>SUMPRODUCT(linear!$G286:$P286,$R$4:$AA$4)</f>
        <v>0.1878956642</v>
      </c>
      <c r="AD286" s="16">
        <f>(AC286-linear!$A286)^2</f>
        <v>0.03530478063</v>
      </c>
      <c r="AE286" s="16"/>
    </row>
    <row r="287" ht="14.25" customHeight="1">
      <c r="A287" s="10">
        <v>0.0</v>
      </c>
      <c r="B287" s="10" t="s">
        <v>30</v>
      </c>
      <c r="C287" s="10">
        <v>3.0</v>
      </c>
      <c r="D287" s="10" t="s">
        <v>31</v>
      </c>
      <c r="E287" s="10">
        <v>25.0</v>
      </c>
      <c r="F287" s="11">
        <v>17.8</v>
      </c>
      <c r="G287" s="10">
        <v>1.0</v>
      </c>
      <c r="H287" s="10">
        <v>0.0</v>
      </c>
      <c r="I287" s="12">
        <f>linear!$E287/$E$1</f>
        <v>0.3125</v>
      </c>
      <c r="J287" s="12">
        <f>LOG10(linear!$F287+1)</f>
        <v>1.274157849</v>
      </c>
      <c r="K287" s="10">
        <f>IF(linear!$C287=1,1,0)</f>
        <v>0</v>
      </c>
      <c r="L287" s="10">
        <f>IF(linear!$C287=2,1,0)</f>
        <v>0</v>
      </c>
      <c r="M287" s="10">
        <f>IF(linear!$B287="S",1,0)</f>
        <v>1</v>
      </c>
      <c r="N287" s="10">
        <f>IF(linear!$B287="C",1,0)</f>
        <v>0</v>
      </c>
      <c r="O287" s="13">
        <f>IF(linear!$D287="male",1,0)</f>
        <v>1</v>
      </c>
      <c r="P287" s="13">
        <v>1.0</v>
      </c>
      <c r="AC287" s="15">
        <f>SUMPRODUCT(linear!$G287:$P287,$R$4:$AA$4)</f>
        <v>0.08919780137</v>
      </c>
      <c r="AD287" s="16">
        <f>(AC287-linear!$A287)^2</f>
        <v>0.00795624777</v>
      </c>
      <c r="AE287" s="16"/>
    </row>
    <row r="288" ht="14.25" customHeight="1">
      <c r="A288" s="10">
        <v>0.0</v>
      </c>
      <c r="B288" s="10" t="s">
        <v>30</v>
      </c>
      <c r="C288" s="10">
        <v>3.0</v>
      </c>
      <c r="D288" s="10" t="s">
        <v>31</v>
      </c>
      <c r="E288" s="10">
        <v>28.0</v>
      </c>
      <c r="F288" s="11">
        <v>9.5</v>
      </c>
      <c r="G288" s="10">
        <v>0.0</v>
      </c>
      <c r="H288" s="10">
        <v>0.0</v>
      </c>
      <c r="I288" s="12">
        <f>linear!$E288/$E$1</f>
        <v>0.35</v>
      </c>
      <c r="J288" s="12">
        <f>LOG10(linear!$F288+1)</f>
        <v>1.021189299</v>
      </c>
      <c r="K288" s="10">
        <f>IF(linear!$C288=1,1,0)</f>
        <v>0</v>
      </c>
      <c r="L288" s="10">
        <f>IF(linear!$C288=2,1,0)</f>
        <v>0</v>
      </c>
      <c r="M288" s="10">
        <f>IF(linear!$B288="S",1,0)</f>
        <v>1</v>
      </c>
      <c r="N288" s="10">
        <f>IF(linear!$B288="C",1,0)</f>
        <v>0</v>
      </c>
      <c r="O288" s="13">
        <f>IF(linear!$D288="male",1,0)</f>
        <v>1</v>
      </c>
      <c r="P288" s="13">
        <v>1.0</v>
      </c>
      <c r="AC288" s="15">
        <f>SUMPRODUCT(linear!$G288:$P288,$R$4:$AA$4)</f>
        <v>0.1125979563</v>
      </c>
      <c r="AD288" s="16">
        <f>(AC288-linear!$A288)^2</f>
        <v>0.01267829976</v>
      </c>
      <c r="AE288" s="16"/>
    </row>
    <row r="289" ht="14.25" customHeight="1">
      <c r="A289" s="10">
        <v>1.0</v>
      </c>
      <c r="B289" s="10" t="s">
        <v>30</v>
      </c>
      <c r="C289" s="10">
        <v>1.0</v>
      </c>
      <c r="D289" s="10" t="s">
        <v>33</v>
      </c>
      <c r="E289" s="10">
        <v>22.0</v>
      </c>
      <c r="F289" s="11">
        <v>55.0</v>
      </c>
      <c r="G289" s="10">
        <v>0.0</v>
      </c>
      <c r="H289" s="10">
        <v>1.0</v>
      </c>
      <c r="I289" s="12">
        <f>linear!$E289/$E$1</f>
        <v>0.275</v>
      </c>
      <c r="J289" s="12">
        <f>LOG10(linear!$F289+1)</f>
        <v>1.748188027</v>
      </c>
      <c r="K289" s="10">
        <f>IF(linear!$C289=1,1,0)</f>
        <v>1</v>
      </c>
      <c r="L289" s="10">
        <f>IF(linear!$C289=2,1,0)</f>
        <v>0</v>
      </c>
      <c r="M289" s="10">
        <f>IF(linear!$B289="S",1,0)</f>
        <v>1</v>
      </c>
      <c r="N289" s="10">
        <f>IF(linear!$B289="C",1,0)</f>
        <v>0</v>
      </c>
      <c r="O289" s="13">
        <f>IF(linear!$D289="male",1,0)</f>
        <v>0</v>
      </c>
      <c r="P289" s="13">
        <v>1.0</v>
      </c>
      <c r="AC289" s="15">
        <f>SUMPRODUCT(linear!$G289:$P289,$R$4:$AA$4)</f>
        <v>1.008189182</v>
      </c>
      <c r="AD289" s="16">
        <f>(AC289-linear!$A289)^2</f>
        <v>0.0000670627027</v>
      </c>
      <c r="AE289" s="16"/>
    </row>
    <row r="290" ht="14.25" customHeight="1">
      <c r="A290" s="10">
        <v>0.0</v>
      </c>
      <c r="B290" s="10" t="s">
        <v>30</v>
      </c>
      <c r="C290" s="10">
        <v>2.0</v>
      </c>
      <c r="D290" s="10" t="s">
        <v>33</v>
      </c>
      <c r="E290" s="10">
        <v>38.0</v>
      </c>
      <c r="F290" s="11">
        <v>13.0</v>
      </c>
      <c r="G290" s="10">
        <v>0.0</v>
      </c>
      <c r="H290" s="10">
        <v>0.0</v>
      </c>
      <c r="I290" s="12">
        <f>linear!$E290/$E$1</f>
        <v>0.475</v>
      </c>
      <c r="J290" s="12">
        <f>LOG10(linear!$F290+1)</f>
        <v>1.146128036</v>
      </c>
      <c r="K290" s="10">
        <f>IF(linear!$C290=1,1,0)</f>
        <v>0</v>
      </c>
      <c r="L290" s="10">
        <f>IF(linear!$C290=2,1,0)</f>
        <v>1</v>
      </c>
      <c r="M290" s="10">
        <f>IF(linear!$B290="S",1,0)</f>
        <v>1</v>
      </c>
      <c r="N290" s="10">
        <f>IF(linear!$B290="C",1,0)</f>
        <v>0</v>
      </c>
      <c r="O290" s="13">
        <f>IF(linear!$D290="male",1,0)</f>
        <v>0</v>
      </c>
      <c r="P290" s="13">
        <v>1.0</v>
      </c>
      <c r="AC290" s="15">
        <f>SUMPRODUCT(linear!$G290:$P290,$R$4:$AA$4)</f>
        <v>0.7205798293</v>
      </c>
      <c r="AD290" s="16">
        <f>(AC290-linear!$A290)^2</f>
        <v>0.5192352903</v>
      </c>
      <c r="AE290" s="16"/>
    </row>
    <row r="291" ht="14.25" customHeight="1">
      <c r="A291" s="10">
        <v>0.0</v>
      </c>
      <c r="B291" s="10" t="s">
        <v>30</v>
      </c>
      <c r="C291" s="10">
        <v>3.0</v>
      </c>
      <c r="D291" s="10" t="s">
        <v>31</v>
      </c>
      <c r="E291" s="10">
        <v>40.0</v>
      </c>
      <c r="F291" s="11">
        <v>27.9</v>
      </c>
      <c r="G291" s="10">
        <v>1.0</v>
      </c>
      <c r="H291" s="10">
        <v>4.0</v>
      </c>
      <c r="I291" s="12">
        <f>linear!$E291/$E$1</f>
        <v>0.5</v>
      </c>
      <c r="J291" s="12">
        <f>LOG10(linear!$F291+1)</f>
        <v>1.460897843</v>
      </c>
      <c r="K291" s="10">
        <f>IF(linear!$C291=1,1,0)</f>
        <v>0</v>
      </c>
      <c r="L291" s="10">
        <f>IF(linear!$C291=2,1,0)</f>
        <v>0</v>
      </c>
      <c r="M291" s="10">
        <f>IF(linear!$B291="S",1,0)</f>
        <v>1</v>
      </c>
      <c r="N291" s="10">
        <f>IF(linear!$B291="C",1,0)</f>
        <v>0</v>
      </c>
      <c r="O291" s="13">
        <f>IF(linear!$D291="male",1,0)</f>
        <v>1</v>
      </c>
      <c r="P291" s="13">
        <v>1.0</v>
      </c>
      <c r="AC291" s="15">
        <f>SUMPRODUCT(linear!$G291:$P291,$R$4:$AA$4)</f>
        <v>-0.05342491511</v>
      </c>
      <c r="AD291" s="16">
        <f>(AC291-linear!$A291)^2</f>
        <v>0.002854221554</v>
      </c>
      <c r="AE291" s="16"/>
    </row>
    <row r="292" ht="14.25" customHeight="1">
      <c r="A292" s="10">
        <v>0.0</v>
      </c>
      <c r="B292" s="10" t="s">
        <v>32</v>
      </c>
      <c r="C292" s="10">
        <v>2.0</v>
      </c>
      <c r="D292" s="10" t="s">
        <v>31</v>
      </c>
      <c r="E292" s="10">
        <v>29.0</v>
      </c>
      <c r="F292" s="11">
        <v>27.7208</v>
      </c>
      <c r="G292" s="10">
        <v>1.0</v>
      </c>
      <c r="H292" s="10">
        <v>0.0</v>
      </c>
      <c r="I292" s="12">
        <f>linear!$E292/$E$1</f>
        <v>0.3625</v>
      </c>
      <c r="J292" s="12">
        <f>LOG10(linear!$F292+1)</f>
        <v>1.458196533</v>
      </c>
      <c r="K292" s="10">
        <f>IF(linear!$C292=1,1,0)</f>
        <v>0</v>
      </c>
      <c r="L292" s="10">
        <f>IF(linear!$C292=2,1,0)</f>
        <v>1</v>
      </c>
      <c r="M292" s="10">
        <f>IF(linear!$B292="S",1,0)</f>
        <v>0</v>
      </c>
      <c r="N292" s="10">
        <f>IF(linear!$B292="C",1,0)</f>
        <v>1</v>
      </c>
      <c r="O292" s="13">
        <f>IF(linear!$D292="male",1,0)</f>
        <v>1</v>
      </c>
      <c r="P292" s="13">
        <v>1.0</v>
      </c>
      <c r="AC292" s="15">
        <f>SUMPRODUCT(linear!$G292:$P292,$R$4:$AA$4)</f>
        <v>0.3215003702</v>
      </c>
      <c r="AD292" s="16">
        <f>(AC292-linear!$A292)^2</f>
        <v>0.103362488</v>
      </c>
      <c r="AE292" s="16"/>
    </row>
    <row r="293" ht="14.25" customHeight="1">
      <c r="A293" s="10">
        <v>0.0</v>
      </c>
      <c r="B293" s="10" t="s">
        <v>32</v>
      </c>
      <c r="C293" s="10">
        <v>3.0</v>
      </c>
      <c r="D293" s="10" t="s">
        <v>33</v>
      </c>
      <c r="E293" s="10">
        <v>45.0</v>
      </c>
      <c r="F293" s="11">
        <v>14.4542</v>
      </c>
      <c r="G293" s="10">
        <v>0.0</v>
      </c>
      <c r="H293" s="10">
        <v>1.0</v>
      </c>
      <c r="I293" s="12">
        <f>linear!$E293/$E$1</f>
        <v>0.5625</v>
      </c>
      <c r="J293" s="12">
        <f>LOG10(linear!$F293+1)</f>
        <v>1.189046528</v>
      </c>
      <c r="K293" s="10">
        <f>IF(linear!$C293=1,1,0)</f>
        <v>0</v>
      </c>
      <c r="L293" s="10">
        <f>IF(linear!$C293=2,1,0)</f>
        <v>0</v>
      </c>
      <c r="M293" s="10">
        <f>IF(linear!$B293="S",1,0)</f>
        <v>0</v>
      </c>
      <c r="N293" s="10">
        <f>IF(linear!$B293="C",1,0)</f>
        <v>1</v>
      </c>
      <c r="O293" s="13">
        <f>IF(linear!$D293="male",1,0)</f>
        <v>0</v>
      </c>
      <c r="P293" s="13">
        <v>1.0</v>
      </c>
      <c r="AC293" s="15">
        <f>SUMPRODUCT(linear!$G293:$P293,$R$4:$AA$4)</f>
        <v>0.5471903729</v>
      </c>
      <c r="AD293" s="16">
        <f>(AC293-linear!$A293)^2</f>
        <v>0.2994173042</v>
      </c>
      <c r="AE293" s="16"/>
    </row>
    <row r="294" ht="14.25" customHeight="1">
      <c r="A294" s="10">
        <v>0.0</v>
      </c>
      <c r="B294" s="10" t="s">
        <v>30</v>
      </c>
      <c r="C294" s="10">
        <v>3.0</v>
      </c>
      <c r="D294" s="10" t="s">
        <v>31</v>
      </c>
      <c r="E294" s="10">
        <v>35.0</v>
      </c>
      <c r="F294" s="11">
        <v>7.05</v>
      </c>
      <c r="G294" s="10">
        <v>0.0</v>
      </c>
      <c r="H294" s="10">
        <v>0.0</v>
      </c>
      <c r="I294" s="12">
        <f>linear!$E294/$E$1</f>
        <v>0.4375</v>
      </c>
      <c r="J294" s="12">
        <f>LOG10(linear!$F294+1)</f>
        <v>0.9057958804</v>
      </c>
      <c r="K294" s="10">
        <f>IF(linear!$C294=1,1,0)</f>
        <v>0</v>
      </c>
      <c r="L294" s="10">
        <f>IF(linear!$C294=2,1,0)</f>
        <v>0</v>
      </c>
      <c r="M294" s="10">
        <f>IF(linear!$B294="S",1,0)</f>
        <v>1</v>
      </c>
      <c r="N294" s="10">
        <f>IF(linear!$B294="C",1,0)</f>
        <v>0</v>
      </c>
      <c r="O294" s="13">
        <f>IF(linear!$D294="male",1,0)</f>
        <v>1</v>
      </c>
      <c r="P294" s="13">
        <v>1.0</v>
      </c>
      <c r="AC294" s="15">
        <f>SUMPRODUCT(linear!$G294:$P294,$R$4:$AA$4)</f>
        <v>0.06216357221</v>
      </c>
      <c r="AD294" s="16">
        <f>(AC294-linear!$A294)^2</f>
        <v>0.00386430971</v>
      </c>
      <c r="AE294" s="16"/>
    </row>
    <row r="295" ht="14.25" customHeight="1">
      <c r="A295" s="10">
        <v>0.0</v>
      </c>
      <c r="B295" s="10" t="s">
        <v>30</v>
      </c>
      <c r="C295" s="10">
        <v>3.0</v>
      </c>
      <c r="D295" s="10" t="s">
        <v>31</v>
      </c>
      <c r="E295" s="10">
        <v>30.0</v>
      </c>
      <c r="F295" s="11">
        <v>7.25</v>
      </c>
      <c r="G295" s="10">
        <v>0.0</v>
      </c>
      <c r="H295" s="10">
        <v>0.0</v>
      </c>
      <c r="I295" s="12">
        <f>linear!$E295/$E$1</f>
        <v>0.375</v>
      </c>
      <c r="J295" s="12">
        <f>LOG10(linear!$F295+1)</f>
        <v>0.9164539485</v>
      </c>
      <c r="K295" s="10">
        <f>IF(linear!$C295=1,1,0)</f>
        <v>0</v>
      </c>
      <c r="L295" s="10">
        <f>IF(linear!$C295=2,1,0)</f>
        <v>0</v>
      </c>
      <c r="M295" s="10">
        <f>IF(linear!$B295="S",1,0)</f>
        <v>1</v>
      </c>
      <c r="N295" s="10">
        <f>IF(linear!$B295="C",1,0)</f>
        <v>0</v>
      </c>
      <c r="O295" s="13">
        <f>IF(linear!$D295="male",1,0)</f>
        <v>1</v>
      </c>
      <c r="P295" s="13">
        <v>1.0</v>
      </c>
      <c r="AC295" s="15">
        <f>SUMPRODUCT(linear!$G295:$P295,$R$4:$AA$4)</f>
        <v>0.09469032557</v>
      </c>
      <c r="AD295" s="16">
        <f>(AC295-linear!$A295)^2</f>
        <v>0.008966257757</v>
      </c>
      <c r="AE295" s="16"/>
    </row>
    <row r="296" ht="14.25" customHeight="1">
      <c r="A296" s="10">
        <v>1.0</v>
      </c>
      <c r="B296" s="10" t="s">
        <v>32</v>
      </c>
      <c r="C296" s="10">
        <v>1.0</v>
      </c>
      <c r="D296" s="10" t="s">
        <v>33</v>
      </c>
      <c r="E296" s="10">
        <v>60.0</v>
      </c>
      <c r="F296" s="11">
        <v>75.25</v>
      </c>
      <c r="G296" s="10">
        <v>1.0</v>
      </c>
      <c r="H296" s="10">
        <v>0.0</v>
      </c>
      <c r="I296" s="12">
        <f>linear!$E296/$E$1</f>
        <v>0.75</v>
      </c>
      <c r="J296" s="12">
        <f>LOG10(linear!$F296+1)</f>
        <v>1.882239848</v>
      </c>
      <c r="K296" s="10">
        <f>IF(linear!$C296=1,1,0)</f>
        <v>1</v>
      </c>
      <c r="L296" s="10">
        <f>IF(linear!$C296=2,1,0)</f>
        <v>0</v>
      </c>
      <c r="M296" s="10">
        <f>IF(linear!$B296="S",1,0)</f>
        <v>0</v>
      </c>
      <c r="N296" s="10">
        <f>IF(linear!$B296="C",1,0)</f>
        <v>1</v>
      </c>
      <c r="O296" s="13">
        <f>IF(linear!$D296="male",1,0)</f>
        <v>0</v>
      </c>
      <c r="P296" s="13">
        <v>1.0</v>
      </c>
      <c r="AC296" s="15">
        <f>SUMPRODUCT(linear!$G296:$P296,$R$4:$AA$4)</f>
        <v>0.7965554847</v>
      </c>
      <c r="AD296" s="16">
        <f>(AC296-linear!$A296)^2</f>
        <v>0.04138967081</v>
      </c>
      <c r="AE296" s="16"/>
    </row>
    <row r="297" ht="14.25" customHeight="1">
      <c r="A297" s="10">
        <v>1.0</v>
      </c>
      <c r="B297" s="10" t="s">
        <v>32</v>
      </c>
      <c r="C297" s="10">
        <v>1.0</v>
      </c>
      <c r="D297" s="10" t="s">
        <v>33</v>
      </c>
      <c r="E297" s="10">
        <v>24.0</v>
      </c>
      <c r="F297" s="11">
        <v>69.3</v>
      </c>
      <c r="G297" s="10">
        <v>0.0</v>
      </c>
      <c r="H297" s="10">
        <v>0.0</v>
      </c>
      <c r="I297" s="12">
        <f>linear!$E297/$E$1</f>
        <v>0.3</v>
      </c>
      <c r="J297" s="12">
        <f>LOG10(linear!$F297+1)</f>
        <v>1.846955325</v>
      </c>
      <c r="K297" s="10">
        <f>IF(linear!$C297=1,1,0)</f>
        <v>1</v>
      </c>
      <c r="L297" s="10">
        <f>IF(linear!$C297=2,1,0)</f>
        <v>0</v>
      </c>
      <c r="M297" s="10">
        <f>IF(linear!$B297="S",1,0)</f>
        <v>0</v>
      </c>
      <c r="N297" s="10">
        <f>IF(linear!$B297="C",1,0)</f>
        <v>1</v>
      </c>
      <c r="O297" s="13">
        <f>IF(linear!$D297="male",1,0)</f>
        <v>0</v>
      </c>
      <c r="P297" s="13">
        <v>1.0</v>
      </c>
      <c r="AC297" s="15">
        <f>SUMPRODUCT(linear!$G297:$P297,$R$4:$AA$4)</f>
        <v>1.080222227</v>
      </c>
      <c r="AD297" s="16">
        <f>(AC297-linear!$A297)^2</f>
        <v>0.006435605626</v>
      </c>
      <c r="AE297" s="16"/>
    </row>
    <row r="298" ht="14.25" customHeight="1">
      <c r="A298" s="10">
        <v>1.0</v>
      </c>
      <c r="B298" s="10" t="s">
        <v>32</v>
      </c>
      <c r="C298" s="10">
        <v>1.0</v>
      </c>
      <c r="D298" s="10" t="s">
        <v>31</v>
      </c>
      <c r="E298" s="10">
        <v>25.0</v>
      </c>
      <c r="F298" s="11">
        <v>55.4417</v>
      </c>
      <c r="G298" s="10">
        <v>1.0</v>
      </c>
      <c r="H298" s="10">
        <v>0.0</v>
      </c>
      <c r="I298" s="12">
        <f>linear!$E298/$E$1</f>
        <v>0.3125</v>
      </c>
      <c r="J298" s="12">
        <f>LOG10(linear!$F298+1)</f>
        <v>1.751600086</v>
      </c>
      <c r="K298" s="10">
        <f>IF(linear!$C298=1,1,0)</f>
        <v>1</v>
      </c>
      <c r="L298" s="10">
        <f>IF(linear!$C298=2,1,0)</f>
        <v>0</v>
      </c>
      <c r="M298" s="10">
        <f>IF(linear!$B298="S",1,0)</f>
        <v>0</v>
      </c>
      <c r="N298" s="10">
        <f>IF(linear!$B298="C",1,0)</f>
        <v>1</v>
      </c>
      <c r="O298" s="13">
        <f>IF(linear!$D298="male",1,0)</f>
        <v>1</v>
      </c>
      <c r="P298" s="13">
        <v>1.0</v>
      </c>
      <c r="AC298" s="15">
        <f>SUMPRODUCT(linear!$G298:$P298,$R$4:$AA$4)</f>
        <v>0.5311741711</v>
      </c>
      <c r="AD298" s="16">
        <f>(AC298-linear!$A298)^2</f>
        <v>0.2197976578</v>
      </c>
      <c r="AE298" s="16"/>
    </row>
    <row r="299" ht="14.25" customHeight="1">
      <c r="A299" s="10">
        <v>0.0</v>
      </c>
      <c r="B299" s="10" t="s">
        <v>30</v>
      </c>
      <c r="C299" s="10">
        <v>3.0</v>
      </c>
      <c r="D299" s="10" t="s">
        <v>31</v>
      </c>
      <c r="E299" s="10">
        <v>18.0</v>
      </c>
      <c r="F299" s="11">
        <v>6.4958</v>
      </c>
      <c r="G299" s="10">
        <v>1.0</v>
      </c>
      <c r="H299" s="10">
        <v>0.0</v>
      </c>
      <c r="I299" s="12">
        <f>linear!$E299/$E$1</f>
        <v>0.225</v>
      </c>
      <c r="J299" s="12">
        <f>LOG10(linear!$F299+1)</f>
        <v>0.8748179904</v>
      </c>
      <c r="K299" s="10">
        <f>IF(linear!$C299=1,1,0)</f>
        <v>0</v>
      </c>
      <c r="L299" s="10">
        <f>IF(linear!$C299=2,1,0)</f>
        <v>0</v>
      </c>
      <c r="M299" s="10">
        <f>IF(linear!$B299="S",1,0)</f>
        <v>1</v>
      </c>
      <c r="N299" s="10">
        <f>IF(linear!$B299="C",1,0)</f>
        <v>0</v>
      </c>
      <c r="O299" s="13">
        <f>IF(linear!$D299="male",1,0)</f>
        <v>1</v>
      </c>
      <c r="P299" s="13">
        <v>1.0</v>
      </c>
      <c r="AC299" s="15">
        <f>SUMPRODUCT(linear!$G299:$P299,$R$4:$AA$4)</f>
        <v>0.1145445052</v>
      </c>
      <c r="AD299" s="16">
        <f>(AC299-linear!$A299)^2</f>
        <v>0.01312044367</v>
      </c>
      <c r="AE299" s="16"/>
    </row>
    <row r="300" ht="14.25" customHeight="1">
      <c r="A300" s="10">
        <v>0.0</v>
      </c>
      <c r="B300" s="10" t="s">
        <v>30</v>
      </c>
      <c r="C300" s="10">
        <v>3.0</v>
      </c>
      <c r="D300" s="10" t="s">
        <v>31</v>
      </c>
      <c r="E300" s="10">
        <v>19.0</v>
      </c>
      <c r="F300" s="11">
        <v>8.05</v>
      </c>
      <c r="G300" s="10">
        <v>0.0</v>
      </c>
      <c r="H300" s="10">
        <v>0.0</v>
      </c>
      <c r="I300" s="12">
        <f>linear!$E300/$E$1</f>
        <v>0.2375</v>
      </c>
      <c r="J300" s="12">
        <f>LOG10(linear!$F300+1)</f>
        <v>0.9566485792</v>
      </c>
      <c r="K300" s="10">
        <f>IF(linear!$C300=1,1,0)</f>
        <v>0</v>
      </c>
      <c r="L300" s="10">
        <f>IF(linear!$C300=2,1,0)</f>
        <v>0</v>
      </c>
      <c r="M300" s="10">
        <f>IF(linear!$B300="S",1,0)</f>
        <v>1</v>
      </c>
      <c r="N300" s="10">
        <f>IF(linear!$B300="C",1,0)</f>
        <v>0</v>
      </c>
      <c r="O300" s="13">
        <f>IF(linear!$D300="male",1,0)</f>
        <v>1</v>
      </c>
      <c r="P300" s="13">
        <v>1.0</v>
      </c>
      <c r="AC300" s="15">
        <f>SUMPRODUCT(linear!$G300:$P300,$R$4:$AA$4)</f>
        <v>0.1670654123</v>
      </c>
      <c r="AD300" s="16">
        <f>(AC300-linear!$A300)^2</f>
        <v>0.02791085198</v>
      </c>
      <c r="AE300" s="16"/>
    </row>
    <row r="301" ht="14.25" customHeight="1">
      <c r="A301" s="10">
        <v>0.0</v>
      </c>
      <c r="B301" s="10" t="s">
        <v>32</v>
      </c>
      <c r="C301" s="10">
        <v>1.0</v>
      </c>
      <c r="D301" s="10" t="s">
        <v>31</v>
      </c>
      <c r="E301" s="10">
        <v>22.0</v>
      </c>
      <c r="F301" s="11">
        <v>135.6333</v>
      </c>
      <c r="G301" s="10">
        <v>0.0</v>
      </c>
      <c r="H301" s="10">
        <v>0.0</v>
      </c>
      <c r="I301" s="12">
        <f>linear!$E301/$E$1</f>
        <v>0.275</v>
      </c>
      <c r="J301" s="12">
        <f>LOG10(linear!$F301+1)</f>
        <v>2.135556558</v>
      </c>
      <c r="K301" s="10">
        <f>IF(linear!$C301=1,1,0)</f>
        <v>1</v>
      </c>
      <c r="L301" s="10">
        <f>IF(linear!$C301=2,1,0)</f>
        <v>0</v>
      </c>
      <c r="M301" s="10">
        <f>IF(linear!$B301="S",1,0)</f>
        <v>0</v>
      </c>
      <c r="N301" s="10">
        <f>IF(linear!$B301="C",1,0)</f>
        <v>1</v>
      </c>
      <c r="O301" s="13">
        <f>IF(linear!$D301="male",1,0)</f>
        <v>1</v>
      </c>
      <c r="P301" s="13">
        <v>1.0</v>
      </c>
      <c r="AC301" s="15">
        <f>SUMPRODUCT(linear!$G301:$P301,$R$4:$AA$4)</f>
        <v>0.6240262776</v>
      </c>
      <c r="AD301" s="16">
        <f>(AC301-linear!$A301)^2</f>
        <v>0.3894087952</v>
      </c>
      <c r="AE301" s="16"/>
    </row>
    <row r="302" ht="14.25" customHeight="1">
      <c r="A302" s="10">
        <v>0.0</v>
      </c>
      <c r="B302" s="10" t="s">
        <v>30</v>
      </c>
      <c r="C302" s="10">
        <v>3.0</v>
      </c>
      <c r="D302" s="10" t="s">
        <v>33</v>
      </c>
      <c r="E302" s="10">
        <v>3.0</v>
      </c>
      <c r="F302" s="11">
        <v>21.075</v>
      </c>
      <c r="G302" s="10">
        <v>3.0</v>
      </c>
      <c r="H302" s="10">
        <v>1.0</v>
      </c>
      <c r="I302" s="12">
        <f>linear!$E302/$E$1</f>
        <v>0.0375</v>
      </c>
      <c r="J302" s="12">
        <f>LOG10(linear!$F302+1)</f>
        <v>1.343900712</v>
      </c>
      <c r="K302" s="10">
        <f>IF(linear!$C302=1,1,0)</f>
        <v>0</v>
      </c>
      <c r="L302" s="10">
        <f>IF(linear!$C302=2,1,0)</f>
        <v>0</v>
      </c>
      <c r="M302" s="10">
        <f>IF(linear!$B302="S",1,0)</f>
        <v>1</v>
      </c>
      <c r="N302" s="10">
        <f>IF(linear!$B302="C",1,0)</f>
        <v>0</v>
      </c>
      <c r="O302" s="13">
        <f>IF(linear!$D302="male",1,0)</f>
        <v>0</v>
      </c>
      <c r="P302" s="13">
        <v>1.0</v>
      </c>
      <c r="AC302" s="15">
        <f>SUMPRODUCT(linear!$G302:$P302,$R$4:$AA$4)</f>
        <v>0.5927005118</v>
      </c>
      <c r="AD302" s="16">
        <f>(AC302-linear!$A302)^2</f>
        <v>0.3512938967</v>
      </c>
      <c r="AE302" s="16"/>
    </row>
    <row r="303" ht="14.25" customHeight="1">
      <c r="A303" s="10">
        <v>1.0</v>
      </c>
      <c r="B303" s="10" t="s">
        <v>30</v>
      </c>
      <c r="C303" s="10">
        <v>3.0</v>
      </c>
      <c r="D303" s="10" t="s">
        <v>33</v>
      </c>
      <c r="E303" s="10">
        <v>22.0</v>
      </c>
      <c r="F303" s="11">
        <v>7.25</v>
      </c>
      <c r="G303" s="10">
        <v>0.0</v>
      </c>
      <c r="H303" s="10">
        <v>0.0</v>
      </c>
      <c r="I303" s="12">
        <f>linear!$E303/$E$1</f>
        <v>0.275</v>
      </c>
      <c r="J303" s="12">
        <f>LOG10(linear!$F303+1)</f>
        <v>0.9164539485</v>
      </c>
      <c r="K303" s="10">
        <f>IF(linear!$C303=1,1,0)</f>
        <v>0</v>
      </c>
      <c r="L303" s="10">
        <f>IF(linear!$C303=2,1,0)</f>
        <v>0</v>
      </c>
      <c r="M303" s="10">
        <f>IF(linear!$B303="S",1,0)</f>
        <v>1</v>
      </c>
      <c r="N303" s="10">
        <f>IF(linear!$B303="C",1,0)</f>
        <v>0</v>
      </c>
      <c r="O303" s="13">
        <f>IF(linear!$D303="male",1,0)</f>
        <v>0</v>
      </c>
      <c r="P303" s="13">
        <v>1.0</v>
      </c>
      <c r="AC303" s="15">
        <f>SUMPRODUCT(linear!$G303:$P303,$R$4:$AA$4)</f>
        <v>0.6289670388</v>
      </c>
      <c r="AD303" s="16">
        <f>(AC303-linear!$A303)^2</f>
        <v>0.1376654583</v>
      </c>
      <c r="AE303" s="16"/>
    </row>
    <row r="304" ht="14.25" customHeight="1">
      <c r="A304" s="10">
        <v>0.0</v>
      </c>
      <c r="B304" s="10" t="s">
        <v>32</v>
      </c>
      <c r="C304" s="10">
        <v>1.0</v>
      </c>
      <c r="D304" s="10" t="s">
        <v>31</v>
      </c>
      <c r="E304" s="10">
        <v>27.0</v>
      </c>
      <c r="F304" s="11">
        <v>211.5</v>
      </c>
      <c r="G304" s="10">
        <v>0.0</v>
      </c>
      <c r="H304" s="10">
        <v>2.0</v>
      </c>
      <c r="I304" s="12">
        <f>linear!$E304/$E$1</f>
        <v>0.3375</v>
      </c>
      <c r="J304" s="12">
        <f>LOG10(linear!$F304+1)</f>
        <v>2.327358934</v>
      </c>
      <c r="K304" s="10">
        <f>IF(linear!$C304=1,1,0)</f>
        <v>1</v>
      </c>
      <c r="L304" s="10">
        <f>IF(linear!$C304=2,1,0)</f>
        <v>0</v>
      </c>
      <c r="M304" s="10">
        <f>IF(linear!$B304="S",1,0)</f>
        <v>0</v>
      </c>
      <c r="N304" s="10">
        <f>IF(linear!$B304="C",1,0)</f>
        <v>1</v>
      </c>
      <c r="O304" s="13">
        <f>IF(linear!$D304="male",1,0)</f>
        <v>1</v>
      </c>
      <c r="P304" s="13">
        <v>1.0</v>
      </c>
      <c r="AC304" s="15">
        <f>SUMPRODUCT(linear!$G304:$P304,$R$4:$AA$4)</f>
        <v>0.5735160772</v>
      </c>
      <c r="AD304" s="16">
        <f>(AC304-linear!$A304)^2</f>
        <v>0.3289206909</v>
      </c>
      <c r="AE304" s="16"/>
    </row>
    <row r="305" ht="14.25" customHeight="1">
      <c r="A305" s="10">
        <v>0.0</v>
      </c>
      <c r="B305" s="10" t="s">
        <v>32</v>
      </c>
      <c r="C305" s="10">
        <v>3.0</v>
      </c>
      <c r="D305" s="10" t="s">
        <v>31</v>
      </c>
      <c r="E305" s="10">
        <v>20.0</v>
      </c>
      <c r="F305" s="11">
        <v>4.0125</v>
      </c>
      <c r="G305" s="10">
        <v>0.0</v>
      </c>
      <c r="H305" s="10">
        <v>0.0</v>
      </c>
      <c r="I305" s="12">
        <f>linear!$E305/$E$1</f>
        <v>0.25</v>
      </c>
      <c r="J305" s="12">
        <f>LOG10(linear!$F305+1)</f>
        <v>0.7000543856</v>
      </c>
      <c r="K305" s="10">
        <f>IF(linear!$C305=1,1,0)</f>
        <v>0</v>
      </c>
      <c r="L305" s="10">
        <f>IF(linear!$C305=2,1,0)</f>
        <v>0</v>
      </c>
      <c r="M305" s="10">
        <f>IF(linear!$B305="S",1,0)</f>
        <v>0</v>
      </c>
      <c r="N305" s="10">
        <f>IF(linear!$B305="C",1,0)</f>
        <v>1</v>
      </c>
      <c r="O305" s="13">
        <f>IF(linear!$D305="male",1,0)</f>
        <v>1</v>
      </c>
      <c r="P305" s="13">
        <v>1.0</v>
      </c>
      <c r="AC305" s="15">
        <f>SUMPRODUCT(linear!$G305:$P305,$R$4:$AA$4)</f>
        <v>0.2142542829</v>
      </c>
      <c r="AD305" s="16">
        <f>(AC305-linear!$A305)^2</f>
        <v>0.04590489775</v>
      </c>
      <c r="AE305" s="16"/>
    </row>
    <row r="306" ht="14.25" customHeight="1">
      <c r="A306" s="10">
        <v>0.0</v>
      </c>
      <c r="B306" s="10" t="s">
        <v>30</v>
      </c>
      <c r="C306" s="10">
        <v>3.0</v>
      </c>
      <c r="D306" s="10" t="s">
        <v>31</v>
      </c>
      <c r="E306" s="10">
        <v>19.0</v>
      </c>
      <c r="F306" s="11">
        <v>7.775</v>
      </c>
      <c r="G306" s="10">
        <v>0.0</v>
      </c>
      <c r="H306" s="10">
        <v>0.0</v>
      </c>
      <c r="I306" s="12">
        <f>linear!$E306/$E$1</f>
        <v>0.2375</v>
      </c>
      <c r="J306" s="12">
        <f>LOG10(linear!$F306+1)</f>
        <v>0.9432471251</v>
      </c>
      <c r="K306" s="10">
        <f>IF(linear!$C306=1,1,0)</f>
        <v>0</v>
      </c>
      <c r="L306" s="10">
        <f>IF(linear!$C306=2,1,0)</f>
        <v>0</v>
      </c>
      <c r="M306" s="10">
        <f>IF(linear!$B306="S",1,0)</f>
        <v>1</v>
      </c>
      <c r="N306" s="10">
        <f>IF(linear!$B306="C",1,0)</f>
        <v>0</v>
      </c>
      <c r="O306" s="13">
        <f>IF(linear!$D306="male",1,0)</f>
        <v>1</v>
      </c>
      <c r="P306" s="13">
        <v>1.0</v>
      </c>
      <c r="AC306" s="15">
        <f>SUMPRODUCT(linear!$G306:$P306,$R$4:$AA$4)</f>
        <v>0.1664122363</v>
      </c>
      <c r="AD306" s="16">
        <f>(AC306-linear!$A306)^2</f>
        <v>0.0276930324</v>
      </c>
      <c r="AE306" s="16"/>
    </row>
    <row r="307" ht="14.25" customHeight="1">
      <c r="A307" s="10">
        <v>1.0</v>
      </c>
      <c r="B307" s="10" t="s">
        <v>32</v>
      </c>
      <c r="C307" s="10">
        <v>1.0</v>
      </c>
      <c r="D307" s="10" t="s">
        <v>33</v>
      </c>
      <c r="E307" s="10">
        <v>42.0</v>
      </c>
      <c r="F307" s="11">
        <v>227.525</v>
      </c>
      <c r="G307" s="10">
        <v>0.0</v>
      </c>
      <c r="H307" s="10">
        <v>0.0</v>
      </c>
      <c r="I307" s="12">
        <f>linear!$E307/$E$1</f>
        <v>0.525</v>
      </c>
      <c r="J307" s="12">
        <f>LOG10(linear!$F307+1)</f>
        <v>2.358933718</v>
      </c>
      <c r="K307" s="10">
        <f>IF(linear!$C307=1,1,0)</f>
        <v>1</v>
      </c>
      <c r="L307" s="10">
        <f>IF(linear!$C307=2,1,0)</f>
        <v>0</v>
      </c>
      <c r="M307" s="10">
        <f>IF(linear!$B307="S",1,0)</f>
        <v>0</v>
      </c>
      <c r="N307" s="10">
        <f>IF(linear!$B307="C",1,0)</f>
        <v>1</v>
      </c>
      <c r="O307" s="13">
        <f>IF(linear!$D307="male",1,0)</f>
        <v>0</v>
      </c>
      <c r="P307" s="13">
        <v>1.0</v>
      </c>
      <c r="AC307" s="15">
        <f>SUMPRODUCT(linear!$G307:$P307,$R$4:$AA$4)</f>
        <v>0.9899493998</v>
      </c>
      <c r="AD307" s="16">
        <f>(AC307-linear!$A307)^2</f>
        <v>0.0001010145644</v>
      </c>
      <c r="AE307" s="16"/>
    </row>
    <row r="308" ht="14.25" customHeight="1">
      <c r="A308" s="10">
        <v>1.0</v>
      </c>
      <c r="B308" s="10" t="s">
        <v>32</v>
      </c>
      <c r="C308" s="10">
        <v>3.0</v>
      </c>
      <c r="D308" s="10" t="s">
        <v>33</v>
      </c>
      <c r="E308" s="10">
        <v>1.0</v>
      </c>
      <c r="F308" s="11">
        <v>15.7417</v>
      </c>
      <c r="G308" s="10">
        <v>0.0</v>
      </c>
      <c r="H308" s="10">
        <v>2.0</v>
      </c>
      <c r="I308" s="12">
        <f>linear!$E308/$E$1</f>
        <v>0.0125</v>
      </c>
      <c r="J308" s="12">
        <f>LOG10(linear!$F308+1)</f>
        <v>1.223799555</v>
      </c>
      <c r="K308" s="10">
        <f>IF(linear!$C308=1,1,0)</f>
        <v>0</v>
      </c>
      <c r="L308" s="10">
        <f>IF(linear!$C308=2,1,0)</f>
        <v>0</v>
      </c>
      <c r="M308" s="10">
        <f>IF(linear!$B308="S",1,0)</f>
        <v>0</v>
      </c>
      <c r="N308" s="10">
        <f>IF(linear!$B308="C",1,0)</f>
        <v>1</v>
      </c>
      <c r="O308" s="13">
        <f>IF(linear!$D308="male",1,0)</f>
        <v>0</v>
      </c>
      <c r="P308" s="13">
        <v>1.0</v>
      </c>
      <c r="AC308" s="15">
        <f>SUMPRODUCT(linear!$G308:$P308,$R$4:$AA$4)</f>
        <v>0.8166227378</v>
      </c>
      <c r="AD308" s="16">
        <f>(AC308-linear!$A308)^2</f>
        <v>0.03362722028</v>
      </c>
      <c r="AE308" s="16"/>
    </row>
    <row r="309" ht="14.25" customHeight="1">
      <c r="A309" s="10">
        <v>0.0</v>
      </c>
      <c r="B309" s="10" t="s">
        <v>30</v>
      </c>
      <c r="C309" s="10">
        <v>3.0</v>
      </c>
      <c r="D309" s="10" t="s">
        <v>31</v>
      </c>
      <c r="E309" s="10">
        <v>32.0</v>
      </c>
      <c r="F309" s="11">
        <v>7.925</v>
      </c>
      <c r="G309" s="10">
        <v>0.0</v>
      </c>
      <c r="H309" s="10">
        <v>0.0</v>
      </c>
      <c r="I309" s="12">
        <f>linear!$E309/$E$1</f>
        <v>0.4</v>
      </c>
      <c r="J309" s="12">
        <f>LOG10(linear!$F309+1)</f>
        <v>0.9506082248</v>
      </c>
      <c r="K309" s="10">
        <f>IF(linear!$C309=1,1,0)</f>
        <v>0</v>
      </c>
      <c r="L309" s="10">
        <f>IF(linear!$C309=2,1,0)</f>
        <v>0</v>
      </c>
      <c r="M309" s="10">
        <f>IF(linear!$B309="S",1,0)</f>
        <v>1</v>
      </c>
      <c r="N309" s="10">
        <f>IF(linear!$B309="C",1,0)</f>
        <v>0</v>
      </c>
      <c r="O309" s="13">
        <f>IF(linear!$D309="male",1,0)</f>
        <v>1</v>
      </c>
      <c r="P309" s="13">
        <v>1.0</v>
      </c>
      <c r="AC309" s="15">
        <f>SUMPRODUCT(linear!$G309:$P309,$R$4:$AA$4)</f>
        <v>0.08355206202</v>
      </c>
      <c r="AD309" s="16">
        <f>(AC309-linear!$A309)^2</f>
        <v>0.006980947068</v>
      </c>
      <c r="AE309" s="16"/>
    </row>
    <row r="310" ht="14.25" customHeight="1">
      <c r="A310" s="10">
        <v>1.0</v>
      </c>
      <c r="B310" s="10" t="s">
        <v>30</v>
      </c>
      <c r="C310" s="10">
        <v>1.0</v>
      </c>
      <c r="D310" s="10" t="s">
        <v>33</v>
      </c>
      <c r="E310" s="10">
        <v>35.0</v>
      </c>
      <c r="F310" s="11">
        <v>52.0</v>
      </c>
      <c r="G310" s="10">
        <v>1.0</v>
      </c>
      <c r="H310" s="10">
        <v>0.0</v>
      </c>
      <c r="I310" s="12">
        <f>linear!$E310/$E$1</f>
        <v>0.4375</v>
      </c>
      <c r="J310" s="12">
        <f>LOG10(linear!$F310+1)</f>
        <v>1.72427587</v>
      </c>
      <c r="K310" s="10">
        <f>IF(linear!$C310=1,1,0)</f>
        <v>1</v>
      </c>
      <c r="L310" s="10">
        <f>IF(linear!$C310=2,1,0)</f>
        <v>0</v>
      </c>
      <c r="M310" s="10">
        <f>IF(linear!$B310="S",1,0)</f>
        <v>1</v>
      </c>
      <c r="N310" s="10">
        <f>IF(linear!$B310="C",1,0)</f>
        <v>0</v>
      </c>
      <c r="O310" s="13">
        <f>IF(linear!$D310="male",1,0)</f>
        <v>0</v>
      </c>
      <c r="P310" s="13">
        <v>1.0</v>
      </c>
      <c r="AC310" s="15">
        <f>SUMPRODUCT(linear!$G310:$P310,$R$4:$AA$4)</f>
        <v>0.8827963682</v>
      </c>
      <c r="AD310" s="16">
        <f>(AC310-linear!$A310)^2</f>
        <v>0.0137366913</v>
      </c>
      <c r="AE310" s="16"/>
    </row>
    <row r="311" ht="14.25" customHeight="1">
      <c r="A311" s="10">
        <v>0.0</v>
      </c>
      <c r="B311" s="10" t="s">
        <v>30</v>
      </c>
      <c r="C311" s="10">
        <v>2.0</v>
      </c>
      <c r="D311" s="10" t="s">
        <v>31</v>
      </c>
      <c r="E311" s="10">
        <v>18.0</v>
      </c>
      <c r="F311" s="11">
        <v>73.5</v>
      </c>
      <c r="G311" s="10">
        <v>0.0</v>
      </c>
      <c r="H311" s="10">
        <v>0.0</v>
      </c>
      <c r="I311" s="12">
        <f>linear!$E311/$E$1</f>
        <v>0.225</v>
      </c>
      <c r="J311" s="12">
        <f>LOG10(linear!$F311+1)</f>
        <v>1.872156273</v>
      </c>
      <c r="K311" s="10">
        <f>IF(linear!$C311=1,1,0)</f>
        <v>0</v>
      </c>
      <c r="L311" s="10">
        <f>IF(linear!$C311=2,1,0)</f>
        <v>1</v>
      </c>
      <c r="M311" s="10">
        <f>IF(linear!$B311="S",1,0)</f>
        <v>1</v>
      </c>
      <c r="N311" s="10">
        <f>IF(linear!$B311="C",1,0)</f>
        <v>0</v>
      </c>
      <c r="O311" s="13">
        <f>IF(linear!$D311="male",1,0)</f>
        <v>1</v>
      </c>
      <c r="P311" s="13">
        <v>1.0</v>
      </c>
      <c r="AC311" s="15">
        <f>SUMPRODUCT(linear!$G311:$P311,$R$4:$AA$4)</f>
        <v>0.400929952</v>
      </c>
      <c r="AD311" s="16">
        <f>(AC311-linear!$A311)^2</f>
        <v>0.1607448264</v>
      </c>
      <c r="AE311" s="16"/>
    </row>
    <row r="312" ht="14.25" customHeight="1">
      <c r="A312" s="10">
        <v>0.0</v>
      </c>
      <c r="B312" s="10" t="s">
        <v>30</v>
      </c>
      <c r="C312" s="10">
        <v>3.0</v>
      </c>
      <c r="D312" s="10" t="s">
        <v>31</v>
      </c>
      <c r="E312" s="10">
        <v>1.0</v>
      </c>
      <c r="F312" s="11">
        <v>46.9</v>
      </c>
      <c r="G312" s="10">
        <v>5.0</v>
      </c>
      <c r="H312" s="10">
        <v>2.0</v>
      </c>
      <c r="I312" s="12">
        <f>linear!$E312/$E$1</f>
        <v>0.0125</v>
      </c>
      <c r="J312" s="12">
        <f>LOG10(linear!$F312+1)</f>
        <v>1.680335513</v>
      </c>
      <c r="K312" s="10">
        <f>IF(linear!$C312=1,1,0)</f>
        <v>0</v>
      </c>
      <c r="L312" s="10">
        <f>IF(linear!$C312=2,1,0)</f>
        <v>0</v>
      </c>
      <c r="M312" s="10">
        <f>IF(linear!$B312="S",1,0)</f>
        <v>1</v>
      </c>
      <c r="N312" s="10">
        <f>IF(linear!$B312="C",1,0)</f>
        <v>0</v>
      </c>
      <c r="O312" s="13">
        <f>IF(linear!$D312="male",1,0)</f>
        <v>1</v>
      </c>
      <c r="P312" s="13">
        <v>1.0</v>
      </c>
      <c r="AC312" s="15">
        <f>SUMPRODUCT(linear!$G312:$P312,$R$4:$AA$4)</f>
        <v>0.01504231312</v>
      </c>
      <c r="AD312" s="16">
        <f>(AC312-linear!$A312)^2</f>
        <v>0.000226271184</v>
      </c>
      <c r="AE312" s="16"/>
    </row>
    <row r="313" ht="14.25" customHeight="1">
      <c r="A313" s="10">
        <v>1.0</v>
      </c>
      <c r="B313" s="10" t="s">
        <v>30</v>
      </c>
      <c r="C313" s="10">
        <v>2.0</v>
      </c>
      <c r="D313" s="10" t="s">
        <v>33</v>
      </c>
      <c r="E313" s="10">
        <v>36.0</v>
      </c>
      <c r="F313" s="11">
        <v>13.0</v>
      </c>
      <c r="G313" s="10">
        <v>0.0</v>
      </c>
      <c r="H313" s="10">
        <v>0.0</v>
      </c>
      <c r="I313" s="12">
        <f>linear!$E313/$E$1</f>
        <v>0.45</v>
      </c>
      <c r="J313" s="12">
        <f>LOG10(linear!$F313+1)</f>
        <v>1.146128036</v>
      </c>
      <c r="K313" s="10">
        <f>IF(linear!$C313=1,1,0)</f>
        <v>0</v>
      </c>
      <c r="L313" s="10">
        <f>IF(linear!$C313=2,1,0)</f>
        <v>1</v>
      </c>
      <c r="M313" s="10">
        <f>IF(linear!$B313="S",1,0)</f>
        <v>1</v>
      </c>
      <c r="N313" s="10">
        <f>IF(linear!$B313="C",1,0)</f>
        <v>0</v>
      </c>
      <c r="O313" s="13">
        <f>IF(linear!$D313="male",1,0)</f>
        <v>0</v>
      </c>
      <c r="P313" s="13">
        <v>1.0</v>
      </c>
      <c r="AC313" s="15">
        <f>SUMPRODUCT(linear!$G313:$P313,$R$4:$AA$4)</f>
        <v>0.7333827444</v>
      </c>
      <c r="AD313" s="16">
        <f>(AC313-linear!$A313)^2</f>
        <v>0.07108476099</v>
      </c>
      <c r="AE313" s="16"/>
    </row>
    <row r="314" ht="14.25" customHeight="1">
      <c r="A314" s="10">
        <v>1.0</v>
      </c>
      <c r="B314" s="10" t="s">
        <v>32</v>
      </c>
      <c r="C314" s="10">
        <v>2.0</v>
      </c>
      <c r="D314" s="10" t="s">
        <v>33</v>
      </c>
      <c r="E314" s="10">
        <v>17.0</v>
      </c>
      <c r="F314" s="11">
        <v>12.0</v>
      </c>
      <c r="G314" s="10">
        <v>0.0</v>
      </c>
      <c r="H314" s="10">
        <v>0.0</v>
      </c>
      <c r="I314" s="12">
        <f>linear!$E314/$E$1</f>
        <v>0.2125</v>
      </c>
      <c r="J314" s="12">
        <f>LOG10(linear!$F314+1)</f>
        <v>1.113943352</v>
      </c>
      <c r="K314" s="10">
        <f>IF(linear!$C314=1,1,0)</f>
        <v>0</v>
      </c>
      <c r="L314" s="10">
        <f>IF(linear!$C314=2,1,0)</f>
        <v>1</v>
      </c>
      <c r="M314" s="10">
        <f>IF(linear!$B314="S",1,0)</f>
        <v>0</v>
      </c>
      <c r="N314" s="10">
        <f>IF(linear!$B314="C",1,0)</f>
        <v>1</v>
      </c>
      <c r="O314" s="13">
        <f>IF(linear!$D314="male",1,0)</f>
        <v>0</v>
      </c>
      <c r="P314" s="13">
        <v>1.0</v>
      </c>
      <c r="AC314" s="15">
        <f>SUMPRODUCT(linear!$G314:$P314,$R$4:$AA$4)</f>
        <v>0.9195383028</v>
      </c>
      <c r="AD314" s="16">
        <f>(AC314-linear!$A314)^2</f>
        <v>0.006474084714</v>
      </c>
      <c r="AE314" s="16"/>
    </row>
    <row r="315" ht="14.25" customHeight="1">
      <c r="A315" s="10">
        <v>1.0</v>
      </c>
      <c r="B315" s="10" t="s">
        <v>30</v>
      </c>
      <c r="C315" s="10">
        <v>1.0</v>
      </c>
      <c r="D315" s="10" t="s">
        <v>31</v>
      </c>
      <c r="E315" s="10">
        <v>36.0</v>
      </c>
      <c r="F315" s="11">
        <v>120.0</v>
      </c>
      <c r="G315" s="10">
        <v>1.0</v>
      </c>
      <c r="H315" s="10">
        <v>2.0</v>
      </c>
      <c r="I315" s="12">
        <f>linear!$E315/$E$1</f>
        <v>0.45</v>
      </c>
      <c r="J315" s="12">
        <f>LOG10(linear!$F315+1)</f>
        <v>2.08278537</v>
      </c>
      <c r="K315" s="10">
        <f>IF(linear!$C315=1,1,0)</f>
        <v>1</v>
      </c>
      <c r="L315" s="10">
        <f>IF(linear!$C315=2,1,0)</f>
        <v>0</v>
      </c>
      <c r="M315" s="10">
        <f>IF(linear!$B315="S",1,0)</f>
        <v>1</v>
      </c>
      <c r="N315" s="10">
        <f>IF(linear!$B315="C",1,0)</f>
        <v>0</v>
      </c>
      <c r="O315" s="13">
        <f>IF(linear!$D315="male",1,0)</f>
        <v>1</v>
      </c>
      <c r="P315" s="13">
        <v>1.0</v>
      </c>
      <c r="AC315" s="15">
        <f>SUMPRODUCT(linear!$G315:$P315,$R$4:$AA$4)</f>
        <v>0.3829521146</v>
      </c>
      <c r="AD315" s="16">
        <f>(AC315-linear!$A315)^2</f>
        <v>0.3807480928</v>
      </c>
      <c r="AE315" s="16"/>
    </row>
    <row r="316" ht="14.25" customHeight="1">
      <c r="A316" s="10">
        <v>1.0</v>
      </c>
      <c r="B316" s="10" t="s">
        <v>30</v>
      </c>
      <c r="C316" s="10">
        <v>3.0</v>
      </c>
      <c r="D316" s="10" t="s">
        <v>31</v>
      </c>
      <c r="E316" s="10">
        <v>21.0</v>
      </c>
      <c r="F316" s="11">
        <v>7.7958</v>
      </c>
      <c r="G316" s="10">
        <v>0.0</v>
      </c>
      <c r="H316" s="10">
        <v>0.0</v>
      </c>
      <c r="I316" s="12">
        <f>linear!$E316/$E$1</f>
        <v>0.2625</v>
      </c>
      <c r="J316" s="12">
        <f>LOG10(linear!$F316+1)</f>
        <v>0.9442753458</v>
      </c>
      <c r="K316" s="10">
        <f>IF(linear!$C316=1,1,0)</f>
        <v>0</v>
      </c>
      <c r="L316" s="10">
        <f>IF(linear!$C316=2,1,0)</f>
        <v>0</v>
      </c>
      <c r="M316" s="10">
        <f>IF(linear!$B316="S",1,0)</f>
        <v>1</v>
      </c>
      <c r="N316" s="10">
        <f>IF(linear!$B316="C",1,0)</f>
        <v>0</v>
      </c>
      <c r="O316" s="13">
        <f>IF(linear!$D316="male",1,0)</f>
        <v>1</v>
      </c>
      <c r="P316" s="13">
        <v>1.0</v>
      </c>
      <c r="AC316" s="15">
        <f>SUMPRODUCT(linear!$G316:$P316,$R$4:$AA$4)</f>
        <v>0.1536594358</v>
      </c>
      <c r="AD316" s="16">
        <f>(AC316-linear!$A316)^2</f>
        <v>0.7162923505</v>
      </c>
      <c r="AE316" s="16"/>
    </row>
    <row r="317" ht="14.25" customHeight="1">
      <c r="A317" s="10">
        <v>0.0</v>
      </c>
      <c r="B317" s="10" t="s">
        <v>30</v>
      </c>
      <c r="C317" s="10">
        <v>3.0</v>
      </c>
      <c r="D317" s="10" t="s">
        <v>31</v>
      </c>
      <c r="E317" s="10">
        <v>28.0</v>
      </c>
      <c r="F317" s="11">
        <v>7.925</v>
      </c>
      <c r="G317" s="10">
        <v>2.0</v>
      </c>
      <c r="H317" s="10">
        <v>0.0</v>
      </c>
      <c r="I317" s="12">
        <f>linear!$E317/$E$1</f>
        <v>0.35</v>
      </c>
      <c r="J317" s="12">
        <f>LOG10(linear!$F317+1)</f>
        <v>0.9506082248</v>
      </c>
      <c r="K317" s="10">
        <f>IF(linear!$C317=1,1,0)</f>
        <v>0</v>
      </c>
      <c r="L317" s="10">
        <f>IF(linear!$C317=2,1,0)</f>
        <v>0</v>
      </c>
      <c r="M317" s="10">
        <f>IF(linear!$B317="S",1,0)</f>
        <v>1</v>
      </c>
      <c r="N317" s="10">
        <f>IF(linear!$B317="C",1,0)</f>
        <v>0</v>
      </c>
      <c r="O317" s="13">
        <f>IF(linear!$D317="male",1,0)</f>
        <v>1</v>
      </c>
      <c r="P317" s="13">
        <v>1.0</v>
      </c>
      <c r="AC317" s="15">
        <f>SUMPRODUCT(linear!$G317:$P317,$R$4:$AA$4)</f>
        <v>-0.0007101246618</v>
      </c>
      <c r="AD317" s="16">
        <f>(AC317-linear!$A317)^2</f>
        <v>0.0000005042770353</v>
      </c>
      <c r="AE317" s="16"/>
    </row>
    <row r="318" ht="14.25" customHeight="1">
      <c r="A318" s="10">
        <v>1.0</v>
      </c>
      <c r="B318" s="10" t="s">
        <v>32</v>
      </c>
      <c r="C318" s="10">
        <v>1.0</v>
      </c>
      <c r="D318" s="10" t="s">
        <v>33</v>
      </c>
      <c r="E318" s="10">
        <v>23.0</v>
      </c>
      <c r="F318" s="11">
        <v>113.275</v>
      </c>
      <c r="G318" s="10">
        <v>1.0</v>
      </c>
      <c r="H318" s="10">
        <v>0.0</v>
      </c>
      <c r="I318" s="12">
        <f>linear!$E318/$E$1</f>
        <v>0.2875</v>
      </c>
      <c r="J318" s="12">
        <f>LOG10(linear!$F318+1)</f>
        <v>2.05795123</v>
      </c>
      <c r="K318" s="10">
        <f>IF(linear!$C318=1,1,0)</f>
        <v>1</v>
      </c>
      <c r="L318" s="10">
        <f>IF(linear!$C318=2,1,0)</f>
        <v>0</v>
      </c>
      <c r="M318" s="10">
        <f>IF(linear!$B318="S",1,0)</f>
        <v>0</v>
      </c>
      <c r="N318" s="10">
        <f>IF(linear!$B318="C",1,0)</f>
        <v>1</v>
      </c>
      <c r="O318" s="13">
        <f>IF(linear!$D318="male",1,0)</f>
        <v>0</v>
      </c>
      <c r="P318" s="13">
        <v>1.0</v>
      </c>
      <c r="AC318" s="15">
        <f>SUMPRODUCT(linear!$G318:$P318,$R$4:$AA$4)</f>
        <v>1.041973444</v>
      </c>
      <c r="AD318" s="16">
        <f>(AC318-linear!$A318)^2</f>
        <v>0.001761769999</v>
      </c>
      <c r="AE318" s="16"/>
    </row>
    <row r="319" ht="14.25" customHeight="1">
      <c r="A319" s="10">
        <v>1.0</v>
      </c>
      <c r="B319" s="10" t="s">
        <v>30</v>
      </c>
      <c r="C319" s="10">
        <v>3.0</v>
      </c>
      <c r="D319" s="10" t="s">
        <v>33</v>
      </c>
      <c r="E319" s="10">
        <v>24.0</v>
      </c>
      <c r="F319" s="11">
        <v>16.7</v>
      </c>
      <c r="G319" s="10">
        <v>0.0</v>
      </c>
      <c r="H319" s="10">
        <v>2.0</v>
      </c>
      <c r="I319" s="12">
        <f>linear!$E319/$E$1</f>
        <v>0.3</v>
      </c>
      <c r="J319" s="12">
        <f>LOG10(linear!$F319+1)</f>
        <v>1.247973266</v>
      </c>
      <c r="K319" s="10">
        <f>IF(linear!$C319=1,1,0)</f>
        <v>0</v>
      </c>
      <c r="L319" s="10">
        <f>IF(linear!$C319=2,1,0)</f>
        <v>0</v>
      </c>
      <c r="M319" s="10">
        <f>IF(linear!$B319="S",1,0)</f>
        <v>1</v>
      </c>
      <c r="N319" s="10">
        <f>IF(linear!$B319="C",1,0)</f>
        <v>0</v>
      </c>
      <c r="O319" s="13">
        <f>IF(linear!$D319="male",1,0)</f>
        <v>0</v>
      </c>
      <c r="P319" s="13">
        <v>1.0</v>
      </c>
      <c r="AC319" s="15">
        <f>SUMPRODUCT(linear!$G319:$P319,$R$4:$AA$4)</f>
        <v>0.6044709009</v>
      </c>
      <c r="AD319" s="16">
        <f>(AC319-linear!$A319)^2</f>
        <v>0.1564432682</v>
      </c>
      <c r="AE319" s="16"/>
    </row>
    <row r="320" ht="14.25" customHeight="1">
      <c r="A320" s="10">
        <v>0.0</v>
      </c>
      <c r="B320" s="10" t="s">
        <v>30</v>
      </c>
      <c r="C320" s="10">
        <v>3.0</v>
      </c>
      <c r="D320" s="10" t="s">
        <v>31</v>
      </c>
      <c r="E320" s="10">
        <v>22.0</v>
      </c>
      <c r="F320" s="11">
        <v>7.7958</v>
      </c>
      <c r="G320" s="10">
        <v>0.0</v>
      </c>
      <c r="H320" s="10">
        <v>0.0</v>
      </c>
      <c r="I320" s="12">
        <f>linear!$E320/$E$1</f>
        <v>0.275</v>
      </c>
      <c r="J320" s="12">
        <f>LOG10(linear!$F320+1)</f>
        <v>0.9442753458</v>
      </c>
      <c r="K320" s="10">
        <f>IF(linear!$C320=1,1,0)</f>
        <v>0</v>
      </c>
      <c r="L320" s="10">
        <f>IF(linear!$C320=2,1,0)</f>
        <v>0</v>
      </c>
      <c r="M320" s="10">
        <f>IF(linear!$B320="S",1,0)</f>
        <v>1</v>
      </c>
      <c r="N320" s="10">
        <f>IF(linear!$B320="C",1,0)</f>
        <v>0</v>
      </c>
      <c r="O320" s="13">
        <f>IF(linear!$D320="male",1,0)</f>
        <v>1</v>
      </c>
      <c r="P320" s="13">
        <v>1.0</v>
      </c>
      <c r="AC320" s="15">
        <f>SUMPRODUCT(linear!$G320:$P320,$R$4:$AA$4)</f>
        <v>0.1472579783</v>
      </c>
      <c r="AD320" s="16">
        <f>(AC320-linear!$A320)^2</f>
        <v>0.02168491217</v>
      </c>
      <c r="AE320" s="16"/>
    </row>
    <row r="321" ht="14.25" customHeight="1">
      <c r="A321" s="10">
        <v>0.0</v>
      </c>
      <c r="B321" s="10" t="s">
        <v>30</v>
      </c>
      <c r="C321" s="10">
        <v>3.0</v>
      </c>
      <c r="D321" s="10" t="s">
        <v>33</v>
      </c>
      <c r="E321" s="10">
        <v>31.0</v>
      </c>
      <c r="F321" s="11">
        <v>7.8542</v>
      </c>
      <c r="G321" s="10">
        <v>0.0</v>
      </c>
      <c r="H321" s="10">
        <v>0.0</v>
      </c>
      <c r="I321" s="12">
        <f>linear!$E321/$E$1</f>
        <v>0.3875</v>
      </c>
      <c r="J321" s="12">
        <f>LOG10(linear!$F321+1)</f>
        <v>0.9471493277</v>
      </c>
      <c r="K321" s="10">
        <f>IF(linear!$C321=1,1,0)</f>
        <v>0</v>
      </c>
      <c r="L321" s="10">
        <f>IF(linear!$C321=2,1,0)</f>
        <v>0</v>
      </c>
      <c r="M321" s="10">
        <f>IF(linear!$B321="S",1,0)</f>
        <v>1</v>
      </c>
      <c r="N321" s="10">
        <f>IF(linear!$B321="C",1,0)</f>
        <v>0</v>
      </c>
      <c r="O321" s="13">
        <f>IF(linear!$D321="male",1,0)</f>
        <v>0</v>
      </c>
      <c r="P321" s="13">
        <v>1.0</v>
      </c>
      <c r="AC321" s="15">
        <f>SUMPRODUCT(linear!$G321:$P321,$R$4:$AA$4)</f>
        <v>0.5728499885</v>
      </c>
      <c r="AD321" s="16">
        <f>(AC321-linear!$A321)^2</f>
        <v>0.3281571093</v>
      </c>
      <c r="AE321" s="16"/>
    </row>
    <row r="322" ht="14.25" customHeight="1">
      <c r="A322" s="10">
        <v>0.0</v>
      </c>
      <c r="B322" s="10" t="s">
        <v>30</v>
      </c>
      <c r="C322" s="10">
        <v>2.0</v>
      </c>
      <c r="D322" s="10" t="s">
        <v>31</v>
      </c>
      <c r="E322" s="10">
        <v>46.0</v>
      </c>
      <c r="F322" s="11">
        <v>26.0</v>
      </c>
      <c r="G322" s="10">
        <v>0.0</v>
      </c>
      <c r="H322" s="10">
        <v>0.0</v>
      </c>
      <c r="I322" s="12">
        <f>linear!$E322/$E$1</f>
        <v>0.575</v>
      </c>
      <c r="J322" s="12">
        <f>LOG10(linear!$F322+1)</f>
        <v>1.431363764</v>
      </c>
      <c r="K322" s="10">
        <f>IF(linear!$C322=1,1,0)</f>
        <v>0</v>
      </c>
      <c r="L322" s="10">
        <f>IF(linear!$C322=2,1,0)</f>
        <v>1</v>
      </c>
      <c r="M322" s="10">
        <f>IF(linear!$B322="S",1,0)</f>
        <v>1</v>
      </c>
      <c r="N322" s="10">
        <f>IF(linear!$B322="C",1,0)</f>
        <v>0</v>
      </c>
      <c r="O322" s="13">
        <f>IF(linear!$D322="male",1,0)</f>
        <v>1</v>
      </c>
      <c r="P322" s="13">
        <v>1.0</v>
      </c>
      <c r="AC322" s="15">
        <f>SUMPRODUCT(linear!$G322:$P322,$R$4:$AA$4)</f>
        <v>0.2002052728</v>
      </c>
      <c r="AD322" s="16">
        <f>(AC322-linear!$A322)^2</f>
        <v>0.04008215128</v>
      </c>
      <c r="AE322" s="16"/>
    </row>
    <row r="323" ht="14.25" customHeight="1">
      <c r="A323" s="10">
        <v>0.0</v>
      </c>
      <c r="B323" s="10" t="s">
        <v>30</v>
      </c>
      <c r="C323" s="10">
        <v>2.0</v>
      </c>
      <c r="D323" s="10" t="s">
        <v>31</v>
      </c>
      <c r="E323" s="10">
        <v>23.0</v>
      </c>
      <c r="F323" s="11">
        <v>10.5</v>
      </c>
      <c r="G323" s="10">
        <v>0.0</v>
      </c>
      <c r="H323" s="10">
        <v>0.0</v>
      </c>
      <c r="I323" s="12">
        <f>linear!$E323/$E$1</f>
        <v>0.2875</v>
      </c>
      <c r="J323" s="12">
        <f>LOG10(linear!$F323+1)</f>
        <v>1.06069784</v>
      </c>
      <c r="K323" s="10">
        <f>IF(linear!$C323=1,1,0)</f>
        <v>0</v>
      </c>
      <c r="L323" s="10">
        <f>IF(linear!$C323=2,1,0)</f>
        <v>1</v>
      </c>
      <c r="M323" s="10">
        <f>IF(linear!$B323="S",1,0)</f>
        <v>1</v>
      </c>
      <c r="N323" s="10">
        <f>IF(linear!$B323="C",1,0)</f>
        <v>0</v>
      </c>
      <c r="O323" s="13">
        <f>IF(linear!$D323="male",1,0)</f>
        <v>1</v>
      </c>
      <c r="P323" s="13">
        <v>1.0</v>
      </c>
      <c r="AC323" s="15">
        <f>SUMPRODUCT(linear!$G323:$P323,$R$4:$AA$4)</f>
        <v>0.3293728419</v>
      </c>
      <c r="AD323" s="16">
        <f>(AC323-linear!$A323)^2</f>
        <v>0.108486469</v>
      </c>
      <c r="AE323" s="16"/>
    </row>
    <row r="324" ht="14.25" customHeight="1">
      <c r="A324" s="10">
        <v>1.0</v>
      </c>
      <c r="B324" s="10" t="s">
        <v>30</v>
      </c>
      <c r="C324" s="10">
        <v>2.0</v>
      </c>
      <c r="D324" s="10" t="s">
        <v>33</v>
      </c>
      <c r="E324" s="10">
        <v>28.0</v>
      </c>
      <c r="F324" s="11">
        <v>12.65</v>
      </c>
      <c r="G324" s="10">
        <v>0.0</v>
      </c>
      <c r="H324" s="10">
        <v>0.0</v>
      </c>
      <c r="I324" s="12">
        <f>linear!$E324/$E$1</f>
        <v>0.35</v>
      </c>
      <c r="J324" s="12">
        <f>LOG10(linear!$F324+1)</f>
        <v>1.135132651</v>
      </c>
      <c r="K324" s="10">
        <f>IF(linear!$C324=1,1,0)</f>
        <v>0</v>
      </c>
      <c r="L324" s="10">
        <f>IF(linear!$C324=2,1,0)</f>
        <v>1</v>
      </c>
      <c r="M324" s="10">
        <f>IF(linear!$B324="S",1,0)</f>
        <v>1</v>
      </c>
      <c r="N324" s="10">
        <f>IF(linear!$B324="C",1,0)</f>
        <v>0</v>
      </c>
      <c r="O324" s="13">
        <f>IF(linear!$D324="male",1,0)</f>
        <v>0</v>
      </c>
      <c r="P324" s="13">
        <v>1.0</v>
      </c>
      <c r="AC324" s="15">
        <f>SUMPRODUCT(linear!$G324:$P324,$R$4:$AA$4)</f>
        <v>0.7840584988</v>
      </c>
      <c r="AD324" s="16">
        <f>(AC324-linear!$A324)^2</f>
        <v>0.04663073193</v>
      </c>
      <c r="AE324" s="16"/>
    </row>
    <row r="325" ht="14.25" customHeight="1">
      <c r="A325" s="10">
        <v>1.0</v>
      </c>
      <c r="B325" s="10" t="s">
        <v>30</v>
      </c>
      <c r="C325" s="10">
        <v>3.0</v>
      </c>
      <c r="D325" s="10" t="s">
        <v>31</v>
      </c>
      <c r="E325" s="10">
        <v>39.0</v>
      </c>
      <c r="F325" s="11">
        <v>7.925</v>
      </c>
      <c r="G325" s="10">
        <v>0.0</v>
      </c>
      <c r="H325" s="10">
        <v>0.0</v>
      </c>
      <c r="I325" s="12">
        <f>linear!$E325/$E$1</f>
        <v>0.4875</v>
      </c>
      <c r="J325" s="12">
        <f>LOG10(linear!$F325+1)</f>
        <v>0.9506082248</v>
      </c>
      <c r="K325" s="10">
        <f>IF(linear!$C325=1,1,0)</f>
        <v>0</v>
      </c>
      <c r="L325" s="10">
        <f>IF(linear!$C325=2,1,0)</f>
        <v>0</v>
      </c>
      <c r="M325" s="10">
        <f>IF(linear!$B325="S",1,0)</f>
        <v>1</v>
      </c>
      <c r="N325" s="10">
        <f>IF(linear!$B325="C",1,0)</f>
        <v>0</v>
      </c>
      <c r="O325" s="13">
        <f>IF(linear!$D325="male",1,0)</f>
        <v>1</v>
      </c>
      <c r="P325" s="13">
        <v>1.0</v>
      </c>
      <c r="AC325" s="15">
        <f>SUMPRODUCT(linear!$G325:$P325,$R$4:$AA$4)</f>
        <v>0.03874185909</v>
      </c>
      <c r="AD325" s="16">
        <f>(AC325-linear!$A325)^2</f>
        <v>0.9240172135</v>
      </c>
      <c r="AE325" s="16"/>
    </row>
    <row r="326" ht="14.25" customHeight="1">
      <c r="A326" s="10">
        <v>0.0</v>
      </c>
      <c r="B326" s="10" t="s">
        <v>30</v>
      </c>
      <c r="C326" s="10">
        <v>3.0</v>
      </c>
      <c r="D326" s="10" t="s">
        <v>31</v>
      </c>
      <c r="E326" s="10">
        <v>26.0</v>
      </c>
      <c r="F326" s="11">
        <v>8.05</v>
      </c>
      <c r="G326" s="10">
        <v>0.0</v>
      </c>
      <c r="H326" s="10">
        <v>0.0</v>
      </c>
      <c r="I326" s="12">
        <f>linear!$E326/$E$1</f>
        <v>0.325</v>
      </c>
      <c r="J326" s="12">
        <f>LOG10(linear!$F326+1)</f>
        <v>0.9566485792</v>
      </c>
      <c r="K326" s="10">
        <f>IF(linear!$C326=1,1,0)</f>
        <v>0</v>
      </c>
      <c r="L326" s="10">
        <f>IF(linear!$C326=2,1,0)</f>
        <v>0</v>
      </c>
      <c r="M326" s="10">
        <f>IF(linear!$B326="S",1,0)</f>
        <v>1</v>
      </c>
      <c r="N326" s="10">
        <f>IF(linear!$B326="C",1,0)</f>
        <v>0</v>
      </c>
      <c r="O326" s="13">
        <f>IF(linear!$D326="male",1,0)</f>
        <v>1</v>
      </c>
      <c r="P326" s="13">
        <v>1.0</v>
      </c>
      <c r="AC326" s="15">
        <f>SUMPRODUCT(linear!$G326:$P326,$R$4:$AA$4)</f>
        <v>0.1222552093</v>
      </c>
      <c r="AD326" s="16">
        <f>(AC326-linear!$A326)^2</f>
        <v>0.01494633621</v>
      </c>
      <c r="AE326" s="16"/>
    </row>
    <row r="327" ht="14.25" customHeight="1">
      <c r="A327" s="10">
        <v>0.0</v>
      </c>
      <c r="B327" s="10" t="s">
        <v>30</v>
      </c>
      <c r="C327" s="10">
        <v>3.0</v>
      </c>
      <c r="D327" s="10" t="s">
        <v>33</v>
      </c>
      <c r="E327" s="10">
        <v>21.0</v>
      </c>
      <c r="F327" s="11">
        <v>9.825</v>
      </c>
      <c r="G327" s="10">
        <v>1.0</v>
      </c>
      <c r="H327" s="10">
        <v>0.0</v>
      </c>
      <c r="I327" s="12">
        <f>linear!$E327/$E$1</f>
        <v>0.2625</v>
      </c>
      <c r="J327" s="12">
        <f>LOG10(linear!$F327+1)</f>
        <v>1.034427905</v>
      </c>
      <c r="K327" s="10">
        <f>IF(linear!$C327=1,1,0)</f>
        <v>0</v>
      </c>
      <c r="L327" s="10">
        <f>IF(linear!$C327=2,1,0)</f>
        <v>0</v>
      </c>
      <c r="M327" s="10">
        <f>IF(linear!$B327="S",1,0)</f>
        <v>1</v>
      </c>
      <c r="N327" s="10">
        <f>IF(linear!$B327="C",1,0)</f>
        <v>0</v>
      </c>
      <c r="O327" s="13">
        <f>IF(linear!$D327="male",1,0)</f>
        <v>0</v>
      </c>
      <c r="P327" s="13">
        <v>1.0</v>
      </c>
      <c r="AC327" s="15">
        <f>SUMPRODUCT(linear!$G327:$P327,$R$4:$AA$4)</f>
        <v>0.5861844424</v>
      </c>
      <c r="AD327" s="16">
        <f>(AC327-linear!$A327)^2</f>
        <v>0.3436122005</v>
      </c>
      <c r="AE327" s="16"/>
    </row>
    <row r="328" ht="14.25" customHeight="1">
      <c r="A328" s="10">
        <v>0.0</v>
      </c>
      <c r="B328" s="10" t="s">
        <v>30</v>
      </c>
      <c r="C328" s="10">
        <v>3.0</v>
      </c>
      <c r="D328" s="10" t="s">
        <v>31</v>
      </c>
      <c r="E328" s="10">
        <v>28.0</v>
      </c>
      <c r="F328" s="11">
        <v>15.85</v>
      </c>
      <c r="G328" s="10">
        <v>1.0</v>
      </c>
      <c r="H328" s="10">
        <v>0.0</v>
      </c>
      <c r="I328" s="12">
        <f>linear!$E328/$E$1</f>
        <v>0.35</v>
      </c>
      <c r="J328" s="12">
        <f>LOG10(linear!$F328+1)</f>
        <v>1.226599905</v>
      </c>
      <c r="K328" s="10">
        <f>IF(linear!$C328=1,1,0)</f>
        <v>0</v>
      </c>
      <c r="L328" s="10">
        <f>IF(linear!$C328=2,1,0)</f>
        <v>0</v>
      </c>
      <c r="M328" s="10">
        <f>IF(linear!$B328="S",1,0)</f>
        <v>1</v>
      </c>
      <c r="N328" s="10">
        <f>IF(linear!$B328="C",1,0)</f>
        <v>0</v>
      </c>
      <c r="O328" s="13">
        <f>IF(linear!$D328="male",1,0)</f>
        <v>1</v>
      </c>
      <c r="P328" s="13">
        <v>1.0</v>
      </c>
      <c r="AC328" s="15">
        <f>SUMPRODUCT(linear!$G328:$P328,$R$4:$AA$4)</f>
        <v>0.06767549327</v>
      </c>
      <c r="AD328" s="16">
        <f>(AC328-linear!$A328)^2</f>
        <v>0.00457997239</v>
      </c>
      <c r="AE328" s="16"/>
    </row>
    <row r="329" ht="14.25" customHeight="1">
      <c r="A329" s="10">
        <v>0.0</v>
      </c>
      <c r="B329" s="10" t="s">
        <v>30</v>
      </c>
      <c r="C329" s="10">
        <v>3.0</v>
      </c>
      <c r="D329" s="10" t="s">
        <v>33</v>
      </c>
      <c r="E329" s="10">
        <v>20.0</v>
      </c>
      <c r="F329" s="11">
        <v>8.6625</v>
      </c>
      <c r="G329" s="10">
        <v>0.0</v>
      </c>
      <c r="H329" s="10">
        <v>0.0</v>
      </c>
      <c r="I329" s="12">
        <f>linear!$E329/$E$1</f>
        <v>0.25</v>
      </c>
      <c r="J329" s="12">
        <f>LOG10(linear!$F329+1)</f>
        <v>0.9850895069</v>
      </c>
      <c r="K329" s="10">
        <f>IF(linear!$C329=1,1,0)</f>
        <v>0</v>
      </c>
      <c r="L329" s="10">
        <f>IF(linear!$C329=2,1,0)</f>
        <v>0</v>
      </c>
      <c r="M329" s="10">
        <f>IF(linear!$B329="S",1,0)</f>
        <v>1</v>
      </c>
      <c r="N329" s="10">
        <f>IF(linear!$B329="C",1,0)</f>
        <v>0</v>
      </c>
      <c r="O329" s="13">
        <f>IF(linear!$D329="male",1,0)</f>
        <v>0</v>
      </c>
      <c r="P329" s="13">
        <v>1.0</v>
      </c>
      <c r="AC329" s="15">
        <f>SUMPRODUCT(linear!$G329:$P329,$R$4:$AA$4)</f>
        <v>0.6451151951</v>
      </c>
      <c r="AD329" s="16">
        <f>(AC329-linear!$A329)^2</f>
        <v>0.4161736149</v>
      </c>
      <c r="AE329" s="16"/>
    </row>
    <row r="330" ht="14.25" customHeight="1">
      <c r="A330" s="10">
        <v>0.0</v>
      </c>
      <c r="B330" s="10" t="s">
        <v>30</v>
      </c>
      <c r="C330" s="10">
        <v>2.0</v>
      </c>
      <c r="D330" s="10" t="s">
        <v>31</v>
      </c>
      <c r="E330" s="10">
        <v>34.0</v>
      </c>
      <c r="F330" s="11">
        <v>21.0</v>
      </c>
      <c r="G330" s="10">
        <v>1.0</v>
      </c>
      <c r="H330" s="10">
        <v>0.0</v>
      </c>
      <c r="I330" s="12">
        <f>linear!$E330/$E$1</f>
        <v>0.425</v>
      </c>
      <c r="J330" s="12">
        <f>LOG10(linear!$F330+1)</f>
        <v>1.342422681</v>
      </c>
      <c r="K330" s="10">
        <f>IF(linear!$C330=1,1,0)</f>
        <v>0</v>
      </c>
      <c r="L330" s="10">
        <f>IF(linear!$C330=2,1,0)</f>
        <v>1</v>
      </c>
      <c r="M330" s="10">
        <f>IF(linear!$B330="S",1,0)</f>
        <v>1</v>
      </c>
      <c r="N330" s="10">
        <f>IF(linear!$B330="C",1,0)</f>
        <v>0</v>
      </c>
      <c r="O330" s="13">
        <f>IF(linear!$D330="male",1,0)</f>
        <v>1</v>
      </c>
      <c r="P330" s="13">
        <v>1.0</v>
      </c>
      <c r="AC330" s="15">
        <f>SUMPRODUCT(linear!$G330:$P330,$R$4:$AA$4)</f>
        <v>0.2177538392</v>
      </c>
      <c r="AD330" s="16">
        <f>(AC330-linear!$A330)^2</f>
        <v>0.0474167345</v>
      </c>
      <c r="AE330" s="16"/>
    </row>
    <row r="331" ht="14.25" customHeight="1">
      <c r="A331" s="10">
        <v>0.0</v>
      </c>
      <c r="B331" s="10" t="s">
        <v>30</v>
      </c>
      <c r="C331" s="10">
        <v>3.0</v>
      </c>
      <c r="D331" s="10" t="s">
        <v>31</v>
      </c>
      <c r="E331" s="10">
        <v>51.0</v>
      </c>
      <c r="F331" s="11">
        <v>7.75</v>
      </c>
      <c r="G331" s="10">
        <v>0.0</v>
      </c>
      <c r="H331" s="10">
        <v>0.0</v>
      </c>
      <c r="I331" s="12">
        <f>linear!$E331/$E$1</f>
        <v>0.6375</v>
      </c>
      <c r="J331" s="12">
        <f>LOG10(linear!$F331+1)</f>
        <v>0.942008053</v>
      </c>
      <c r="K331" s="10">
        <f>IF(linear!$C331=1,1,0)</f>
        <v>0</v>
      </c>
      <c r="L331" s="10">
        <f>IF(linear!$C331=2,1,0)</f>
        <v>0</v>
      </c>
      <c r="M331" s="10">
        <f>IF(linear!$B331="S",1,0)</f>
        <v>1</v>
      </c>
      <c r="N331" s="10">
        <f>IF(linear!$B331="C",1,0)</f>
        <v>0</v>
      </c>
      <c r="O331" s="13">
        <f>IF(linear!$D331="male",1,0)</f>
        <v>1</v>
      </c>
      <c r="P331" s="13">
        <v>1.0</v>
      </c>
      <c r="AC331" s="15">
        <f>SUMPRODUCT(linear!$G331:$P331,$R$4:$AA$4)</f>
        <v>-0.03849479701</v>
      </c>
      <c r="AD331" s="16">
        <f>(AC331-linear!$A331)^2</f>
        <v>0.001481849397</v>
      </c>
      <c r="AE331" s="16"/>
    </row>
    <row r="332" ht="14.25" customHeight="1">
      <c r="A332" s="10">
        <v>1.0</v>
      </c>
      <c r="B332" s="10" t="s">
        <v>30</v>
      </c>
      <c r="C332" s="10">
        <v>2.0</v>
      </c>
      <c r="D332" s="10" t="s">
        <v>31</v>
      </c>
      <c r="E332" s="10">
        <v>3.0</v>
      </c>
      <c r="F332" s="11">
        <v>18.75</v>
      </c>
      <c r="G332" s="10">
        <v>1.0</v>
      </c>
      <c r="H332" s="10">
        <v>1.0</v>
      </c>
      <c r="I332" s="12">
        <f>linear!$E332/$E$1</f>
        <v>0.0375</v>
      </c>
      <c r="J332" s="12">
        <f>LOG10(linear!$F332+1)</f>
        <v>1.2955671</v>
      </c>
      <c r="K332" s="10">
        <f>IF(linear!$C332=1,1,0)</f>
        <v>0</v>
      </c>
      <c r="L332" s="10">
        <f>IF(linear!$C332=2,1,0)</f>
        <v>1</v>
      </c>
      <c r="M332" s="10">
        <f>IF(linear!$B332="S",1,0)</f>
        <v>1</v>
      </c>
      <c r="N332" s="10">
        <f>IF(linear!$B332="C",1,0)</f>
        <v>0</v>
      </c>
      <c r="O332" s="13">
        <f>IF(linear!$D332="male",1,0)</f>
        <v>1</v>
      </c>
      <c r="P332" s="13">
        <v>1.0</v>
      </c>
      <c r="AC332" s="15">
        <f>SUMPRODUCT(linear!$G332:$P332,$R$4:$AA$4)</f>
        <v>0.3999897188</v>
      </c>
      <c r="AD332" s="16">
        <f>(AC332-linear!$A332)^2</f>
        <v>0.3600123375</v>
      </c>
      <c r="AE332" s="16"/>
    </row>
    <row r="333" ht="14.25" customHeight="1">
      <c r="A333" s="10">
        <v>0.0</v>
      </c>
      <c r="B333" s="10" t="s">
        <v>30</v>
      </c>
      <c r="C333" s="10">
        <v>3.0</v>
      </c>
      <c r="D333" s="10" t="s">
        <v>31</v>
      </c>
      <c r="E333" s="10">
        <v>21.0</v>
      </c>
      <c r="F333" s="11">
        <v>7.775</v>
      </c>
      <c r="G333" s="10">
        <v>0.0</v>
      </c>
      <c r="H333" s="10">
        <v>0.0</v>
      </c>
      <c r="I333" s="12">
        <f>linear!$E333/$E$1</f>
        <v>0.2625</v>
      </c>
      <c r="J333" s="12">
        <f>LOG10(linear!$F333+1)</f>
        <v>0.9432471251</v>
      </c>
      <c r="K333" s="10">
        <f>IF(linear!$C333=1,1,0)</f>
        <v>0</v>
      </c>
      <c r="L333" s="10">
        <f>IF(linear!$C333=2,1,0)</f>
        <v>0</v>
      </c>
      <c r="M333" s="10">
        <f>IF(linear!$B333="S",1,0)</f>
        <v>1</v>
      </c>
      <c r="N333" s="10">
        <f>IF(linear!$B333="C",1,0)</f>
        <v>0</v>
      </c>
      <c r="O333" s="13">
        <f>IF(linear!$D333="male",1,0)</f>
        <v>1</v>
      </c>
      <c r="P333" s="13">
        <v>1.0</v>
      </c>
      <c r="AC333" s="15">
        <f>SUMPRODUCT(linear!$G333:$P333,$R$4:$AA$4)</f>
        <v>0.1536093212</v>
      </c>
      <c r="AD333" s="16">
        <f>(AC333-linear!$A333)^2</f>
        <v>0.02359582356</v>
      </c>
      <c r="AE333" s="16"/>
    </row>
    <row r="334" ht="14.25" customHeight="1">
      <c r="A334" s="10">
        <v>1.0</v>
      </c>
      <c r="B334" s="10" t="s">
        <v>34</v>
      </c>
      <c r="C334" s="10">
        <v>1.0</v>
      </c>
      <c r="D334" s="10" t="s">
        <v>33</v>
      </c>
      <c r="E334" s="10">
        <v>33.0</v>
      </c>
      <c r="F334" s="11">
        <v>90.0</v>
      </c>
      <c r="G334" s="10">
        <v>1.0</v>
      </c>
      <c r="H334" s="10">
        <v>0.0</v>
      </c>
      <c r="I334" s="12">
        <f>linear!$E334/$E$1</f>
        <v>0.4125</v>
      </c>
      <c r="J334" s="12">
        <f>LOG10(linear!$F334+1)</f>
        <v>1.959041392</v>
      </c>
      <c r="K334" s="10">
        <f>IF(linear!$C334=1,1,0)</f>
        <v>1</v>
      </c>
      <c r="L334" s="10">
        <f>IF(linear!$C334=2,1,0)</f>
        <v>0</v>
      </c>
      <c r="M334" s="10">
        <f>IF(linear!$B334="S",1,0)</f>
        <v>0</v>
      </c>
      <c r="N334" s="10">
        <f>IF(linear!$B334="C",1,0)</f>
        <v>0</v>
      </c>
      <c r="O334" s="13">
        <f>IF(linear!$D334="male",1,0)</f>
        <v>0</v>
      </c>
      <c r="P334" s="13">
        <v>1.0</v>
      </c>
      <c r="AC334" s="15">
        <f>SUMPRODUCT(linear!$G334:$P334,$R$4:$AA$4)</f>
        <v>0.8763216214</v>
      </c>
      <c r="AD334" s="16">
        <f>(AC334-linear!$A334)^2</f>
        <v>0.01529634133</v>
      </c>
      <c r="AE334" s="16"/>
    </row>
    <row r="335" ht="14.25" customHeight="1">
      <c r="A335" s="10">
        <v>1.0</v>
      </c>
      <c r="B335" s="10" t="s">
        <v>30</v>
      </c>
      <c r="C335" s="10">
        <v>3.0</v>
      </c>
      <c r="D335" s="10" t="s">
        <v>31</v>
      </c>
      <c r="E335" s="10">
        <v>44.0</v>
      </c>
      <c r="F335" s="11">
        <v>7.925</v>
      </c>
      <c r="G335" s="10">
        <v>0.0</v>
      </c>
      <c r="H335" s="10">
        <v>0.0</v>
      </c>
      <c r="I335" s="12">
        <f>linear!$E335/$E$1</f>
        <v>0.55</v>
      </c>
      <c r="J335" s="12">
        <f>LOG10(linear!$F335+1)</f>
        <v>0.9506082248</v>
      </c>
      <c r="K335" s="10">
        <f>IF(linear!$C335=1,1,0)</f>
        <v>0</v>
      </c>
      <c r="L335" s="10">
        <f>IF(linear!$C335=2,1,0)</f>
        <v>0</v>
      </c>
      <c r="M335" s="10">
        <f>IF(linear!$B335="S",1,0)</f>
        <v>1</v>
      </c>
      <c r="N335" s="10">
        <f>IF(linear!$B335="C",1,0)</f>
        <v>0</v>
      </c>
      <c r="O335" s="13">
        <f>IF(linear!$D335="male",1,0)</f>
        <v>1</v>
      </c>
      <c r="P335" s="13">
        <v>1.0</v>
      </c>
      <c r="AC335" s="15">
        <f>SUMPRODUCT(linear!$G335:$P335,$R$4:$AA$4)</f>
        <v>0.006734571282</v>
      </c>
      <c r="AD335" s="16">
        <f>(AC335-linear!$A335)^2</f>
        <v>0.9865762119</v>
      </c>
      <c r="AE335" s="16"/>
    </row>
    <row r="336" ht="14.25" customHeight="1">
      <c r="A336" s="10">
        <v>1.0</v>
      </c>
      <c r="B336" s="10" t="s">
        <v>30</v>
      </c>
      <c r="C336" s="10">
        <v>2.0</v>
      </c>
      <c r="D336" s="10" t="s">
        <v>33</v>
      </c>
      <c r="E336" s="10">
        <v>34.0</v>
      </c>
      <c r="F336" s="11">
        <v>32.5</v>
      </c>
      <c r="G336" s="10">
        <v>1.0</v>
      </c>
      <c r="H336" s="10">
        <v>1.0</v>
      </c>
      <c r="I336" s="12">
        <f>linear!$E336/$E$1</f>
        <v>0.425</v>
      </c>
      <c r="J336" s="12">
        <f>LOG10(linear!$F336+1)</f>
        <v>1.525044807</v>
      </c>
      <c r="K336" s="10">
        <f>IF(linear!$C336=1,1,0)</f>
        <v>0</v>
      </c>
      <c r="L336" s="10">
        <f>IF(linear!$C336=2,1,0)</f>
        <v>1</v>
      </c>
      <c r="M336" s="10">
        <f>IF(linear!$B336="S",1,0)</f>
        <v>1</v>
      </c>
      <c r="N336" s="10">
        <f>IF(linear!$B336="C",1,0)</f>
        <v>0</v>
      </c>
      <c r="O336" s="13">
        <f>IF(linear!$D336="male",1,0)</f>
        <v>0</v>
      </c>
      <c r="P336" s="13">
        <v>1.0</v>
      </c>
      <c r="AC336" s="15">
        <f>SUMPRODUCT(linear!$G336:$P336,$R$4:$AA$4)</f>
        <v>0.6957941435</v>
      </c>
      <c r="AD336" s="16">
        <f>(AC336-linear!$A336)^2</f>
        <v>0.09254120313</v>
      </c>
      <c r="AE336" s="16"/>
    </row>
    <row r="337" ht="14.25" customHeight="1">
      <c r="A337" s="10">
        <v>1.0</v>
      </c>
      <c r="B337" s="10" t="s">
        <v>30</v>
      </c>
      <c r="C337" s="10">
        <v>2.0</v>
      </c>
      <c r="D337" s="10" t="s">
        <v>33</v>
      </c>
      <c r="E337" s="10">
        <v>18.0</v>
      </c>
      <c r="F337" s="11">
        <v>13.0</v>
      </c>
      <c r="G337" s="10">
        <v>0.0</v>
      </c>
      <c r="H337" s="10">
        <v>2.0</v>
      </c>
      <c r="I337" s="12">
        <f>linear!$E337/$E$1</f>
        <v>0.225</v>
      </c>
      <c r="J337" s="12">
        <f>LOG10(linear!$F337+1)</f>
        <v>1.146128036</v>
      </c>
      <c r="K337" s="10">
        <f>IF(linear!$C337=1,1,0)</f>
        <v>0</v>
      </c>
      <c r="L337" s="10">
        <f>IF(linear!$C337=2,1,0)</f>
        <v>1</v>
      </c>
      <c r="M337" s="10">
        <f>IF(linear!$B337="S",1,0)</f>
        <v>1</v>
      </c>
      <c r="N337" s="10">
        <f>IF(linear!$B337="C",1,0)</f>
        <v>0</v>
      </c>
      <c r="O337" s="13">
        <f>IF(linear!$D337="male",1,0)</f>
        <v>0</v>
      </c>
      <c r="P337" s="13">
        <v>1.0</v>
      </c>
      <c r="AC337" s="15">
        <f>SUMPRODUCT(linear!$G337:$P337,$R$4:$AA$4)</f>
        <v>0.8207577765</v>
      </c>
      <c r="AD337" s="16">
        <f>(AC337-linear!$A337)^2</f>
        <v>0.0321277747</v>
      </c>
      <c r="AE337" s="16"/>
    </row>
    <row r="338" ht="14.25" customHeight="1">
      <c r="A338" s="10">
        <v>0.0</v>
      </c>
      <c r="B338" s="10" t="s">
        <v>30</v>
      </c>
      <c r="C338" s="10">
        <v>2.0</v>
      </c>
      <c r="D338" s="10" t="s">
        <v>31</v>
      </c>
      <c r="E338" s="10">
        <v>30.0</v>
      </c>
      <c r="F338" s="11">
        <v>13.0</v>
      </c>
      <c r="G338" s="10">
        <v>0.0</v>
      </c>
      <c r="H338" s="10">
        <v>0.0</v>
      </c>
      <c r="I338" s="12">
        <f>linear!$E338/$E$1</f>
        <v>0.375</v>
      </c>
      <c r="J338" s="12">
        <f>LOG10(linear!$F338+1)</f>
        <v>1.146128036</v>
      </c>
      <c r="K338" s="10">
        <f>IF(linear!$C338=1,1,0)</f>
        <v>0</v>
      </c>
      <c r="L338" s="10">
        <f>IF(linear!$C338=2,1,0)</f>
        <v>1</v>
      </c>
      <c r="M338" s="10">
        <f>IF(linear!$B338="S",1,0)</f>
        <v>1</v>
      </c>
      <c r="N338" s="10">
        <f>IF(linear!$B338="C",1,0)</f>
        <v>0</v>
      </c>
      <c r="O338" s="13">
        <f>IF(linear!$D338="male",1,0)</f>
        <v>1</v>
      </c>
      <c r="P338" s="13">
        <v>1.0</v>
      </c>
      <c r="AC338" s="15">
        <f>SUMPRODUCT(linear!$G338:$P338,$R$4:$AA$4)</f>
        <v>0.288726437</v>
      </c>
      <c r="AD338" s="16">
        <f>(AC338-linear!$A338)^2</f>
        <v>0.08336295542</v>
      </c>
      <c r="AE338" s="16"/>
    </row>
    <row r="339" ht="14.25" customHeight="1">
      <c r="A339" s="10">
        <v>0.0</v>
      </c>
      <c r="B339" s="10" t="s">
        <v>30</v>
      </c>
      <c r="C339" s="10">
        <v>3.0</v>
      </c>
      <c r="D339" s="10" t="s">
        <v>33</v>
      </c>
      <c r="E339" s="10">
        <v>10.0</v>
      </c>
      <c r="F339" s="11">
        <v>24.15</v>
      </c>
      <c r="G339" s="10">
        <v>0.0</v>
      </c>
      <c r="H339" s="10">
        <v>2.0</v>
      </c>
      <c r="I339" s="12">
        <f>linear!$E339/$E$1</f>
        <v>0.125</v>
      </c>
      <c r="J339" s="12">
        <f>LOG10(linear!$F339+1)</f>
        <v>1.400537989</v>
      </c>
      <c r="K339" s="10">
        <f>IF(linear!$C339=1,1,0)</f>
        <v>0</v>
      </c>
      <c r="L339" s="10">
        <f>IF(linear!$C339=2,1,0)</f>
        <v>0</v>
      </c>
      <c r="M339" s="10">
        <f>IF(linear!$B339="S",1,0)</f>
        <v>1</v>
      </c>
      <c r="N339" s="10">
        <f>IF(linear!$B339="C",1,0)</f>
        <v>0</v>
      </c>
      <c r="O339" s="13">
        <f>IF(linear!$D339="male",1,0)</f>
        <v>0</v>
      </c>
      <c r="P339" s="13">
        <v>1.0</v>
      </c>
      <c r="AC339" s="15">
        <f>SUMPRODUCT(linear!$G339:$P339,$R$4:$AA$4)</f>
        <v>0.701527187</v>
      </c>
      <c r="AD339" s="16">
        <f>(AC339-linear!$A339)^2</f>
        <v>0.492140394</v>
      </c>
      <c r="AE339" s="16"/>
    </row>
    <row r="340" ht="14.25" customHeight="1">
      <c r="A340" s="10">
        <v>0.0</v>
      </c>
      <c r="B340" s="10" t="s">
        <v>34</v>
      </c>
      <c r="C340" s="10">
        <v>3.0</v>
      </c>
      <c r="D340" s="10" t="s">
        <v>31</v>
      </c>
      <c r="E340" s="10">
        <v>21.0</v>
      </c>
      <c r="F340" s="11">
        <v>7.7333</v>
      </c>
      <c r="G340" s="10">
        <v>0.0</v>
      </c>
      <c r="H340" s="10">
        <v>0.0</v>
      </c>
      <c r="I340" s="12">
        <f>linear!$E340/$E$1</f>
        <v>0.2625</v>
      </c>
      <c r="J340" s="12">
        <f>LOG10(linear!$F340+1)</f>
        <v>0.941178379</v>
      </c>
      <c r="K340" s="10">
        <f>IF(linear!$C340=1,1,0)</f>
        <v>0</v>
      </c>
      <c r="L340" s="10">
        <f>IF(linear!$C340=2,1,0)</f>
        <v>0</v>
      </c>
      <c r="M340" s="10">
        <f>IF(linear!$B340="S",1,0)</f>
        <v>0</v>
      </c>
      <c r="N340" s="10">
        <f>IF(linear!$B340="C",1,0)</f>
        <v>0</v>
      </c>
      <c r="O340" s="13">
        <f>IF(linear!$D340="male",1,0)</f>
        <v>1</v>
      </c>
      <c r="P340" s="13">
        <v>1.0</v>
      </c>
      <c r="AC340" s="15">
        <f>SUMPRODUCT(linear!$G340:$P340,$R$4:$AA$4)</f>
        <v>0.1227885501</v>
      </c>
      <c r="AD340" s="16">
        <f>(AC340-linear!$A340)^2</f>
        <v>0.01507702804</v>
      </c>
      <c r="AE340" s="16"/>
    </row>
    <row r="341" ht="14.25" customHeight="1">
      <c r="A341" s="10">
        <v>0.0</v>
      </c>
      <c r="B341" s="10" t="s">
        <v>30</v>
      </c>
      <c r="C341" s="10">
        <v>3.0</v>
      </c>
      <c r="D341" s="10" t="s">
        <v>31</v>
      </c>
      <c r="E341" s="10">
        <v>29.0</v>
      </c>
      <c r="F341" s="11">
        <v>7.875</v>
      </c>
      <c r="G341" s="10">
        <v>0.0</v>
      </c>
      <c r="H341" s="10">
        <v>0.0</v>
      </c>
      <c r="I341" s="12">
        <f>linear!$E341/$E$1</f>
        <v>0.3625</v>
      </c>
      <c r="J341" s="12">
        <f>LOG10(linear!$F341+1)</f>
        <v>0.9481683617</v>
      </c>
      <c r="K341" s="10">
        <f>IF(linear!$C341=1,1,0)</f>
        <v>0</v>
      </c>
      <c r="L341" s="10">
        <f>IF(linear!$C341=2,1,0)</f>
        <v>0</v>
      </c>
      <c r="M341" s="10">
        <f>IF(linear!$B341="S",1,0)</f>
        <v>1</v>
      </c>
      <c r="N341" s="10">
        <f>IF(linear!$B341="C",1,0)</f>
        <v>0</v>
      </c>
      <c r="O341" s="13">
        <f>IF(linear!$D341="male",1,0)</f>
        <v>1</v>
      </c>
      <c r="P341" s="13">
        <v>1.0</v>
      </c>
      <c r="AC341" s="15">
        <f>SUMPRODUCT(linear!$G341:$P341,$R$4:$AA$4)</f>
        <v>0.1026375178</v>
      </c>
      <c r="AD341" s="16">
        <f>(AC341-linear!$A341)^2</f>
        <v>0.01053446005</v>
      </c>
      <c r="AE341" s="16"/>
    </row>
    <row r="342" ht="14.25" customHeight="1">
      <c r="A342" s="10">
        <v>0.0</v>
      </c>
      <c r="B342" s="10" t="s">
        <v>30</v>
      </c>
      <c r="C342" s="10">
        <v>3.0</v>
      </c>
      <c r="D342" s="10" t="s">
        <v>33</v>
      </c>
      <c r="E342" s="10">
        <v>28.0</v>
      </c>
      <c r="F342" s="11">
        <v>14.4</v>
      </c>
      <c r="G342" s="10">
        <v>1.0</v>
      </c>
      <c r="H342" s="10">
        <v>1.0</v>
      </c>
      <c r="I342" s="12">
        <f>linear!$E342/$E$1</f>
        <v>0.35</v>
      </c>
      <c r="J342" s="12">
        <f>LOG10(linear!$F342+1)</f>
        <v>1.187520721</v>
      </c>
      <c r="K342" s="10">
        <f>IF(linear!$C342=1,1,0)</f>
        <v>0</v>
      </c>
      <c r="L342" s="10">
        <f>IF(linear!$C342=2,1,0)</f>
        <v>0</v>
      </c>
      <c r="M342" s="10">
        <f>IF(linear!$B342="S",1,0)</f>
        <v>1</v>
      </c>
      <c r="N342" s="10">
        <f>IF(linear!$B342="C",1,0)</f>
        <v>0</v>
      </c>
      <c r="O342" s="13">
        <f>IF(linear!$D342="male",1,0)</f>
        <v>0</v>
      </c>
      <c r="P342" s="13">
        <v>1.0</v>
      </c>
      <c r="AC342" s="15">
        <f>SUMPRODUCT(linear!$G342:$P342,$R$4:$AA$4)</f>
        <v>0.5349102564</v>
      </c>
      <c r="AD342" s="16">
        <f>(AC342-linear!$A342)^2</f>
        <v>0.2861289824</v>
      </c>
      <c r="AE342" s="16"/>
    </row>
    <row r="343" ht="14.25" customHeight="1">
      <c r="A343" s="10">
        <v>0.0</v>
      </c>
      <c r="B343" s="10" t="s">
        <v>30</v>
      </c>
      <c r="C343" s="10">
        <v>3.0</v>
      </c>
      <c r="D343" s="10" t="s">
        <v>31</v>
      </c>
      <c r="E343" s="10">
        <v>18.0</v>
      </c>
      <c r="F343" s="11">
        <v>20.2125</v>
      </c>
      <c r="G343" s="10">
        <v>1.0</v>
      </c>
      <c r="H343" s="10">
        <v>1.0</v>
      </c>
      <c r="I343" s="12">
        <f>linear!$E343/$E$1</f>
        <v>0.225</v>
      </c>
      <c r="J343" s="12">
        <f>LOG10(linear!$F343+1)</f>
        <v>1.326591855</v>
      </c>
      <c r="K343" s="10">
        <f>IF(linear!$C343=1,1,0)</f>
        <v>0</v>
      </c>
      <c r="L343" s="10">
        <f>IF(linear!$C343=2,1,0)</f>
        <v>0</v>
      </c>
      <c r="M343" s="10">
        <f>IF(linear!$B343="S",1,0)</f>
        <v>1</v>
      </c>
      <c r="N343" s="10">
        <f>IF(linear!$B343="C",1,0)</f>
        <v>0</v>
      </c>
      <c r="O343" s="13">
        <f>IF(linear!$D343="male",1,0)</f>
        <v>1</v>
      </c>
      <c r="P343" s="13">
        <v>1.0</v>
      </c>
      <c r="AC343" s="15">
        <f>SUMPRODUCT(linear!$G343:$P343,$R$4:$AA$4)</f>
        <v>0.122637993</v>
      </c>
      <c r="AD343" s="16">
        <f>(AC343-linear!$A343)^2</f>
        <v>0.01504007732</v>
      </c>
      <c r="AE343" s="16"/>
    </row>
    <row r="344" ht="14.25" customHeight="1">
      <c r="A344" s="10">
        <v>1.0</v>
      </c>
      <c r="B344" s="10" t="s">
        <v>30</v>
      </c>
      <c r="C344" s="10">
        <v>2.0</v>
      </c>
      <c r="D344" s="10" t="s">
        <v>33</v>
      </c>
      <c r="E344" s="10">
        <v>28.0</v>
      </c>
      <c r="F344" s="11">
        <v>26.0</v>
      </c>
      <c r="G344" s="10">
        <v>1.0</v>
      </c>
      <c r="H344" s="10">
        <v>0.0</v>
      </c>
      <c r="I344" s="12">
        <f>linear!$E344/$E$1</f>
        <v>0.35</v>
      </c>
      <c r="J344" s="12">
        <f>LOG10(linear!$F344+1)</f>
        <v>1.431363764</v>
      </c>
      <c r="K344" s="10">
        <f>IF(linear!$C344=1,1,0)</f>
        <v>0</v>
      </c>
      <c r="L344" s="10">
        <f>IF(linear!$C344=2,1,0)</f>
        <v>1</v>
      </c>
      <c r="M344" s="10">
        <f>IF(linear!$B344="S",1,0)</f>
        <v>1</v>
      </c>
      <c r="N344" s="10">
        <f>IF(linear!$B344="C",1,0)</f>
        <v>0</v>
      </c>
      <c r="O344" s="13">
        <f>IF(linear!$D344="male",1,0)</f>
        <v>0</v>
      </c>
      <c r="P344" s="13">
        <v>1.0</v>
      </c>
      <c r="AC344" s="15">
        <f>SUMPRODUCT(linear!$G344:$P344,$R$4:$AA$4)</f>
        <v>0.7435625532</v>
      </c>
      <c r="AD344" s="16">
        <f>(AC344-linear!$A344)^2</f>
        <v>0.0657601641</v>
      </c>
      <c r="AE344" s="16"/>
    </row>
    <row r="345" ht="14.25" customHeight="1">
      <c r="A345" s="10">
        <v>1.0</v>
      </c>
      <c r="B345" s="10" t="s">
        <v>30</v>
      </c>
      <c r="C345" s="10">
        <v>2.0</v>
      </c>
      <c r="D345" s="10" t="s">
        <v>33</v>
      </c>
      <c r="E345" s="10">
        <v>19.0</v>
      </c>
      <c r="F345" s="11">
        <v>26.0</v>
      </c>
      <c r="G345" s="10">
        <v>0.0</v>
      </c>
      <c r="H345" s="10">
        <v>0.0</v>
      </c>
      <c r="I345" s="12">
        <f>linear!$E345/$E$1</f>
        <v>0.2375</v>
      </c>
      <c r="J345" s="12">
        <f>LOG10(linear!$F345+1)</f>
        <v>1.431363764</v>
      </c>
      <c r="K345" s="10">
        <f>IF(linear!$C345=1,1,0)</f>
        <v>0</v>
      </c>
      <c r="L345" s="10">
        <f>IF(linear!$C345=2,1,0)</f>
        <v>1</v>
      </c>
      <c r="M345" s="10">
        <f>IF(linear!$B345="S",1,0)</f>
        <v>1</v>
      </c>
      <c r="N345" s="10">
        <f>IF(linear!$B345="C",1,0)</f>
        <v>0</v>
      </c>
      <c r="O345" s="13">
        <f>IF(linear!$D345="male",1,0)</f>
        <v>0</v>
      </c>
      <c r="P345" s="13">
        <v>1.0</v>
      </c>
      <c r="AC345" s="15">
        <f>SUMPRODUCT(linear!$G345:$P345,$R$4:$AA$4)</f>
        <v>0.8561096798</v>
      </c>
      <c r="AD345" s="16">
        <f>(AC345-linear!$A345)^2</f>
        <v>0.02070442426</v>
      </c>
      <c r="AE345" s="16"/>
    </row>
    <row r="346" ht="14.25" customHeight="1">
      <c r="A346" s="10">
        <v>1.0</v>
      </c>
      <c r="B346" s="10" t="s">
        <v>30</v>
      </c>
      <c r="C346" s="10">
        <v>3.0</v>
      </c>
      <c r="D346" s="10" t="s">
        <v>31</v>
      </c>
      <c r="E346" s="10">
        <v>32.0</v>
      </c>
      <c r="F346" s="11">
        <v>8.05</v>
      </c>
      <c r="G346" s="10">
        <v>0.0</v>
      </c>
      <c r="H346" s="10">
        <v>0.0</v>
      </c>
      <c r="I346" s="12">
        <f>linear!$E346/$E$1</f>
        <v>0.4</v>
      </c>
      <c r="J346" s="12">
        <f>LOG10(linear!$F346+1)</f>
        <v>0.9566485792</v>
      </c>
      <c r="K346" s="10">
        <f>IF(linear!$C346=1,1,0)</f>
        <v>0</v>
      </c>
      <c r="L346" s="10">
        <f>IF(linear!$C346=2,1,0)</f>
        <v>0</v>
      </c>
      <c r="M346" s="10">
        <f>IF(linear!$B346="S",1,0)</f>
        <v>1</v>
      </c>
      <c r="N346" s="10">
        <f>IF(linear!$B346="C",1,0)</f>
        <v>0</v>
      </c>
      <c r="O346" s="13">
        <f>IF(linear!$D346="male",1,0)</f>
        <v>1</v>
      </c>
      <c r="P346" s="13">
        <v>1.0</v>
      </c>
      <c r="AC346" s="15">
        <f>SUMPRODUCT(linear!$G346:$P346,$R$4:$AA$4)</f>
        <v>0.08384646397</v>
      </c>
      <c r="AD346" s="16">
        <f>(AC346-linear!$A346)^2</f>
        <v>0.8393373016</v>
      </c>
      <c r="AE346" s="16"/>
    </row>
    <row r="347" ht="14.25" customHeight="1">
      <c r="A347" s="10">
        <v>1.0</v>
      </c>
      <c r="B347" s="10" t="s">
        <v>30</v>
      </c>
      <c r="C347" s="10">
        <v>1.0</v>
      </c>
      <c r="D347" s="10" t="s">
        <v>31</v>
      </c>
      <c r="E347" s="10">
        <v>28.0</v>
      </c>
      <c r="F347" s="11">
        <v>26.55</v>
      </c>
      <c r="G347" s="10">
        <v>0.0</v>
      </c>
      <c r="H347" s="10">
        <v>0.0</v>
      </c>
      <c r="I347" s="12">
        <f>linear!$E347/$E$1</f>
        <v>0.35</v>
      </c>
      <c r="J347" s="12">
        <f>LOG10(linear!$F347+1)</f>
        <v>1.440121603</v>
      </c>
      <c r="K347" s="10">
        <f>IF(linear!$C347=1,1,0)</f>
        <v>1</v>
      </c>
      <c r="L347" s="10">
        <f>IF(linear!$C347=2,1,0)</f>
        <v>0</v>
      </c>
      <c r="M347" s="10">
        <f>IF(linear!$B347="S",1,0)</f>
        <v>1</v>
      </c>
      <c r="N347" s="10">
        <f>IF(linear!$B347="C",1,0)</f>
        <v>0</v>
      </c>
      <c r="O347" s="13">
        <f>IF(linear!$D347="male",1,0)</f>
        <v>1</v>
      </c>
      <c r="P347" s="13">
        <v>1.0</v>
      </c>
      <c r="AC347" s="15">
        <f>SUMPRODUCT(linear!$G347:$P347,$R$4:$AA$4)</f>
        <v>0.4856260796</v>
      </c>
      <c r="AD347" s="16">
        <f>(AC347-linear!$A347)^2</f>
        <v>0.2645805299</v>
      </c>
      <c r="AE347" s="16"/>
    </row>
    <row r="348" ht="14.25" customHeight="1">
      <c r="A348" s="10">
        <v>1.0</v>
      </c>
      <c r="B348" s="10" t="s">
        <v>30</v>
      </c>
      <c r="C348" s="10">
        <v>2.0</v>
      </c>
      <c r="D348" s="10" t="s">
        <v>33</v>
      </c>
      <c r="E348" s="10">
        <v>42.0</v>
      </c>
      <c r="F348" s="11">
        <v>26.0</v>
      </c>
      <c r="G348" s="10">
        <v>1.0</v>
      </c>
      <c r="H348" s="10">
        <v>0.0</v>
      </c>
      <c r="I348" s="12">
        <f>linear!$E348/$E$1</f>
        <v>0.525</v>
      </c>
      <c r="J348" s="12">
        <f>LOG10(linear!$F348+1)</f>
        <v>1.431363764</v>
      </c>
      <c r="K348" s="10">
        <f>IF(linear!$C348=1,1,0)</f>
        <v>0</v>
      </c>
      <c r="L348" s="10">
        <f>IF(linear!$C348=2,1,0)</f>
        <v>1</v>
      </c>
      <c r="M348" s="10">
        <f>IF(linear!$B348="S",1,0)</f>
        <v>1</v>
      </c>
      <c r="N348" s="10">
        <f>IF(linear!$B348="C",1,0)</f>
        <v>0</v>
      </c>
      <c r="O348" s="13">
        <f>IF(linear!$D348="male",1,0)</f>
        <v>0</v>
      </c>
      <c r="P348" s="13">
        <v>1.0</v>
      </c>
      <c r="AC348" s="15">
        <f>SUMPRODUCT(linear!$G348:$P348,$R$4:$AA$4)</f>
        <v>0.6539421474</v>
      </c>
      <c r="AD348" s="16">
        <f>(AC348-linear!$A348)^2</f>
        <v>0.1197560374</v>
      </c>
      <c r="AE348" s="16"/>
    </row>
    <row r="349" ht="14.25" customHeight="1">
      <c r="A349" s="10">
        <v>0.0</v>
      </c>
      <c r="B349" s="10" t="s">
        <v>30</v>
      </c>
      <c r="C349" s="10">
        <v>3.0</v>
      </c>
      <c r="D349" s="10" t="s">
        <v>31</v>
      </c>
      <c r="E349" s="10">
        <v>17.0</v>
      </c>
      <c r="F349" s="11">
        <v>7.125</v>
      </c>
      <c r="G349" s="10">
        <v>0.0</v>
      </c>
      <c r="H349" s="10">
        <v>0.0</v>
      </c>
      <c r="I349" s="12">
        <f>linear!$E349/$E$1</f>
        <v>0.2125</v>
      </c>
      <c r="J349" s="12">
        <f>LOG10(linear!$F349+1)</f>
        <v>0.9098233697</v>
      </c>
      <c r="K349" s="10">
        <f>IF(linear!$C349=1,1,0)</f>
        <v>0</v>
      </c>
      <c r="L349" s="10">
        <f>IF(linear!$C349=2,1,0)</f>
        <v>0</v>
      </c>
      <c r="M349" s="10">
        <f>IF(linear!$B349="S",1,0)</f>
        <v>1</v>
      </c>
      <c r="N349" s="10">
        <f>IF(linear!$B349="C",1,0)</f>
        <v>0</v>
      </c>
      <c r="O349" s="13">
        <f>IF(linear!$D349="male",1,0)</f>
        <v>1</v>
      </c>
      <c r="P349" s="13">
        <v>1.0</v>
      </c>
      <c r="AC349" s="15">
        <f>SUMPRODUCT(linear!$G349:$P349,$R$4:$AA$4)</f>
        <v>0.1775861049</v>
      </c>
      <c r="AD349" s="16">
        <f>(AC349-linear!$A349)^2</f>
        <v>0.03153682464</v>
      </c>
      <c r="AE349" s="16"/>
    </row>
    <row r="350" ht="14.25" customHeight="1">
      <c r="A350" s="10">
        <v>0.0</v>
      </c>
      <c r="B350" s="10" t="s">
        <v>30</v>
      </c>
      <c r="C350" s="10">
        <v>1.0</v>
      </c>
      <c r="D350" s="10" t="s">
        <v>31</v>
      </c>
      <c r="E350" s="10">
        <v>50.0</v>
      </c>
      <c r="F350" s="11">
        <v>55.9</v>
      </c>
      <c r="G350" s="10">
        <v>1.0</v>
      </c>
      <c r="H350" s="10">
        <v>0.0</v>
      </c>
      <c r="I350" s="12">
        <f>linear!$E350/$E$1</f>
        <v>0.625</v>
      </c>
      <c r="J350" s="12">
        <f>LOG10(linear!$F350+1)</f>
        <v>1.755112266</v>
      </c>
      <c r="K350" s="10">
        <f>IF(linear!$C350=1,1,0)</f>
        <v>1</v>
      </c>
      <c r="L350" s="10">
        <f>IF(linear!$C350=2,1,0)</f>
        <v>0</v>
      </c>
      <c r="M350" s="10">
        <f>IF(linear!$B350="S",1,0)</f>
        <v>1</v>
      </c>
      <c r="N350" s="10">
        <f>IF(linear!$B350="C",1,0)</f>
        <v>0</v>
      </c>
      <c r="O350" s="13">
        <f>IF(linear!$D350="male",1,0)</f>
        <v>1</v>
      </c>
      <c r="P350" s="13">
        <v>1.0</v>
      </c>
      <c r="AC350" s="15">
        <f>SUMPRODUCT(linear!$G350:$P350,$R$4:$AA$4)</f>
        <v>0.3052123929</v>
      </c>
      <c r="AD350" s="16">
        <f>(AC350-linear!$A350)^2</f>
        <v>0.09315460478</v>
      </c>
      <c r="AE350" s="16"/>
    </row>
    <row r="351" ht="14.25" customHeight="1">
      <c r="A351" s="10">
        <v>1.0</v>
      </c>
      <c r="B351" s="10" t="s">
        <v>30</v>
      </c>
      <c r="C351" s="10">
        <v>1.0</v>
      </c>
      <c r="D351" s="10" t="s">
        <v>33</v>
      </c>
      <c r="E351" s="10">
        <v>14.0</v>
      </c>
      <c r="F351" s="11">
        <v>120.0</v>
      </c>
      <c r="G351" s="10">
        <v>1.0</v>
      </c>
      <c r="H351" s="10">
        <v>2.0</v>
      </c>
      <c r="I351" s="12">
        <f>linear!$E351/$E$1</f>
        <v>0.175</v>
      </c>
      <c r="J351" s="12">
        <f>LOG10(linear!$F351+1)</f>
        <v>2.08278537</v>
      </c>
      <c r="K351" s="10">
        <f>IF(linear!$C351=1,1,0)</f>
        <v>1</v>
      </c>
      <c r="L351" s="10">
        <f>IF(linear!$C351=2,1,0)</f>
        <v>0</v>
      </c>
      <c r="M351" s="10">
        <f>IF(linear!$B351="S",1,0)</f>
        <v>1</v>
      </c>
      <c r="N351" s="10">
        <f>IF(linear!$B351="C",1,0)</f>
        <v>0</v>
      </c>
      <c r="O351" s="13">
        <f>IF(linear!$D351="male",1,0)</f>
        <v>0</v>
      </c>
      <c r="P351" s="13">
        <v>1.0</v>
      </c>
      <c r="AC351" s="15">
        <f>SUMPRODUCT(linear!$G351:$P351,$R$4:$AA$4)</f>
        <v>1.006849234</v>
      </c>
      <c r="AD351" s="16">
        <f>(AC351-linear!$A351)^2</f>
        <v>0.00004691200304</v>
      </c>
      <c r="AE351" s="16"/>
    </row>
    <row r="352" ht="14.25" customHeight="1">
      <c r="A352" s="10">
        <v>0.0</v>
      </c>
      <c r="B352" s="10" t="s">
        <v>30</v>
      </c>
      <c r="C352" s="10">
        <v>3.0</v>
      </c>
      <c r="D352" s="10" t="s">
        <v>33</v>
      </c>
      <c r="E352" s="10">
        <v>21.0</v>
      </c>
      <c r="F352" s="11">
        <v>34.375</v>
      </c>
      <c r="G352" s="10">
        <v>2.0</v>
      </c>
      <c r="H352" s="10">
        <v>2.0</v>
      </c>
      <c r="I352" s="12">
        <f>linear!$E352/$E$1</f>
        <v>0.2625</v>
      </c>
      <c r="J352" s="12">
        <f>LOG10(linear!$F352+1)</f>
        <v>1.548696449</v>
      </c>
      <c r="K352" s="10">
        <f>IF(linear!$C352=1,1,0)</f>
        <v>0</v>
      </c>
      <c r="L352" s="10">
        <f>IF(linear!$C352=2,1,0)</f>
        <v>0</v>
      </c>
      <c r="M352" s="10">
        <f>IF(linear!$B352="S",1,0)</f>
        <v>1</v>
      </c>
      <c r="N352" s="10">
        <f>IF(linear!$B352="C",1,0)</f>
        <v>0</v>
      </c>
      <c r="O352" s="13">
        <f>IF(linear!$D352="male",1,0)</f>
        <v>0</v>
      </c>
      <c r="P352" s="13">
        <v>1.0</v>
      </c>
      <c r="AC352" s="15">
        <f>SUMPRODUCT(linear!$G352:$P352,$R$4:$AA$4)</f>
        <v>0.5284642593</v>
      </c>
      <c r="AD352" s="16">
        <f>(AC352-linear!$A352)^2</f>
        <v>0.2792744734</v>
      </c>
      <c r="AE352" s="16"/>
    </row>
    <row r="353" ht="14.25" customHeight="1">
      <c r="A353" s="10">
        <v>1.0</v>
      </c>
      <c r="B353" s="10" t="s">
        <v>30</v>
      </c>
      <c r="C353" s="10">
        <v>2.0</v>
      </c>
      <c r="D353" s="10" t="s">
        <v>33</v>
      </c>
      <c r="E353" s="10">
        <v>24.0</v>
      </c>
      <c r="F353" s="11">
        <v>18.75</v>
      </c>
      <c r="G353" s="10">
        <v>2.0</v>
      </c>
      <c r="H353" s="10">
        <v>3.0</v>
      </c>
      <c r="I353" s="12">
        <f>linear!$E353/$E$1</f>
        <v>0.3</v>
      </c>
      <c r="J353" s="12">
        <f>LOG10(linear!$F353+1)</f>
        <v>1.2955671</v>
      </c>
      <c r="K353" s="10">
        <f>IF(linear!$C353=1,1,0)</f>
        <v>0</v>
      </c>
      <c r="L353" s="10">
        <f>IF(linear!$C353=2,1,0)</f>
        <v>1</v>
      </c>
      <c r="M353" s="10">
        <f>IF(linear!$B353="S",1,0)</f>
        <v>1</v>
      </c>
      <c r="N353" s="10">
        <f>IF(linear!$B353="C",1,0)</f>
        <v>0</v>
      </c>
      <c r="O353" s="13">
        <f>IF(linear!$D353="male",1,0)</f>
        <v>0</v>
      </c>
      <c r="P353" s="13">
        <v>1.0</v>
      </c>
      <c r="AC353" s="15">
        <f>SUMPRODUCT(linear!$G353:$P353,$R$4:$AA$4)</f>
        <v>0.6658389503</v>
      </c>
      <c r="AD353" s="16">
        <f>(AC353-linear!$A353)^2</f>
        <v>0.1116636071</v>
      </c>
      <c r="AE353" s="16"/>
    </row>
    <row r="354" ht="14.25" customHeight="1">
      <c r="A354" s="10">
        <v>0.0</v>
      </c>
      <c r="B354" s="10" t="s">
        <v>30</v>
      </c>
      <c r="C354" s="10">
        <v>1.0</v>
      </c>
      <c r="D354" s="10" t="s">
        <v>31</v>
      </c>
      <c r="E354" s="10">
        <v>64.0</v>
      </c>
      <c r="F354" s="11">
        <v>263.0</v>
      </c>
      <c r="G354" s="10">
        <v>1.0</v>
      </c>
      <c r="H354" s="10">
        <v>4.0</v>
      </c>
      <c r="I354" s="12">
        <f>linear!$E354/$E$1</f>
        <v>0.8</v>
      </c>
      <c r="J354" s="12">
        <f>LOG10(linear!$F354+1)</f>
        <v>2.421603927</v>
      </c>
      <c r="K354" s="10">
        <f>IF(linear!$C354=1,1,0)</f>
        <v>1</v>
      </c>
      <c r="L354" s="10">
        <f>IF(linear!$C354=2,1,0)</f>
        <v>0</v>
      </c>
      <c r="M354" s="10">
        <f>IF(linear!$B354="S",1,0)</f>
        <v>1</v>
      </c>
      <c r="N354" s="10">
        <f>IF(linear!$B354="C",1,0)</f>
        <v>0</v>
      </c>
      <c r="O354" s="13">
        <f>IF(linear!$D354="male",1,0)</f>
        <v>1</v>
      </c>
      <c r="P354" s="13">
        <v>1.0</v>
      </c>
      <c r="AC354" s="15">
        <f>SUMPRODUCT(linear!$G354:$P354,$R$4:$AA$4)</f>
        <v>0.1923738391</v>
      </c>
      <c r="AD354" s="16">
        <f>(AC354-linear!$A354)^2</f>
        <v>0.03700769396</v>
      </c>
      <c r="AE354" s="16"/>
    </row>
    <row r="355" ht="14.25" customHeight="1">
      <c r="A355" s="10">
        <v>0.0</v>
      </c>
      <c r="B355" s="10" t="s">
        <v>30</v>
      </c>
      <c r="C355" s="10">
        <v>2.0</v>
      </c>
      <c r="D355" s="10" t="s">
        <v>31</v>
      </c>
      <c r="E355" s="10">
        <v>31.0</v>
      </c>
      <c r="F355" s="11">
        <v>10.5</v>
      </c>
      <c r="G355" s="10">
        <v>0.0</v>
      </c>
      <c r="H355" s="10">
        <v>0.0</v>
      </c>
      <c r="I355" s="12">
        <f>linear!$E355/$E$1</f>
        <v>0.3875</v>
      </c>
      <c r="J355" s="12">
        <f>LOG10(linear!$F355+1)</f>
        <v>1.06069784</v>
      </c>
      <c r="K355" s="10">
        <f>IF(linear!$C355=1,1,0)</f>
        <v>0</v>
      </c>
      <c r="L355" s="10">
        <f>IF(linear!$C355=2,1,0)</f>
        <v>1</v>
      </c>
      <c r="M355" s="10">
        <f>IF(linear!$B355="S",1,0)</f>
        <v>1</v>
      </c>
      <c r="N355" s="10">
        <f>IF(linear!$B355="C",1,0)</f>
        <v>0</v>
      </c>
      <c r="O355" s="13">
        <f>IF(linear!$D355="male",1,0)</f>
        <v>1</v>
      </c>
      <c r="P355" s="13">
        <v>1.0</v>
      </c>
      <c r="AC355" s="15">
        <f>SUMPRODUCT(linear!$G355:$P355,$R$4:$AA$4)</f>
        <v>0.2781611814</v>
      </c>
      <c r="AD355" s="16">
        <f>(AC355-linear!$A355)^2</f>
        <v>0.07737364283</v>
      </c>
      <c r="AE355" s="16"/>
    </row>
    <row r="356" ht="14.25" customHeight="1">
      <c r="A356" s="10">
        <v>1.0</v>
      </c>
      <c r="B356" s="10" t="s">
        <v>30</v>
      </c>
      <c r="C356" s="10">
        <v>2.0</v>
      </c>
      <c r="D356" s="10" t="s">
        <v>33</v>
      </c>
      <c r="E356" s="10">
        <v>45.0</v>
      </c>
      <c r="F356" s="11">
        <v>26.25</v>
      </c>
      <c r="G356" s="10">
        <v>1.0</v>
      </c>
      <c r="H356" s="10">
        <v>1.0</v>
      </c>
      <c r="I356" s="12">
        <f>linear!$E356/$E$1</f>
        <v>0.5625</v>
      </c>
      <c r="J356" s="12">
        <f>LOG10(linear!$F356+1)</f>
        <v>1.435366507</v>
      </c>
      <c r="K356" s="10">
        <f>IF(linear!$C356=1,1,0)</f>
        <v>0</v>
      </c>
      <c r="L356" s="10">
        <f>IF(linear!$C356=2,1,0)</f>
        <v>1</v>
      </c>
      <c r="M356" s="10">
        <f>IF(linear!$B356="S",1,0)</f>
        <v>1</v>
      </c>
      <c r="N356" s="10">
        <f>IF(linear!$B356="C",1,0)</f>
        <v>0</v>
      </c>
      <c r="O356" s="13">
        <f>IF(linear!$D356="male",1,0)</f>
        <v>0</v>
      </c>
      <c r="P356" s="13">
        <v>1.0</v>
      </c>
      <c r="AC356" s="15">
        <f>SUMPRODUCT(linear!$G356:$P356,$R$4:$AA$4)</f>
        <v>0.6210072631</v>
      </c>
      <c r="AD356" s="16">
        <f>(AC356-linear!$A356)^2</f>
        <v>0.1436354946</v>
      </c>
      <c r="AE356" s="16"/>
    </row>
    <row r="357" ht="14.25" customHeight="1">
      <c r="A357" s="10">
        <v>0.0</v>
      </c>
      <c r="B357" s="10" t="s">
        <v>30</v>
      </c>
      <c r="C357" s="10">
        <v>3.0</v>
      </c>
      <c r="D357" s="10" t="s">
        <v>31</v>
      </c>
      <c r="E357" s="10">
        <v>20.0</v>
      </c>
      <c r="F357" s="11">
        <v>9.5</v>
      </c>
      <c r="G357" s="10">
        <v>0.0</v>
      </c>
      <c r="H357" s="10">
        <v>0.0</v>
      </c>
      <c r="I357" s="12">
        <f>linear!$E357/$E$1</f>
        <v>0.25</v>
      </c>
      <c r="J357" s="12">
        <f>LOG10(linear!$F357+1)</f>
        <v>1.021189299</v>
      </c>
      <c r="K357" s="10">
        <f>IF(linear!$C357=1,1,0)</f>
        <v>0</v>
      </c>
      <c r="L357" s="10">
        <f>IF(linear!$C357=2,1,0)</f>
        <v>0</v>
      </c>
      <c r="M357" s="10">
        <f>IF(linear!$B357="S",1,0)</f>
        <v>1</v>
      </c>
      <c r="N357" s="10">
        <f>IF(linear!$B357="C",1,0)</f>
        <v>0</v>
      </c>
      <c r="O357" s="13">
        <f>IF(linear!$D357="male",1,0)</f>
        <v>1</v>
      </c>
      <c r="P357" s="13">
        <v>1.0</v>
      </c>
      <c r="AC357" s="15">
        <f>SUMPRODUCT(linear!$G357:$P357,$R$4:$AA$4)</f>
        <v>0.1638096168</v>
      </c>
      <c r="AD357" s="16">
        <f>(AC357-linear!$A357)^2</f>
        <v>0.02683359055</v>
      </c>
      <c r="AE357" s="16"/>
    </row>
    <row r="358" ht="14.25" customHeight="1">
      <c r="A358" s="10">
        <v>0.0</v>
      </c>
      <c r="B358" s="10" t="s">
        <v>30</v>
      </c>
      <c r="C358" s="10">
        <v>3.0</v>
      </c>
      <c r="D358" s="10" t="s">
        <v>31</v>
      </c>
      <c r="E358" s="10">
        <v>25.0</v>
      </c>
      <c r="F358" s="11">
        <v>7.775</v>
      </c>
      <c r="G358" s="10">
        <v>1.0</v>
      </c>
      <c r="H358" s="10">
        <v>0.0</v>
      </c>
      <c r="I358" s="12">
        <f>linear!$E358/$E$1</f>
        <v>0.3125</v>
      </c>
      <c r="J358" s="12">
        <f>LOG10(linear!$F358+1)</f>
        <v>0.9432471251</v>
      </c>
      <c r="K358" s="10">
        <f>IF(linear!$C358=1,1,0)</f>
        <v>0</v>
      </c>
      <c r="L358" s="10">
        <f>IF(linear!$C358=2,1,0)</f>
        <v>0</v>
      </c>
      <c r="M358" s="10">
        <f>IF(linear!$B358="S",1,0)</f>
        <v>1</v>
      </c>
      <c r="N358" s="10">
        <f>IF(linear!$B358="C",1,0)</f>
        <v>0</v>
      </c>
      <c r="O358" s="13">
        <f>IF(linear!$D358="male",1,0)</f>
        <v>1</v>
      </c>
      <c r="P358" s="13">
        <v>1.0</v>
      </c>
      <c r="AC358" s="15">
        <f>SUMPRODUCT(linear!$G358:$P358,$R$4:$AA$4)</f>
        <v>0.07306948249</v>
      </c>
      <c r="AD358" s="16">
        <f>(AC358-linear!$A358)^2</f>
        <v>0.005339149272</v>
      </c>
      <c r="AE358" s="16"/>
    </row>
    <row r="359" ht="14.25" customHeight="1">
      <c r="A359" s="10">
        <v>1.0</v>
      </c>
      <c r="B359" s="10" t="s">
        <v>30</v>
      </c>
      <c r="C359" s="10">
        <v>2.0</v>
      </c>
      <c r="D359" s="10" t="s">
        <v>33</v>
      </c>
      <c r="E359" s="10">
        <v>28.0</v>
      </c>
      <c r="F359" s="11">
        <v>13.0</v>
      </c>
      <c r="G359" s="10">
        <v>0.0</v>
      </c>
      <c r="H359" s="10">
        <v>0.0</v>
      </c>
      <c r="I359" s="12">
        <f>linear!$E359/$E$1</f>
        <v>0.35</v>
      </c>
      <c r="J359" s="12">
        <f>LOG10(linear!$F359+1)</f>
        <v>1.146128036</v>
      </c>
      <c r="K359" s="10">
        <f>IF(linear!$C359=1,1,0)</f>
        <v>0</v>
      </c>
      <c r="L359" s="10">
        <f>IF(linear!$C359=2,1,0)</f>
        <v>1</v>
      </c>
      <c r="M359" s="10">
        <f>IF(linear!$B359="S",1,0)</f>
        <v>1</v>
      </c>
      <c r="N359" s="10">
        <f>IF(linear!$B359="C",1,0)</f>
        <v>0</v>
      </c>
      <c r="O359" s="13">
        <f>IF(linear!$D359="male",1,0)</f>
        <v>0</v>
      </c>
      <c r="P359" s="13">
        <v>1.0</v>
      </c>
      <c r="AC359" s="15">
        <f>SUMPRODUCT(linear!$G359:$P359,$R$4:$AA$4)</f>
        <v>0.7845944049</v>
      </c>
      <c r="AD359" s="16">
        <f>(AC359-linear!$A359)^2</f>
        <v>0.04639957041</v>
      </c>
      <c r="AE359" s="16"/>
    </row>
    <row r="360" ht="14.25" customHeight="1">
      <c r="A360" s="10">
        <v>1.0</v>
      </c>
      <c r="B360" s="10" t="s">
        <v>30</v>
      </c>
      <c r="C360" s="10">
        <v>1.0</v>
      </c>
      <c r="D360" s="10" t="s">
        <v>31</v>
      </c>
      <c r="E360" s="10">
        <v>4.0</v>
      </c>
      <c r="F360" s="11">
        <v>81.8583</v>
      </c>
      <c r="G360" s="10">
        <v>0.0</v>
      </c>
      <c r="H360" s="10">
        <v>2.0</v>
      </c>
      <c r="I360" s="12">
        <f>linear!$E360/$E$1</f>
        <v>0.05</v>
      </c>
      <c r="J360" s="12">
        <f>LOG10(linear!$F360+1)</f>
        <v>1.918336019</v>
      </c>
      <c r="K360" s="10">
        <f>IF(linear!$C360=1,1,0)</f>
        <v>1</v>
      </c>
      <c r="L360" s="10">
        <f>IF(linear!$C360=2,1,0)</f>
        <v>0</v>
      </c>
      <c r="M360" s="10">
        <f>IF(linear!$B360="S",1,0)</f>
        <v>1</v>
      </c>
      <c r="N360" s="10">
        <f>IF(linear!$B360="C",1,0)</f>
        <v>0</v>
      </c>
      <c r="O360" s="13">
        <f>IF(linear!$D360="male",1,0)</f>
        <v>1</v>
      </c>
      <c r="P360" s="13">
        <v>1.0</v>
      </c>
      <c r="AC360" s="15">
        <f>SUMPRODUCT(linear!$G360:$P360,$R$4:$AA$4)</f>
        <v>0.6347176378</v>
      </c>
      <c r="AD360" s="16">
        <f>(AC360-linear!$A360)^2</f>
        <v>0.1334312042</v>
      </c>
      <c r="AE360" s="16"/>
    </row>
    <row r="361" ht="14.25" customHeight="1">
      <c r="A361" s="10">
        <v>1.0</v>
      </c>
      <c r="B361" s="10" t="s">
        <v>30</v>
      </c>
      <c r="C361" s="10">
        <v>2.0</v>
      </c>
      <c r="D361" s="10" t="s">
        <v>33</v>
      </c>
      <c r="E361" s="10">
        <v>13.0</v>
      </c>
      <c r="F361" s="11">
        <v>19.5</v>
      </c>
      <c r="G361" s="10">
        <v>0.0</v>
      </c>
      <c r="H361" s="10">
        <v>1.0</v>
      </c>
      <c r="I361" s="12">
        <f>linear!$E361/$E$1</f>
        <v>0.1625</v>
      </c>
      <c r="J361" s="12">
        <f>LOG10(linear!$F361+1)</f>
        <v>1.311753861</v>
      </c>
      <c r="K361" s="10">
        <f>IF(linear!$C361=1,1,0)</f>
        <v>0</v>
      </c>
      <c r="L361" s="10">
        <f>IF(linear!$C361=2,1,0)</f>
        <v>1</v>
      </c>
      <c r="M361" s="10">
        <f>IF(linear!$B361="S",1,0)</f>
        <v>1</v>
      </c>
      <c r="N361" s="10">
        <f>IF(linear!$B361="C",1,0)</f>
        <v>0</v>
      </c>
      <c r="O361" s="13">
        <f>IF(linear!$D361="male",1,0)</f>
        <v>0</v>
      </c>
      <c r="P361" s="13">
        <v>1.0</v>
      </c>
      <c r="AC361" s="15">
        <f>SUMPRODUCT(linear!$G361:$P361,$R$4:$AA$4)</f>
        <v>0.874763134</v>
      </c>
      <c r="AD361" s="16">
        <f>(AC361-linear!$A361)^2</f>
        <v>0.01568427261</v>
      </c>
      <c r="AE361" s="16"/>
    </row>
    <row r="362" ht="14.25" customHeight="1">
      <c r="A362" s="10">
        <v>1.0</v>
      </c>
      <c r="B362" s="10" t="s">
        <v>30</v>
      </c>
      <c r="C362" s="10">
        <v>1.0</v>
      </c>
      <c r="D362" s="10" t="s">
        <v>31</v>
      </c>
      <c r="E362" s="10">
        <v>34.0</v>
      </c>
      <c r="F362" s="11">
        <v>26.55</v>
      </c>
      <c r="G362" s="10">
        <v>0.0</v>
      </c>
      <c r="H362" s="10">
        <v>0.0</v>
      </c>
      <c r="I362" s="12">
        <f>linear!$E362/$E$1</f>
        <v>0.425</v>
      </c>
      <c r="J362" s="12">
        <f>LOG10(linear!$F362+1)</f>
        <v>1.440121603</v>
      </c>
      <c r="K362" s="10">
        <f>IF(linear!$C362=1,1,0)</f>
        <v>1</v>
      </c>
      <c r="L362" s="10">
        <f>IF(linear!$C362=2,1,0)</f>
        <v>0</v>
      </c>
      <c r="M362" s="10">
        <f>IF(linear!$B362="S",1,0)</f>
        <v>1</v>
      </c>
      <c r="N362" s="10">
        <f>IF(linear!$B362="C",1,0)</f>
        <v>0</v>
      </c>
      <c r="O362" s="13">
        <f>IF(linear!$D362="male",1,0)</f>
        <v>1</v>
      </c>
      <c r="P362" s="13">
        <v>1.0</v>
      </c>
      <c r="AC362" s="15">
        <f>SUMPRODUCT(linear!$G362:$P362,$R$4:$AA$4)</f>
        <v>0.4472173343</v>
      </c>
      <c r="AD362" s="16">
        <f>(AC362-linear!$A362)^2</f>
        <v>0.3055686755</v>
      </c>
      <c r="AE362" s="16"/>
    </row>
    <row r="363" ht="14.25" customHeight="1">
      <c r="A363" s="10">
        <v>1.0</v>
      </c>
      <c r="B363" s="10" t="s">
        <v>32</v>
      </c>
      <c r="C363" s="10">
        <v>3.0</v>
      </c>
      <c r="D363" s="10" t="s">
        <v>33</v>
      </c>
      <c r="E363" s="10">
        <v>5.0</v>
      </c>
      <c r="F363" s="11">
        <v>19.2583</v>
      </c>
      <c r="G363" s="10">
        <v>2.0</v>
      </c>
      <c r="H363" s="10">
        <v>1.0</v>
      </c>
      <c r="I363" s="12">
        <f>linear!$E363/$E$1</f>
        <v>0.0625</v>
      </c>
      <c r="J363" s="12">
        <f>LOG10(linear!$F363+1)</f>
        <v>1.306602998</v>
      </c>
      <c r="K363" s="10">
        <f>IF(linear!$C363=1,1,0)</f>
        <v>0</v>
      </c>
      <c r="L363" s="10">
        <f>IF(linear!$C363=2,1,0)</f>
        <v>0</v>
      </c>
      <c r="M363" s="10">
        <f>IF(linear!$B363="S",1,0)</f>
        <v>0</v>
      </c>
      <c r="N363" s="10">
        <f>IF(linear!$B363="C",1,0)</f>
        <v>1</v>
      </c>
      <c r="O363" s="13">
        <f>IF(linear!$D363="male",1,0)</f>
        <v>0</v>
      </c>
      <c r="P363" s="13">
        <v>1.0</v>
      </c>
      <c r="AC363" s="15">
        <f>SUMPRODUCT(linear!$G363:$P363,$R$4:$AA$4)</f>
        <v>0.699110265</v>
      </c>
      <c r="AD363" s="16">
        <f>(AC363-linear!$A363)^2</f>
        <v>0.09053463265</v>
      </c>
      <c r="AE363" s="16"/>
    </row>
    <row r="364" ht="14.25" customHeight="1">
      <c r="A364" s="10">
        <v>1.0</v>
      </c>
      <c r="B364" s="10" t="s">
        <v>30</v>
      </c>
      <c r="C364" s="10">
        <v>1.0</v>
      </c>
      <c r="D364" s="10" t="s">
        <v>31</v>
      </c>
      <c r="E364" s="10">
        <v>52.0</v>
      </c>
      <c r="F364" s="11">
        <v>30.5</v>
      </c>
      <c r="G364" s="10">
        <v>0.0</v>
      </c>
      <c r="H364" s="10">
        <v>0.0</v>
      </c>
      <c r="I364" s="12">
        <f>linear!$E364/$E$1</f>
        <v>0.65</v>
      </c>
      <c r="J364" s="12">
        <f>LOG10(linear!$F364+1)</f>
        <v>1.498310554</v>
      </c>
      <c r="K364" s="10">
        <f>IF(linear!$C364=1,1,0)</f>
        <v>1</v>
      </c>
      <c r="L364" s="10">
        <f>IF(linear!$C364=2,1,0)</f>
        <v>0</v>
      </c>
      <c r="M364" s="10">
        <f>IF(linear!$B364="S",1,0)</f>
        <v>1</v>
      </c>
      <c r="N364" s="10">
        <f>IF(linear!$B364="C",1,0)</f>
        <v>0</v>
      </c>
      <c r="O364" s="13">
        <f>IF(linear!$D364="male",1,0)</f>
        <v>1</v>
      </c>
      <c r="P364" s="13">
        <v>1.0</v>
      </c>
      <c r="AC364" s="15">
        <f>SUMPRODUCT(linear!$G364:$P364,$R$4:$AA$4)</f>
        <v>0.3348271802</v>
      </c>
      <c r="AD364" s="16">
        <f>(AC364-linear!$A364)^2</f>
        <v>0.4424548802</v>
      </c>
      <c r="AE364" s="16"/>
    </row>
    <row r="365" ht="14.25" customHeight="1">
      <c r="A365" s="10">
        <v>0.0</v>
      </c>
      <c r="B365" s="10" t="s">
        <v>30</v>
      </c>
      <c r="C365" s="10">
        <v>2.0</v>
      </c>
      <c r="D365" s="10" t="s">
        <v>31</v>
      </c>
      <c r="E365" s="10">
        <v>36.0</v>
      </c>
      <c r="F365" s="11">
        <v>27.75</v>
      </c>
      <c r="G365" s="10">
        <v>1.0</v>
      </c>
      <c r="H365" s="10">
        <v>2.0</v>
      </c>
      <c r="I365" s="12">
        <f>linear!$E365/$E$1</f>
        <v>0.45</v>
      </c>
      <c r="J365" s="12">
        <f>LOG10(linear!$F365+1)</f>
        <v>1.458637849</v>
      </c>
      <c r="K365" s="10">
        <f>IF(linear!$C365=1,1,0)</f>
        <v>0</v>
      </c>
      <c r="L365" s="10">
        <f>IF(linear!$C365=2,1,0)</f>
        <v>1</v>
      </c>
      <c r="M365" s="10">
        <f>IF(linear!$B365="S",1,0)</f>
        <v>1</v>
      </c>
      <c r="N365" s="10">
        <f>IF(linear!$B365="C",1,0)</f>
        <v>0</v>
      </c>
      <c r="O365" s="13">
        <f>IF(linear!$D365="male",1,0)</f>
        <v>1</v>
      </c>
      <c r="P365" s="13">
        <v>1.0</v>
      </c>
      <c r="AC365" s="15">
        <f>SUMPRODUCT(linear!$G365:$P365,$R$4:$AA$4)</f>
        <v>0.1827639526</v>
      </c>
      <c r="AD365" s="16">
        <f>(AC365-linear!$A365)^2</f>
        <v>0.03340266238</v>
      </c>
      <c r="AE365" s="16"/>
    </row>
    <row r="366" ht="14.25" customHeight="1">
      <c r="A366" s="10">
        <v>0.0</v>
      </c>
      <c r="B366" s="10" t="s">
        <v>32</v>
      </c>
      <c r="C366" s="10">
        <v>1.0</v>
      </c>
      <c r="D366" s="10" t="s">
        <v>31</v>
      </c>
      <c r="E366" s="10">
        <v>30.0</v>
      </c>
      <c r="F366" s="11">
        <v>27.75</v>
      </c>
      <c r="G366" s="10">
        <v>0.0</v>
      </c>
      <c r="H366" s="10">
        <v>0.0</v>
      </c>
      <c r="I366" s="12">
        <f>linear!$E366/$E$1</f>
        <v>0.375</v>
      </c>
      <c r="J366" s="12">
        <f>LOG10(linear!$F366+1)</f>
        <v>1.458637849</v>
      </c>
      <c r="K366" s="10">
        <f>IF(linear!$C366=1,1,0)</f>
        <v>1</v>
      </c>
      <c r="L366" s="10">
        <f>IF(linear!$C366=2,1,0)</f>
        <v>0</v>
      </c>
      <c r="M366" s="10">
        <f>IF(linear!$B366="S",1,0)</f>
        <v>0</v>
      </c>
      <c r="N366" s="10">
        <f>IF(linear!$B366="C",1,0)</f>
        <v>1</v>
      </c>
      <c r="O366" s="13">
        <f>IF(linear!$D366="male",1,0)</f>
        <v>1</v>
      </c>
      <c r="P366" s="13">
        <v>1.0</v>
      </c>
      <c r="AC366" s="15">
        <f>SUMPRODUCT(linear!$G366:$P366,$R$4:$AA$4)</f>
        <v>0.5398221512</v>
      </c>
      <c r="AD366" s="16">
        <f>(AC366-linear!$A366)^2</f>
        <v>0.291407955</v>
      </c>
      <c r="AE366" s="16"/>
    </row>
    <row r="367" ht="14.25" customHeight="1">
      <c r="A367" s="10">
        <v>1.0</v>
      </c>
      <c r="B367" s="10" t="s">
        <v>32</v>
      </c>
      <c r="C367" s="10">
        <v>1.0</v>
      </c>
      <c r="D367" s="10" t="s">
        <v>31</v>
      </c>
      <c r="E367" s="10">
        <v>49.0</v>
      </c>
      <c r="F367" s="11">
        <v>89.1042</v>
      </c>
      <c r="G367" s="10">
        <v>1.0</v>
      </c>
      <c r="H367" s="10">
        <v>0.0</v>
      </c>
      <c r="I367" s="12">
        <f>linear!$E367/$E$1</f>
        <v>0.6125</v>
      </c>
      <c r="J367" s="12">
        <f>LOG10(linear!$F367+1)</f>
        <v>1.954745035</v>
      </c>
      <c r="K367" s="10">
        <f>IF(linear!$C367=1,1,0)</f>
        <v>1</v>
      </c>
      <c r="L367" s="10">
        <f>IF(linear!$C367=2,1,0)</f>
        <v>0</v>
      </c>
      <c r="M367" s="10">
        <f>IF(linear!$B367="S",1,0)</f>
        <v>0</v>
      </c>
      <c r="N367" s="10">
        <f>IF(linear!$B367="C",1,0)</f>
        <v>1</v>
      </c>
      <c r="O367" s="13">
        <f>IF(linear!$D367="male",1,0)</f>
        <v>1</v>
      </c>
      <c r="P367" s="13">
        <v>1.0</v>
      </c>
      <c r="AC367" s="15">
        <f>SUMPRODUCT(linear!$G367:$P367,$R$4:$AA$4)</f>
        <v>0.3874403088</v>
      </c>
      <c r="AD367" s="16">
        <f>(AC367-linear!$A367)^2</f>
        <v>0.3752293753</v>
      </c>
      <c r="AE367" s="16"/>
    </row>
    <row r="368" ht="14.25" customHeight="1">
      <c r="A368" s="10">
        <v>1.0</v>
      </c>
      <c r="B368" s="10" t="s">
        <v>32</v>
      </c>
      <c r="C368" s="10">
        <v>3.0</v>
      </c>
      <c r="D368" s="10" t="s">
        <v>31</v>
      </c>
      <c r="E368" s="10">
        <v>29.0</v>
      </c>
      <c r="F368" s="11">
        <v>7.8958</v>
      </c>
      <c r="G368" s="10">
        <v>0.0</v>
      </c>
      <c r="H368" s="10">
        <v>0.0</v>
      </c>
      <c r="I368" s="12">
        <f>linear!$E368/$E$1</f>
        <v>0.3625</v>
      </c>
      <c r="J368" s="12">
        <f>LOG10(linear!$F368+1)</f>
        <v>0.9491850103</v>
      </c>
      <c r="K368" s="10">
        <f>IF(linear!$C368=1,1,0)</f>
        <v>0</v>
      </c>
      <c r="L368" s="10">
        <f>IF(linear!$C368=2,1,0)</f>
        <v>0</v>
      </c>
      <c r="M368" s="10">
        <f>IF(linear!$B368="S",1,0)</f>
        <v>0</v>
      </c>
      <c r="N368" s="10">
        <f>IF(linear!$B368="C",1,0)</f>
        <v>1</v>
      </c>
      <c r="O368" s="13">
        <f>IF(linear!$D368="male",1,0)</f>
        <v>1</v>
      </c>
      <c r="P368" s="13">
        <v>1.0</v>
      </c>
      <c r="AC368" s="15">
        <f>SUMPRODUCT(linear!$G368:$P368,$R$4:$AA$4)</f>
        <v>0.1687835884</v>
      </c>
      <c r="AD368" s="16">
        <f>(AC368-linear!$A368)^2</f>
        <v>0.6909207229</v>
      </c>
      <c r="AE368" s="16"/>
    </row>
    <row r="369" ht="14.25" customHeight="1">
      <c r="A369" s="10">
        <v>0.0</v>
      </c>
      <c r="B369" s="10" t="s">
        <v>30</v>
      </c>
      <c r="C369" s="10">
        <v>1.0</v>
      </c>
      <c r="D369" s="10" t="s">
        <v>31</v>
      </c>
      <c r="E369" s="10">
        <v>65.0</v>
      </c>
      <c r="F369" s="11">
        <v>26.55</v>
      </c>
      <c r="G369" s="10">
        <v>0.0</v>
      </c>
      <c r="H369" s="10">
        <v>0.0</v>
      </c>
      <c r="I369" s="12">
        <f>linear!$E369/$E$1</f>
        <v>0.8125</v>
      </c>
      <c r="J369" s="12">
        <f>LOG10(linear!$F369+1)</f>
        <v>1.440121603</v>
      </c>
      <c r="K369" s="10">
        <f>IF(linear!$C369=1,1,0)</f>
        <v>1</v>
      </c>
      <c r="L369" s="10">
        <f>IF(linear!$C369=2,1,0)</f>
        <v>0</v>
      </c>
      <c r="M369" s="10">
        <f>IF(linear!$B369="S",1,0)</f>
        <v>1</v>
      </c>
      <c r="N369" s="10">
        <f>IF(linear!$B369="C",1,0)</f>
        <v>0</v>
      </c>
      <c r="O369" s="13">
        <f>IF(linear!$D369="male",1,0)</f>
        <v>1</v>
      </c>
      <c r="P369" s="13">
        <v>1.0</v>
      </c>
      <c r="AC369" s="15">
        <f>SUMPRODUCT(linear!$G369:$P369,$R$4:$AA$4)</f>
        <v>0.2487721499</v>
      </c>
      <c r="AD369" s="16">
        <f>(AC369-linear!$A369)^2</f>
        <v>0.06188758254</v>
      </c>
      <c r="AE369" s="16"/>
    </row>
    <row r="370" ht="14.25" customHeight="1">
      <c r="A370" s="10">
        <v>1.0</v>
      </c>
      <c r="B370" s="10" t="s">
        <v>30</v>
      </c>
      <c r="C370" s="10">
        <v>2.0</v>
      </c>
      <c r="D370" s="10" t="s">
        <v>33</v>
      </c>
      <c r="E370" s="10">
        <v>50.0</v>
      </c>
      <c r="F370" s="11">
        <v>10.5</v>
      </c>
      <c r="G370" s="10">
        <v>0.0</v>
      </c>
      <c r="H370" s="10">
        <v>0.0</v>
      </c>
      <c r="I370" s="12">
        <f>linear!$E370/$E$1</f>
        <v>0.625</v>
      </c>
      <c r="J370" s="12">
        <f>LOG10(linear!$F370+1)</f>
        <v>1.06069784</v>
      </c>
      <c r="K370" s="10">
        <f>IF(linear!$C370=1,1,0)</f>
        <v>0</v>
      </c>
      <c r="L370" s="10">
        <f>IF(linear!$C370=2,1,0)</f>
        <v>1</v>
      </c>
      <c r="M370" s="10">
        <f>IF(linear!$B370="S",1,0)</f>
        <v>1</v>
      </c>
      <c r="N370" s="10">
        <f>IF(linear!$B370="C",1,0)</f>
        <v>0</v>
      </c>
      <c r="O370" s="13">
        <f>IF(linear!$D370="male",1,0)</f>
        <v>0</v>
      </c>
      <c r="P370" s="13">
        <v>1.0</v>
      </c>
      <c r="AC370" s="15">
        <f>SUMPRODUCT(linear!$G370:$P370,$R$4:$AA$4)</f>
        <v>0.6395985405</v>
      </c>
      <c r="AD370" s="16">
        <f>(AC370-linear!$A370)^2</f>
        <v>0.129889212</v>
      </c>
      <c r="AE370" s="16"/>
    </row>
    <row r="371" ht="14.25" customHeight="1">
      <c r="A371" s="10">
        <v>1.0</v>
      </c>
      <c r="B371" s="10" t="s">
        <v>30</v>
      </c>
      <c r="C371" s="10">
        <v>1.0</v>
      </c>
      <c r="D371" s="10" t="s">
        <v>31</v>
      </c>
      <c r="E371" s="10">
        <v>48.0</v>
      </c>
      <c r="F371" s="11">
        <v>26.55</v>
      </c>
      <c r="G371" s="10">
        <v>0.0</v>
      </c>
      <c r="H371" s="10">
        <v>0.0</v>
      </c>
      <c r="I371" s="12">
        <f>linear!$E371/$E$1</f>
        <v>0.6</v>
      </c>
      <c r="J371" s="12">
        <f>LOG10(linear!$F371+1)</f>
        <v>1.440121603</v>
      </c>
      <c r="K371" s="10">
        <f>IF(linear!$C371=1,1,0)</f>
        <v>1</v>
      </c>
      <c r="L371" s="10">
        <f>IF(linear!$C371=2,1,0)</f>
        <v>0</v>
      </c>
      <c r="M371" s="10">
        <f>IF(linear!$B371="S",1,0)</f>
        <v>1</v>
      </c>
      <c r="N371" s="10">
        <f>IF(linear!$B371="C",1,0)</f>
        <v>0</v>
      </c>
      <c r="O371" s="13">
        <f>IF(linear!$D371="male",1,0)</f>
        <v>1</v>
      </c>
      <c r="P371" s="13">
        <v>1.0</v>
      </c>
      <c r="AC371" s="15">
        <f>SUMPRODUCT(linear!$G371:$P371,$R$4:$AA$4)</f>
        <v>0.3575969284</v>
      </c>
      <c r="AD371" s="16">
        <f>(AC371-linear!$A371)^2</f>
        <v>0.4126817064</v>
      </c>
      <c r="AE371" s="16"/>
    </row>
    <row r="372" ht="14.25" customHeight="1">
      <c r="A372" s="10">
        <v>0.0</v>
      </c>
      <c r="B372" s="10" t="s">
        <v>30</v>
      </c>
      <c r="C372" s="10">
        <v>3.0</v>
      </c>
      <c r="D372" s="10" t="s">
        <v>31</v>
      </c>
      <c r="E372" s="10">
        <v>34.0</v>
      </c>
      <c r="F372" s="11">
        <v>8.05</v>
      </c>
      <c r="G372" s="10">
        <v>0.0</v>
      </c>
      <c r="H372" s="10">
        <v>0.0</v>
      </c>
      <c r="I372" s="12">
        <f>linear!$E372/$E$1</f>
        <v>0.425</v>
      </c>
      <c r="J372" s="12">
        <f>LOG10(linear!$F372+1)</f>
        <v>0.9566485792</v>
      </c>
      <c r="K372" s="10">
        <f>IF(linear!$C372=1,1,0)</f>
        <v>0</v>
      </c>
      <c r="L372" s="10">
        <f>IF(linear!$C372=2,1,0)</f>
        <v>0</v>
      </c>
      <c r="M372" s="10">
        <f>IF(linear!$B372="S",1,0)</f>
        <v>1</v>
      </c>
      <c r="N372" s="10">
        <f>IF(linear!$B372="C",1,0)</f>
        <v>0</v>
      </c>
      <c r="O372" s="13">
        <f>IF(linear!$D372="male",1,0)</f>
        <v>1</v>
      </c>
      <c r="P372" s="13">
        <v>1.0</v>
      </c>
      <c r="AC372" s="15">
        <f>SUMPRODUCT(linear!$G372:$P372,$R$4:$AA$4)</f>
        <v>0.07104354885</v>
      </c>
      <c r="AD372" s="16">
        <f>(AC372-linear!$A372)^2</f>
        <v>0.005047185833</v>
      </c>
      <c r="AE372" s="16"/>
    </row>
    <row r="373" ht="14.25" customHeight="1">
      <c r="A373" s="10">
        <v>0.0</v>
      </c>
      <c r="B373" s="10" t="s">
        <v>30</v>
      </c>
      <c r="C373" s="10">
        <v>1.0</v>
      </c>
      <c r="D373" s="10" t="s">
        <v>31</v>
      </c>
      <c r="E373" s="10">
        <v>47.0</v>
      </c>
      <c r="F373" s="11">
        <v>38.5</v>
      </c>
      <c r="G373" s="10">
        <v>0.0</v>
      </c>
      <c r="H373" s="10">
        <v>0.0</v>
      </c>
      <c r="I373" s="12">
        <f>linear!$E373/$E$1</f>
        <v>0.5875</v>
      </c>
      <c r="J373" s="12">
        <f>LOG10(linear!$F373+1)</f>
        <v>1.596597096</v>
      </c>
      <c r="K373" s="10">
        <f>IF(linear!$C373=1,1,0)</f>
        <v>1</v>
      </c>
      <c r="L373" s="10">
        <f>IF(linear!$C373=2,1,0)</f>
        <v>0</v>
      </c>
      <c r="M373" s="10">
        <f>IF(linear!$B373="S",1,0)</f>
        <v>1</v>
      </c>
      <c r="N373" s="10">
        <f>IF(linear!$B373="C",1,0)</f>
        <v>0</v>
      </c>
      <c r="O373" s="13">
        <f>IF(linear!$D373="male",1,0)</f>
        <v>1</v>
      </c>
      <c r="P373" s="13">
        <v>1.0</v>
      </c>
      <c r="AC373" s="15">
        <f>SUMPRODUCT(linear!$G373:$P373,$R$4:$AA$4)</f>
        <v>0.3716248739</v>
      </c>
      <c r="AD373" s="16">
        <f>(AC373-linear!$A373)^2</f>
        <v>0.1381050469</v>
      </c>
      <c r="AE373" s="16"/>
    </row>
    <row r="374" ht="14.25" customHeight="1">
      <c r="A374" s="10">
        <v>0.0</v>
      </c>
      <c r="B374" s="10" t="s">
        <v>30</v>
      </c>
      <c r="C374" s="10">
        <v>2.0</v>
      </c>
      <c r="D374" s="10" t="s">
        <v>31</v>
      </c>
      <c r="E374" s="10">
        <v>48.0</v>
      </c>
      <c r="F374" s="11">
        <v>13.0</v>
      </c>
      <c r="G374" s="10">
        <v>0.0</v>
      </c>
      <c r="H374" s="10">
        <v>0.0</v>
      </c>
      <c r="I374" s="12">
        <f>linear!$E374/$E$1</f>
        <v>0.6</v>
      </c>
      <c r="J374" s="12">
        <f>LOG10(linear!$F374+1)</f>
        <v>1.146128036</v>
      </c>
      <c r="K374" s="10">
        <f>IF(linear!$C374=1,1,0)</f>
        <v>0</v>
      </c>
      <c r="L374" s="10">
        <f>IF(linear!$C374=2,1,0)</f>
        <v>1</v>
      </c>
      <c r="M374" s="10">
        <f>IF(linear!$B374="S",1,0)</f>
        <v>1</v>
      </c>
      <c r="N374" s="10">
        <f>IF(linear!$B374="C",1,0)</f>
        <v>0</v>
      </c>
      <c r="O374" s="13">
        <f>IF(linear!$D374="male",1,0)</f>
        <v>1</v>
      </c>
      <c r="P374" s="13">
        <v>1.0</v>
      </c>
      <c r="AC374" s="15">
        <f>SUMPRODUCT(linear!$G374:$P374,$R$4:$AA$4)</f>
        <v>0.1735002009</v>
      </c>
      <c r="AD374" s="16">
        <f>(AC374-linear!$A374)^2</f>
        <v>0.03010231971</v>
      </c>
      <c r="AE374" s="16"/>
    </row>
    <row r="375" ht="14.25" customHeight="1">
      <c r="A375" s="10">
        <v>0.0</v>
      </c>
      <c r="B375" s="10" t="s">
        <v>30</v>
      </c>
      <c r="C375" s="10">
        <v>3.0</v>
      </c>
      <c r="D375" s="10" t="s">
        <v>31</v>
      </c>
      <c r="E375" s="10">
        <v>38.0</v>
      </c>
      <c r="F375" s="11">
        <v>7.05</v>
      </c>
      <c r="G375" s="10">
        <v>0.0</v>
      </c>
      <c r="H375" s="10">
        <v>0.0</v>
      </c>
      <c r="I375" s="12">
        <f>linear!$E375/$E$1</f>
        <v>0.475</v>
      </c>
      <c r="J375" s="12">
        <f>LOG10(linear!$F375+1)</f>
        <v>0.9057958804</v>
      </c>
      <c r="K375" s="10">
        <f>IF(linear!$C375=1,1,0)</f>
        <v>0</v>
      </c>
      <c r="L375" s="10">
        <f>IF(linear!$C375=2,1,0)</f>
        <v>0</v>
      </c>
      <c r="M375" s="10">
        <f>IF(linear!$B375="S",1,0)</f>
        <v>1</v>
      </c>
      <c r="N375" s="10">
        <f>IF(linear!$B375="C",1,0)</f>
        <v>0</v>
      </c>
      <c r="O375" s="13">
        <f>IF(linear!$D375="male",1,0)</f>
        <v>1</v>
      </c>
      <c r="P375" s="13">
        <v>1.0</v>
      </c>
      <c r="AC375" s="15">
        <f>SUMPRODUCT(linear!$G375:$P375,$R$4:$AA$4)</f>
        <v>0.04295919952</v>
      </c>
      <c r="AD375" s="16">
        <f>(AC375-linear!$A375)^2</f>
        <v>0.001845492824</v>
      </c>
      <c r="AE375" s="16"/>
    </row>
    <row r="376" ht="14.25" customHeight="1">
      <c r="A376" s="10">
        <v>0.0</v>
      </c>
      <c r="B376" s="10" t="s">
        <v>30</v>
      </c>
      <c r="C376" s="10">
        <v>1.0</v>
      </c>
      <c r="D376" s="10" t="s">
        <v>31</v>
      </c>
      <c r="E376" s="10">
        <v>56.0</v>
      </c>
      <c r="F376" s="11">
        <v>26.55</v>
      </c>
      <c r="G376" s="10">
        <v>0.0</v>
      </c>
      <c r="H376" s="10">
        <v>0.0</v>
      </c>
      <c r="I376" s="12">
        <f>linear!$E376/$E$1</f>
        <v>0.7</v>
      </c>
      <c r="J376" s="12">
        <f>LOG10(linear!$F376+1)</f>
        <v>1.440121603</v>
      </c>
      <c r="K376" s="10">
        <f>IF(linear!$C376=1,1,0)</f>
        <v>1</v>
      </c>
      <c r="L376" s="10">
        <f>IF(linear!$C376=2,1,0)</f>
        <v>0</v>
      </c>
      <c r="M376" s="10">
        <f>IF(linear!$B376="S",1,0)</f>
        <v>1</v>
      </c>
      <c r="N376" s="10">
        <f>IF(linear!$B376="C",1,0)</f>
        <v>0</v>
      </c>
      <c r="O376" s="13">
        <f>IF(linear!$D376="male",1,0)</f>
        <v>1</v>
      </c>
      <c r="P376" s="13">
        <v>1.0</v>
      </c>
      <c r="AC376" s="15">
        <f>SUMPRODUCT(linear!$G376:$P376,$R$4:$AA$4)</f>
        <v>0.3063852679</v>
      </c>
      <c r="AD376" s="16">
        <f>(AC376-linear!$A376)^2</f>
        <v>0.09387193239</v>
      </c>
      <c r="AE376" s="16"/>
    </row>
    <row r="377" ht="14.25" customHeight="1">
      <c r="A377" s="10">
        <v>1.0</v>
      </c>
      <c r="B377" s="10" t="s">
        <v>32</v>
      </c>
      <c r="C377" s="10">
        <v>3.0</v>
      </c>
      <c r="D377" s="10" t="s">
        <v>33</v>
      </c>
      <c r="E377" s="10">
        <v>0.75</v>
      </c>
      <c r="F377" s="11">
        <v>19.2583</v>
      </c>
      <c r="G377" s="10">
        <v>2.0</v>
      </c>
      <c r="H377" s="10">
        <v>1.0</v>
      </c>
      <c r="I377" s="12">
        <f>linear!$E377/$E$1</f>
        <v>0.009375</v>
      </c>
      <c r="J377" s="12">
        <f>LOG10(linear!$F377+1)</f>
        <v>1.306602998</v>
      </c>
      <c r="K377" s="10">
        <f>IF(linear!$C377=1,1,0)</f>
        <v>0</v>
      </c>
      <c r="L377" s="10">
        <f>IF(linear!$C377=2,1,0)</f>
        <v>0</v>
      </c>
      <c r="M377" s="10">
        <f>IF(linear!$B377="S",1,0)</f>
        <v>0</v>
      </c>
      <c r="N377" s="10">
        <f>IF(linear!$B377="C",1,0)</f>
        <v>1</v>
      </c>
      <c r="O377" s="13">
        <f>IF(linear!$D377="male",1,0)</f>
        <v>0</v>
      </c>
      <c r="P377" s="13">
        <v>1.0</v>
      </c>
      <c r="AC377" s="15">
        <f>SUMPRODUCT(linear!$G377:$P377,$R$4:$AA$4)</f>
        <v>0.7263164596</v>
      </c>
      <c r="AD377" s="16">
        <f>(AC377-linear!$A377)^2</f>
        <v>0.07490268028</v>
      </c>
      <c r="AE377" s="16"/>
    </row>
    <row r="378" ht="14.25" customHeight="1">
      <c r="A378" s="10">
        <v>0.0</v>
      </c>
      <c r="B378" s="10" t="s">
        <v>30</v>
      </c>
      <c r="C378" s="10">
        <v>3.0</v>
      </c>
      <c r="D378" s="10" t="s">
        <v>31</v>
      </c>
      <c r="E378" s="10">
        <v>38.0</v>
      </c>
      <c r="F378" s="11">
        <v>8.6625</v>
      </c>
      <c r="G378" s="10">
        <v>0.0</v>
      </c>
      <c r="H378" s="10">
        <v>0.0</v>
      </c>
      <c r="I378" s="12">
        <f>linear!$E378/$E$1</f>
        <v>0.475</v>
      </c>
      <c r="J378" s="12">
        <f>LOG10(linear!$F378+1)</f>
        <v>0.9850895069</v>
      </c>
      <c r="K378" s="10">
        <f>IF(linear!$C378=1,1,0)</f>
        <v>0</v>
      </c>
      <c r="L378" s="10">
        <f>IF(linear!$C378=2,1,0)</f>
        <v>0</v>
      </c>
      <c r="M378" s="10">
        <f>IF(linear!$B378="S",1,0)</f>
        <v>1</v>
      </c>
      <c r="N378" s="10">
        <f>IF(linear!$B378="C",1,0)</f>
        <v>0</v>
      </c>
      <c r="O378" s="13">
        <f>IF(linear!$D378="male",1,0)</f>
        <v>1</v>
      </c>
      <c r="P378" s="13">
        <v>1.0</v>
      </c>
      <c r="AC378" s="15">
        <f>SUMPRODUCT(linear!$G378:$P378,$R$4:$AA$4)</f>
        <v>0.04682390623</v>
      </c>
      <c r="AD378" s="16">
        <f>(AC378-linear!$A378)^2</f>
        <v>0.002192478195</v>
      </c>
      <c r="AE378" s="16"/>
    </row>
    <row r="379" ht="14.25" customHeight="1">
      <c r="A379" s="10">
        <v>1.0</v>
      </c>
      <c r="B379" s="10" t="s">
        <v>30</v>
      </c>
      <c r="C379" s="10">
        <v>2.0</v>
      </c>
      <c r="D379" s="10" t="s">
        <v>33</v>
      </c>
      <c r="E379" s="10">
        <v>33.0</v>
      </c>
      <c r="F379" s="11">
        <v>27.75</v>
      </c>
      <c r="G379" s="10">
        <v>1.0</v>
      </c>
      <c r="H379" s="10">
        <v>2.0</v>
      </c>
      <c r="I379" s="12">
        <f>linear!$E379/$E$1</f>
        <v>0.4125</v>
      </c>
      <c r="J379" s="12">
        <f>LOG10(linear!$F379+1)</f>
        <v>1.458637849</v>
      </c>
      <c r="K379" s="10">
        <f>IF(linear!$C379=1,1,0)</f>
        <v>0</v>
      </c>
      <c r="L379" s="10">
        <f>IF(linear!$C379=2,1,0)</f>
        <v>1</v>
      </c>
      <c r="M379" s="10">
        <f>IF(linear!$B379="S",1,0)</f>
        <v>1</v>
      </c>
      <c r="N379" s="10">
        <f>IF(linear!$B379="C",1,0)</f>
        <v>0</v>
      </c>
      <c r="O379" s="13">
        <f>IF(linear!$D379="male",1,0)</f>
        <v>0</v>
      </c>
      <c r="P379" s="13">
        <v>1.0</v>
      </c>
      <c r="AC379" s="15">
        <f>SUMPRODUCT(linear!$G379:$P379,$R$4:$AA$4)</f>
        <v>0.6850333781</v>
      </c>
      <c r="AD379" s="16">
        <f>(AC379-linear!$A379)^2</f>
        <v>0.09920397294</v>
      </c>
      <c r="AE379" s="16"/>
    </row>
    <row r="380" ht="14.25" customHeight="1">
      <c r="A380" s="10">
        <v>1.0</v>
      </c>
      <c r="B380" s="10" t="s">
        <v>32</v>
      </c>
      <c r="C380" s="10">
        <v>2.0</v>
      </c>
      <c r="D380" s="10" t="s">
        <v>33</v>
      </c>
      <c r="E380" s="10">
        <v>23.0</v>
      </c>
      <c r="F380" s="11">
        <v>13.7917</v>
      </c>
      <c r="G380" s="10">
        <v>0.0</v>
      </c>
      <c r="H380" s="10">
        <v>0.0</v>
      </c>
      <c r="I380" s="12">
        <f>linear!$E380/$E$1</f>
        <v>0.2875</v>
      </c>
      <c r="J380" s="12">
        <f>LOG10(linear!$F380+1)</f>
        <v>1.17001809</v>
      </c>
      <c r="K380" s="10">
        <f>IF(linear!$C380=1,1,0)</f>
        <v>0</v>
      </c>
      <c r="L380" s="10">
        <f>IF(linear!$C380=2,1,0)</f>
        <v>1</v>
      </c>
      <c r="M380" s="10">
        <f>IF(linear!$B380="S",1,0)</f>
        <v>0</v>
      </c>
      <c r="N380" s="10">
        <f>IF(linear!$B380="C",1,0)</f>
        <v>1</v>
      </c>
      <c r="O380" s="13">
        <f>IF(linear!$D380="male",1,0)</f>
        <v>0</v>
      </c>
      <c r="P380" s="13">
        <v>1.0</v>
      </c>
      <c r="AC380" s="15">
        <f>SUMPRODUCT(linear!$G380:$P380,$R$4:$AA$4)</f>
        <v>0.8838625944</v>
      </c>
      <c r="AD380" s="16">
        <f>(AC380-linear!$A380)^2</f>
        <v>0.01348789697</v>
      </c>
      <c r="AE380" s="16"/>
    </row>
    <row r="381" ht="14.25" customHeight="1">
      <c r="A381" s="10">
        <v>0.0</v>
      </c>
      <c r="B381" s="10" t="s">
        <v>30</v>
      </c>
      <c r="C381" s="10">
        <v>3.0</v>
      </c>
      <c r="D381" s="10" t="s">
        <v>33</v>
      </c>
      <c r="E381" s="10">
        <v>22.0</v>
      </c>
      <c r="F381" s="11">
        <v>9.8375</v>
      </c>
      <c r="G381" s="10">
        <v>0.0</v>
      </c>
      <c r="H381" s="10">
        <v>0.0</v>
      </c>
      <c r="I381" s="12">
        <f>linear!$E381/$E$1</f>
        <v>0.275</v>
      </c>
      <c r="J381" s="12">
        <f>LOG10(linear!$F381+1)</f>
        <v>1.03492911</v>
      </c>
      <c r="K381" s="10">
        <f>IF(linear!$C381=1,1,0)</f>
        <v>0</v>
      </c>
      <c r="L381" s="10">
        <f>IF(linear!$C381=2,1,0)</f>
        <v>0</v>
      </c>
      <c r="M381" s="10">
        <f>IF(linear!$B381="S",1,0)</f>
        <v>1</v>
      </c>
      <c r="N381" s="10">
        <f>IF(linear!$B381="C",1,0)</f>
        <v>0</v>
      </c>
      <c r="O381" s="13">
        <f>IF(linear!$D381="male",1,0)</f>
        <v>0</v>
      </c>
      <c r="P381" s="13">
        <v>1.0</v>
      </c>
      <c r="AC381" s="15">
        <f>SUMPRODUCT(linear!$G381:$P381,$R$4:$AA$4)</f>
        <v>0.6347414216</v>
      </c>
      <c r="AD381" s="16">
        <f>(AC381-linear!$A381)^2</f>
        <v>0.4028966723</v>
      </c>
      <c r="AE381" s="16"/>
    </row>
    <row r="382" ht="14.25" customHeight="1">
      <c r="A382" s="10">
        <v>0.0</v>
      </c>
      <c r="B382" s="10" t="s">
        <v>30</v>
      </c>
      <c r="C382" s="10">
        <v>2.0</v>
      </c>
      <c r="D382" s="10" t="s">
        <v>31</v>
      </c>
      <c r="E382" s="10">
        <v>34.0</v>
      </c>
      <c r="F382" s="11">
        <v>21.0</v>
      </c>
      <c r="G382" s="10">
        <v>1.0</v>
      </c>
      <c r="H382" s="10">
        <v>0.0</v>
      </c>
      <c r="I382" s="12">
        <f>linear!$E382/$E$1</f>
        <v>0.425</v>
      </c>
      <c r="J382" s="12">
        <f>LOG10(linear!$F382+1)</f>
        <v>1.342422681</v>
      </c>
      <c r="K382" s="10">
        <f>IF(linear!$C382=1,1,0)</f>
        <v>0</v>
      </c>
      <c r="L382" s="10">
        <f>IF(linear!$C382=2,1,0)</f>
        <v>1</v>
      </c>
      <c r="M382" s="10">
        <f>IF(linear!$B382="S",1,0)</f>
        <v>1</v>
      </c>
      <c r="N382" s="10">
        <f>IF(linear!$B382="C",1,0)</f>
        <v>0</v>
      </c>
      <c r="O382" s="13">
        <f>IF(linear!$D382="male",1,0)</f>
        <v>1</v>
      </c>
      <c r="P382" s="13">
        <v>1.0</v>
      </c>
      <c r="AC382" s="15">
        <f>SUMPRODUCT(linear!$G382:$P382,$R$4:$AA$4)</f>
        <v>0.2177538392</v>
      </c>
      <c r="AD382" s="16">
        <f>(AC382-linear!$A382)^2</f>
        <v>0.0474167345</v>
      </c>
      <c r="AE382" s="16"/>
    </row>
    <row r="383" ht="14.25" customHeight="1">
      <c r="A383" s="10">
        <v>0.0</v>
      </c>
      <c r="B383" s="10" t="s">
        <v>30</v>
      </c>
      <c r="C383" s="10">
        <v>3.0</v>
      </c>
      <c r="D383" s="10" t="s">
        <v>31</v>
      </c>
      <c r="E383" s="10">
        <v>29.0</v>
      </c>
      <c r="F383" s="11">
        <v>7.0458</v>
      </c>
      <c r="G383" s="10">
        <v>1.0</v>
      </c>
      <c r="H383" s="10">
        <v>0.0</v>
      </c>
      <c r="I383" s="12">
        <f>linear!$E383/$E$1</f>
        <v>0.3625</v>
      </c>
      <c r="J383" s="12">
        <f>LOG10(linear!$F383+1)</f>
        <v>0.9055692328</v>
      </c>
      <c r="K383" s="10">
        <f>IF(linear!$C383=1,1,0)</f>
        <v>0</v>
      </c>
      <c r="L383" s="10">
        <f>IF(linear!$C383=2,1,0)</f>
        <v>0</v>
      </c>
      <c r="M383" s="10">
        <f>IF(linear!$B383="S",1,0)</f>
        <v>1</v>
      </c>
      <c r="N383" s="10">
        <f>IF(linear!$B383="C",1,0)</f>
        <v>0</v>
      </c>
      <c r="O383" s="13">
        <f>IF(linear!$D383="male",1,0)</f>
        <v>1</v>
      </c>
      <c r="P383" s="13">
        <v>1.0</v>
      </c>
      <c r="AC383" s="15">
        <f>SUMPRODUCT(linear!$G383:$P383,$R$4:$AA$4)</f>
        <v>0.0456272625</v>
      </c>
      <c r="AD383" s="16">
        <f>(AC383-linear!$A383)^2</f>
        <v>0.002081847083</v>
      </c>
      <c r="AE383" s="16"/>
    </row>
    <row r="384" ht="14.25" customHeight="1">
      <c r="A384" s="10">
        <v>0.0</v>
      </c>
      <c r="B384" s="10" t="s">
        <v>30</v>
      </c>
      <c r="C384" s="10">
        <v>3.0</v>
      </c>
      <c r="D384" s="10" t="s">
        <v>31</v>
      </c>
      <c r="E384" s="10">
        <v>22.0</v>
      </c>
      <c r="F384" s="11">
        <v>7.5208</v>
      </c>
      <c r="G384" s="10">
        <v>0.0</v>
      </c>
      <c r="H384" s="10">
        <v>0.0</v>
      </c>
      <c r="I384" s="12">
        <f>linear!$E384/$E$1</f>
        <v>0.275</v>
      </c>
      <c r="J384" s="12">
        <f>LOG10(linear!$F384+1)</f>
        <v>0.9304803717</v>
      </c>
      <c r="K384" s="10">
        <f>IF(linear!$C384=1,1,0)</f>
        <v>0</v>
      </c>
      <c r="L384" s="10">
        <f>IF(linear!$C384=2,1,0)</f>
        <v>0</v>
      </c>
      <c r="M384" s="10">
        <f>IF(linear!$B384="S",1,0)</f>
        <v>1</v>
      </c>
      <c r="N384" s="10">
        <f>IF(linear!$B384="C",1,0)</f>
        <v>0</v>
      </c>
      <c r="O384" s="13">
        <f>IF(linear!$D384="male",1,0)</f>
        <v>1</v>
      </c>
      <c r="P384" s="13">
        <v>1.0</v>
      </c>
      <c r="AC384" s="15">
        <f>SUMPRODUCT(linear!$G384:$P384,$R$4:$AA$4)</f>
        <v>0.1465856225</v>
      </c>
      <c r="AD384" s="16">
        <f>(AC384-linear!$A384)^2</f>
        <v>0.02148734472</v>
      </c>
      <c r="AE384" s="16"/>
    </row>
    <row r="385" ht="14.25" customHeight="1">
      <c r="A385" s="10">
        <v>1.0</v>
      </c>
      <c r="B385" s="10" t="s">
        <v>30</v>
      </c>
      <c r="C385" s="10">
        <v>3.0</v>
      </c>
      <c r="D385" s="10" t="s">
        <v>33</v>
      </c>
      <c r="E385" s="10">
        <v>2.0</v>
      </c>
      <c r="F385" s="11">
        <v>12.2875</v>
      </c>
      <c r="G385" s="10">
        <v>0.0</v>
      </c>
      <c r="H385" s="10">
        <v>1.0</v>
      </c>
      <c r="I385" s="12">
        <f>linear!$E385/$E$1</f>
        <v>0.025</v>
      </c>
      <c r="J385" s="12">
        <f>LOG10(linear!$F385+1)</f>
        <v>1.123443278</v>
      </c>
      <c r="K385" s="10">
        <f>IF(linear!$C385=1,1,0)</f>
        <v>0</v>
      </c>
      <c r="L385" s="10">
        <f>IF(linear!$C385=2,1,0)</f>
        <v>0</v>
      </c>
      <c r="M385" s="10">
        <f>IF(linear!$B385="S",1,0)</f>
        <v>1</v>
      </c>
      <c r="N385" s="10">
        <f>IF(linear!$B385="C",1,0)</f>
        <v>0</v>
      </c>
      <c r="O385" s="13">
        <f>IF(linear!$D385="male",1,0)</f>
        <v>0</v>
      </c>
      <c r="P385" s="13">
        <v>1.0</v>
      </c>
      <c r="AC385" s="15">
        <f>SUMPRODUCT(linear!$G385:$P385,$R$4:$AA$4)</f>
        <v>0.7531590792</v>
      </c>
      <c r="AD385" s="16">
        <f>(AC385-linear!$A385)^2</f>
        <v>0.0609304402</v>
      </c>
      <c r="AE385" s="16"/>
    </row>
    <row r="386" ht="14.25" customHeight="1">
      <c r="A386" s="10">
        <v>0.0</v>
      </c>
      <c r="B386" s="10" t="s">
        <v>30</v>
      </c>
      <c r="C386" s="10">
        <v>3.0</v>
      </c>
      <c r="D386" s="10" t="s">
        <v>31</v>
      </c>
      <c r="E386" s="10">
        <v>9.0</v>
      </c>
      <c r="F386" s="11">
        <v>46.9</v>
      </c>
      <c r="G386" s="10">
        <v>5.0</v>
      </c>
      <c r="H386" s="10">
        <v>2.0</v>
      </c>
      <c r="I386" s="12">
        <f>linear!$E386/$E$1</f>
        <v>0.1125</v>
      </c>
      <c r="J386" s="12">
        <f>LOG10(linear!$F386+1)</f>
        <v>1.680335513</v>
      </c>
      <c r="K386" s="10">
        <f>IF(linear!$C386=1,1,0)</f>
        <v>0</v>
      </c>
      <c r="L386" s="10">
        <f>IF(linear!$C386=2,1,0)</f>
        <v>0</v>
      </c>
      <c r="M386" s="10">
        <f>IF(linear!$B386="S",1,0)</f>
        <v>1</v>
      </c>
      <c r="N386" s="10">
        <f>IF(linear!$B386="C",1,0)</f>
        <v>0</v>
      </c>
      <c r="O386" s="13">
        <f>IF(linear!$D386="male",1,0)</f>
        <v>1</v>
      </c>
      <c r="P386" s="13">
        <v>1.0</v>
      </c>
      <c r="AC386" s="15">
        <f>SUMPRODUCT(linear!$G386:$P386,$R$4:$AA$4)</f>
        <v>-0.03616934737</v>
      </c>
      <c r="AD386" s="16">
        <f>(AC386-linear!$A386)^2</f>
        <v>0.001308221689</v>
      </c>
      <c r="AE386" s="16"/>
    </row>
    <row r="387" ht="14.25" customHeight="1">
      <c r="A387" s="10">
        <v>0.0</v>
      </c>
      <c r="B387" s="10" t="s">
        <v>30</v>
      </c>
      <c r="C387" s="10">
        <v>3.0</v>
      </c>
      <c r="D387" s="10" t="s">
        <v>31</v>
      </c>
      <c r="E387" s="10">
        <v>50.0</v>
      </c>
      <c r="F387" s="11">
        <v>8.05</v>
      </c>
      <c r="G387" s="10">
        <v>0.0</v>
      </c>
      <c r="H387" s="10">
        <v>0.0</v>
      </c>
      <c r="I387" s="12">
        <f>linear!$E387/$E$1</f>
        <v>0.625</v>
      </c>
      <c r="J387" s="12">
        <f>LOG10(linear!$F387+1)</f>
        <v>0.9566485792</v>
      </c>
      <c r="K387" s="10">
        <f>IF(linear!$C387=1,1,0)</f>
        <v>0</v>
      </c>
      <c r="L387" s="10">
        <f>IF(linear!$C387=2,1,0)</f>
        <v>0</v>
      </c>
      <c r="M387" s="10">
        <f>IF(linear!$B387="S",1,0)</f>
        <v>1</v>
      </c>
      <c r="N387" s="10">
        <f>IF(linear!$B387="C",1,0)</f>
        <v>0</v>
      </c>
      <c r="O387" s="13">
        <f>IF(linear!$D387="male",1,0)</f>
        <v>1</v>
      </c>
      <c r="P387" s="13">
        <v>1.0</v>
      </c>
      <c r="AC387" s="15">
        <f>SUMPRODUCT(linear!$G387:$P387,$R$4:$AA$4)</f>
        <v>-0.03137977214</v>
      </c>
      <c r="AD387" s="16">
        <f>(AC387-linear!$A387)^2</f>
        <v>0.0009846900995</v>
      </c>
      <c r="AE387" s="16"/>
    </row>
    <row r="388" ht="14.25" customHeight="1">
      <c r="A388" s="10">
        <v>1.0</v>
      </c>
      <c r="B388" s="10" t="s">
        <v>30</v>
      </c>
      <c r="C388" s="10">
        <v>3.0</v>
      </c>
      <c r="D388" s="10" t="s">
        <v>33</v>
      </c>
      <c r="E388" s="10">
        <v>63.0</v>
      </c>
      <c r="F388" s="11">
        <v>9.5875</v>
      </c>
      <c r="G388" s="10">
        <v>0.0</v>
      </c>
      <c r="H388" s="10">
        <v>0.0</v>
      </c>
      <c r="I388" s="12">
        <f>linear!$E388/$E$1</f>
        <v>0.7875</v>
      </c>
      <c r="J388" s="12">
        <f>LOG10(linear!$F388+1)</f>
        <v>1.024793423</v>
      </c>
      <c r="K388" s="10">
        <f>IF(linear!$C388=1,1,0)</f>
        <v>0</v>
      </c>
      <c r="L388" s="10">
        <f>IF(linear!$C388=2,1,0)</f>
        <v>0</v>
      </c>
      <c r="M388" s="10">
        <f>IF(linear!$B388="S",1,0)</f>
        <v>1</v>
      </c>
      <c r="N388" s="10">
        <f>IF(linear!$B388="C",1,0)</f>
        <v>0</v>
      </c>
      <c r="O388" s="13">
        <f>IF(linear!$D388="male",1,0)</f>
        <v>0</v>
      </c>
      <c r="P388" s="13">
        <v>1.0</v>
      </c>
      <c r="AC388" s="15">
        <f>SUMPRODUCT(linear!$G388:$P388,$R$4:$AA$4)</f>
        <v>0.3717876565</v>
      </c>
      <c r="AD388" s="16">
        <f>(AC388-linear!$A388)^2</f>
        <v>0.3946507486</v>
      </c>
      <c r="AE388" s="16"/>
    </row>
    <row r="389" ht="14.25" customHeight="1">
      <c r="A389" s="10">
        <v>1.0</v>
      </c>
      <c r="B389" s="10" t="s">
        <v>32</v>
      </c>
      <c r="C389" s="10">
        <v>1.0</v>
      </c>
      <c r="D389" s="10" t="s">
        <v>31</v>
      </c>
      <c r="E389" s="10">
        <v>25.0</v>
      </c>
      <c r="F389" s="11">
        <v>91.0792</v>
      </c>
      <c r="G389" s="10">
        <v>1.0</v>
      </c>
      <c r="H389" s="10">
        <v>0.0</v>
      </c>
      <c r="I389" s="12">
        <f>linear!$E389/$E$1</f>
        <v>0.3125</v>
      </c>
      <c r="J389" s="12">
        <f>LOG10(linear!$F389+1)</f>
        <v>1.964161537</v>
      </c>
      <c r="K389" s="10">
        <f>IF(linear!$C389=1,1,0)</f>
        <v>1</v>
      </c>
      <c r="L389" s="10">
        <f>IF(linear!$C389=2,1,0)</f>
        <v>0</v>
      </c>
      <c r="M389" s="10">
        <f>IF(linear!$B389="S",1,0)</f>
        <v>0</v>
      </c>
      <c r="N389" s="10">
        <f>IF(linear!$B389="C",1,0)</f>
        <v>1</v>
      </c>
      <c r="O389" s="13">
        <f>IF(linear!$D389="male",1,0)</f>
        <v>1</v>
      </c>
      <c r="P389" s="13">
        <v>1.0</v>
      </c>
      <c r="AC389" s="15">
        <f>SUMPRODUCT(linear!$G389:$P389,$R$4:$AA$4)</f>
        <v>0.541534243</v>
      </c>
      <c r="AD389" s="16">
        <f>(AC389-linear!$A389)^2</f>
        <v>0.2101908504</v>
      </c>
      <c r="AE389" s="16"/>
    </row>
    <row r="390" ht="14.25" customHeight="1">
      <c r="A390" s="10">
        <v>1.0</v>
      </c>
      <c r="B390" s="10" t="s">
        <v>30</v>
      </c>
      <c r="C390" s="10">
        <v>1.0</v>
      </c>
      <c r="D390" s="10" t="s">
        <v>33</v>
      </c>
      <c r="E390" s="10">
        <v>35.0</v>
      </c>
      <c r="F390" s="11">
        <v>90.0</v>
      </c>
      <c r="G390" s="10">
        <v>1.0</v>
      </c>
      <c r="H390" s="10">
        <v>0.0</v>
      </c>
      <c r="I390" s="12">
        <f>linear!$E390/$E$1</f>
        <v>0.4375</v>
      </c>
      <c r="J390" s="12">
        <f>LOG10(linear!$F390+1)</f>
        <v>1.959041392</v>
      </c>
      <c r="K390" s="10">
        <f>IF(linear!$C390=1,1,0)</f>
        <v>1</v>
      </c>
      <c r="L390" s="10">
        <f>IF(linear!$C390=2,1,0)</f>
        <v>0</v>
      </c>
      <c r="M390" s="10">
        <f>IF(linear!$B390="S",1,0)</f>
        <v>1</v>
      </c>
      <c r="N390" s="10">
        <f>IF(linear!$B390="C",1,0)</f>
        <v>0</v>
      </c>
      <c r="O390" s="13">
        <f>IF(linear!$D390="male",1,0)</f>
        <v>0</v>
      </c>
      <c r="P390" s="13">
        <v>1.0</v>
      </c>
      <c r="AC390" s="15">
        <f>SUMPRODUCT(linear!$G390:$P390,$R$4:$AA$4)</f>
        <v>0.8942386484</v>
      </c>
      <c r="AD390" s="16">
        <f>(AC390-linear!$A390)^2</f>
        <v>0.01118546349</v>
      </c>
      <c r="AE390" s="16"/>
    </row>
    <row r="391" ht="14.25" customHeight="1">
      <c r="A391" s="10">
        <v>0.0</v>
      </c>
      <c r="B391" s="10" t="s">
        <v>32</v>
      </c>
      <c r="C391" s="10">
        <v>1.0</v>
      </c>
      <c r="D391" s="10" t="s">
        <v>31</v>
      </c>
      <c r="E391" s="10">
        <v>58.0</v>
      </c>
      <c r="F391" s="11">
        <v>29.7</v>
      </c>
      <c r="G391" s="10">
        <v>0.0</v>
      </c>
      <c r="H391" s="10">
        <v>0.0</v>
      </c>
      <c r="I391" s="12">
        <f>linear!$E391/$E$1</f>
        <v>0.725</v>
      </c>
      <c r="J391" s="12">
        <f>LOG10(linear!$F391+1)</f>
        <v>1.487138375</v>
      </c>
      <c r="K391" s="10">
        <f>IF(linear!$C391=1,1,0)</f>
        <v>1</v>
      </c>
      <c r="L391" s="10">
        <f>IF(linear!$C391=2,1,0)</f>
        <v>0</v>
      </c>
      <c r="M391" s="10">
        <f>IF(linear!$B391="S",1,0)</f>
        <v>0</v>
      </c>
      <c r="N391" s="10">
        <f>IF(linear!$B391="C",1,0)</f>
        <v>1</v>
      </c>
      <c r="O391" s="13">
        <f>IF(linear!$D391="male",1,0)</f>
        <v>1</v>
      </c>
      <c r="P391" s="13">
        <v>1.0</v>
      </c>
      <c r="AC391" s="15">
        <f>SUMPRODUCT(linear!$G391:$P391,$R$4:$AA$4)</f>
        <v>0.3619704319</v>
      </c>
      <c r="AD391" s="16">
        <f>(AC391-linear!$A391)^2</f>
        <v>0.1310225936</v>
      </c>
      <c r="AE391" s="16"/>
    </row>
    <row r="392" ht="14.25" customHeight="1">
      <c r="A392" s="10">
        <v>0.0</v>
      </c>
      <c r="B392" s="10" t="s">
        <v>30</v>
      </c>
      <c r="C392" s="10">
        <v>3.0</v>
      </c>
      <c r="D392" s="10" t="s">
        <v>31</v>
      </c>
      <c r="E392" s="10">
        <v>30.0</v>
      </c>
      <c r="F392" s="11">
        <v>8.05</v>
      </c>
      <c r="G392" s="10">
        <v>0.0</v>
      </c>
      <c r="H392" s="10">
        <v>0.0</v>
      </c>
      <c r="I392" s="12">
        <f>linear!$E392/$E$1</f>
        <v>0.375</v>
      </c>
      <c r="J392" s="12">
        <f>LOG10(linear!$F392+1)</f>
        <v>0.9566485792</v>
      </c>
      <c r="K392" s="10">
        <f>IF(linear!$C392=1,1,0)</f>
        <v>0</v>
      </c>
      <c r="L392" s="10">
        <f>IF(linear!$C392=2,1,0)</f>
        <v>0</v>
      </c>
      <c r="M392" s="10">
        <f>IF(linear!$B392="S",1,0)</f>
        <v>1</v>
      </c>
      <c r="N392" s="10">
        <f>IF(linear!$B392="C",1,0)</f>
        <v>0</v>
      </c>
      <c r="O392" s="13">
        <f>IF(linear!$D392="male",1,0)</f>
        <v>1</v>
      </c>
      <c r="P392" s="13">
        <v>1.0</v>
      </c>
      <c r="AC392" s="15">
        <f>SUMPRODUCT(linear!$G392:$P392,$R$4:$AA$4)</f>
        <v>0.0966493791</v>
      </c>
      <c r="AD392" s="16">
        <f>(AC392-linear!$A392)^2</f>
        <v>0.00934110248</v>
      </c>
      <c r="AE392" s="16"/>
    </row>
    <row r="393" ht="14.25" customHeight="1">
      <c r="A393" s="10">
        <v>1.0</v>
      </c>
      <c r="B393" s="10" t="s">
        <v>30</v>
      </c>
      <c r="C393" s="10">
        <v>3.0</v>
      </c>
      <c r="D393" s="10" t="s">
        <v>31</v>
      </c>
      <c r="E393" s="10">
        <v>9.0</v>
      </c>
      <c r="F393" s="11">
        <v>15.9</v>
      </c>
      <c r="G393" s="10">
        <v>1.0</v>
      </c>
      <c r="H393" s="10">
        <v>1.0</v>
      </c>
      <c r="I393" s="12">
        <f>linear!$E393/$E$1</f>
        <v>0.1125</v>
      </c>
      <c r="J393" s="12">
        <f>LOG10(linear!$F393+1)</f>
        <v>1.227886705</v>
      </c>
      <c r="K393" s="10">
        <f>IF(linear!$C393=1,1,0)</f>
        <v>0</v>
      </c>
      <c r="L393" s="10">
        <f>IF(linear!$C393=2,1,0)</f>
        <v>0</v>
      </c>
      <c r="M393" s="10">
        <f>IF(linear!$B393="S",1,0)</f>
        <v>1</v>
      </c>
      <c r="N393" s="10">
        <f>IF(linear!$B393="C",1,0)</f>
        <v>0</v>
      </c>
      <c r="O393" s="13">
        <f>IF(linear!$D393="male",1,0)</f>
        <v>1</v>
      </c>
      <c r="P393" s="13">
        <v>1.0</v>
      </c>
      <c r="AC393" s="15">
        <f>SUMPRODUCT(linear!$G393:$P393,$R$4:$AA$4)</f>
        <v>0.1754403025</v>
      </c>
      <c r="AD393" s="16">
        <f>(AC393-linear!$A393)^2</f>
        <v>0.6798986948</v>
      </c>
      <c r="AE393" s="16"/>
    </row>
    <row r="394" ht="14.25" customHeight="1">
      <c r="A394" s="10">
        <v>0.0</v>
      </c>
      <c r="B394" s="10" t="s">
        <v>30</v>
      </c>
      <c r="C394" s="10">
        <v>3.0</v>
      </c>
      <c r="D394" s="10" t="s">
        <v>31</v>
      </c>
      <c r="E394" s="10">
        <v>21.0</v>
      </c>
      <c r="F394" s="11">
        <v>7.25</v>
      </c>
      <c r="G394" s="10">
        <v>0.0</v>
      </c>
      <c r="H394" s="10">
        <v>0.0</v>
      </c>
      <c r="I394" s="12">
        <f>linear!$E394/$E$1</f>
        <v>0.2625</v>
      </c>
      <c r="J394" s="12">
        <f>LOG10(linear!$F394+1)</f>
        <v>0.9164539485</v>
      </c>
      <c r="K394" s="10">
        <f>IF(linear!$C394=1,1,0)</f>
        <v>0</v>
      </c>
      <c r="L394" s="10">
        <f>IF(linear!$C394=2,1,0)</f>
        <v>0</v>
      </c>
      <c r="M394" s="10">
        <f>IF(linear!$B394="S",1,0)</f>
        <v>1</v>
      </c>
      <c r="N394" s="10">
        <f>IF(linear!$B394="C",1,0)</f>
        <v>0</v>
      </c>
      <c r="O394" s="13">
        <f>IF(linear!$D394="male",1,0)</f>
        <v>1</v>
      </c>
      <c r="P394" s="13">
        <v>1.0</v>
      </c>
      <c r="AC394" s="15">
        <f>SUMPRODUCT(linear!$G394:$P394,$R$4:$AA$4)</f>
        <v>0.1523034436</v>
      </c>
      <c r="AD394" s="16">
        <f>(AC394-linear!$A394)^2</f>
        <v>0.02319633894</v>
      </c>
      <c r="AE394" s="16"/>
    </row>
    <row r="395" ht="14.25" customHeight="1">
      <c r="A395" s="10">
        <v>0.0</v>
      </c>
      <c r="B395" s="10" t="s">
        <v>30</v>
      </c>
      <c r="C395" s="10">
        <v>1.0</v>
      </c>
      <c r="D395" s="10" t="s">
        <v>31</v>
      </c>
      <c r="E395" s="10">
        <v>55.0</v>
      </c>
      <c r="F395" s="11">
        <v>30.5</v>
      </c>
      <c r="G395" s="10">
        <v>0.0</v>
      </c>
      <c r="H395" s="10">
        <v>0.0</v>
      </c>
      <c r="I395" s="12">
        <f>linear!$E395/$E$1</f>
        <v>0.6875</v>
      </c>
      <c r="J395" s="12">
        <f>LOG10(linear!$F395+1)</f>
        <v>1.498310554</v>
      </c>
      <c r="K395" s="10">
        <f>IF(linear!$C395=1,1,0)</f>
        <v>1</v>
      </c>
      <c r="L395" s="10">
        <f>IF(linear!$C395=2,1,0)</f>
        <v>0</v>
      </c>
      <c r="M395" s="10">
        <f>IF(linear!$B395="S",1,0)</f>
        <v>1</v>
      </c>
      <c r="N395" s="10">
        <f>IF(linear!$B395="C",1,0)</f>
        <v>0</v>
      </c>
      <c r="O395" s="13">
        <f>IF(linear!$D395="male",1,0)</f>
        <v>1</v>
      </c>
      <c r="P395" s="13">
        <v>1.0</v>
      </c>
      <c r="AC395" s="15">
        <f>SUMPRODUCT(linear!$G395:$P395,$R$4:$AA$4)</f>
        <v>0.3156228075</v>
      </c>
      <c r="AD395" s="16">
        <f>(AC395-linear!$A395)^2</f>
        <v>0.0996177566</v>
      </c>
      <c r="AE395" s="16"/>
    </row>
    <row r="396" ht="14.25" customHeight="1">
      <c r="A396" s="10">
        <v>0.0</v>
      </c>
      <c r="B396" s="10" t="s">
        <v>32</v>
      </c>
      <c r="C396" s="10">
        <v>1.0</v>
      </c>
      <c r="D396" s="10" t="s">
        <v>31</v>
      </c>
      <c r="E396" s="10">
        <v>71.0</v>
      </c>
      <c r="F396" s="11">
        <v>49.5042</v>
      </c>
      <c r="G396" s="10">
        <v>0.0</v>
      </c>
      <c r="H396" s="10">
        <v>0.0</v>
      </c>
      <c r="I396" s="12">
        <f>linear!$E396/$E$1</f>
        <v>0.8875</v>
      </c>
      <c r="J396" s="12">
        <f>LOG10(linear!$F396+1)</f>
        <v>1.703327496</v>
      </c>
      <c r="K396" s="10">
        <f>IF(linear!$C396=1,1,0)</f>
        <v>1</v>
      </c>
      <c r="L396" s="10">
        <f>IF(linear!$C396=2,1,0)</f>
        <v>0</v>
      </c>
      <c r="M396" s="10">
        <f>IF(linear!$B396="S",1,0)</f>
        <v>0</v>
      </c>
      <c r="N396" s="10">
        <f>IF(linear!$B396="C",1,0)</f>
        <v>1</v>
      </c>
      <c r="O396" s="13">
        <f>IF(linear!$D396="male",1,0)</f>
        <v>1</v>
      </c>
      <c r="P396" s="13">
        <v>1.0</v>
      </c>
      <c r="AC396" s="15">
        <f>SUMPRODUCT(linear!$G396:$P396,$R$4:$AA$4)</f>
        <v>0.2892883651</v>
      </c>
      <c r="AD396" s="16">
        <f>(AC396-linear!$A396)^2</f>
        <v>0.08368775817</v>
      </c>
      <c r="AE396" s="16"/>
    </row>
    <row r="397" ht="14.25" customHeight="1">
      <c r="A397" s="10">
        <v>0.0</v>
      </c>
      <c r="B397" s="10" t="s">
        <v>30</v>
      </c>
      <c r="C397" s="10">
        <v>3.0</v>
      </c>
      <c r="D397" s="10" t="s">
        <v>31</v>
      </c>
      <c r="E397" s="10">
        <v>21.0</v>
      </c>
      <c r="F397" s="11">
        <v>8.05</v>
      </c>
      <c r="G397" s="10">
        <v>0.0</v>
      </c>
      <c r="H397" s="10">
        <v>0.0</v>
      </c>
      <c r="I397" s="12">
        <f>linear!$E397/$E$1</f>
        <v>0.2625</v>
      </c>
      <c r="J397" s="12">
        <f>LOG10(linear!$F397+1)</f>
        <v>0.9566485792</v>
      </c>
      <c r="K397" s="10">
        <f>IF(linear!$C397=1,1,0)</f>
        <v>0</v>
      </c>
      <c r="L397" s="10">
        <f>IF(linear!$C397=2,1,0)</f>
        <v>0</v>
      </c>
      <c r="M397" s="10">
        <f>IF(linear!$B397="S",1,0)</f>
        <v>1</v>
      </c>
      <c r="N397" s="10">
        <f>IF(linear!$B397="C",1,0)</f>
        <v>0</v>
      </c>
      <c r="O397" s="13">
        <f>IF(linear!$D397="male",1,0)</f>
        <v>1</v>
      </c>
      <c r="P397" s="13">
        <v>1.0</v>
      </c>
      <c r="AC397" s="15">
        <f>SUMPRODUCT(linear!$G397:$P397,$R$4:$AA$4)</f>
        <v>0.1542624972</v>
      </c>
      <c r="AD397" s="16">
        <f>(AC397-linear!$A397)^2</f>
        <v>0.02379691803</v>
      </c>
      <c r="AE397" s="16"/>
    </row>
    <row r="398" ht="14.25" customHeight="1">
      <c r="A398" s="10">
        <v>1.0</v>
      </c>
      <c r="B398" s="10" t="s">
        <v>32</v>
      </c>
      <c r="C398" s="10">
        <v>1.0</v>
      </c>
      <c r="D398" s="10" t="s">
        <v>33</v>
      </c>
      <c r="E398" s="10">
        <v>54.0</v>
      </c>
      <c r="F398" s="11">
        <v>78.2667</v>
      </c>
      <c r="G398" s="10">
        <v>1.0</v>
      </c>
      <c r="H398" s="10">
        <v>0.0</v>
      </c>
      <c r="I398" s="12">
        <f>linear!$E398/$E$1</f>
        <v>0.675</v>
      </c>
      <c r="J398" s="12">
        <f>LOG10(linear!$F398+1)</f>
        <v>1.899090778</v>
      </c>
      <c r="K398" s="10">
        <f>IF(linear!$C398=1,1,0)</f>
        <v>1</v>
      </c>
      <c r="L398" s="10">
        <f>IF(linear!$C398=2,1,0)</f>
        <v>0</v>
      </c>
      <c r="M398" s="10">
        <f>IF(linear!$B398="S",1,0)</f>
        <v>0</v>
      </c>
      <c r="N398" s="10">
        <f>IF(linear!$B398="C",1,0)</f>
        <v>1</v>
      </c>
      <c r="O398" s="13">
        <f>IF(linear!$D398="male",1,0)</f>
        <v>0</v>
      </c>
      <c r="P398" s="13">
        <v>1.0</v>
      </c>
      <c r="AC398" s="15">
        <f>SUMPRODUCT(linear!$G398:$P398,$R$4:$AA$4)</f>
        <v>0.8357855307</v>
      </c>
      <c r="AD398" s="16">
        <f>(AC398-linear!$A398)^2</f>
        <v>0.02696639194</v>
      </c>
      <c r="AE398" s="16"/>
    </row>
    <row r="399" ht="14.25" customHeight="1">
      <c r="A399" s="10">
        <v>0.0</v>
      </c>
      <c r="B399" s="10" t="s">
        <v>30</v>
      </c>
      <c r="C399" s="10">
        <v>1.0</v>
      </c>
      <c r="D399" s="10" t="s">
        <v>33</v>
      </c>
      <c r="E399" s="10">
        <v>25.0</v>
      </c>
      <c r="F399" s="11">
        <v>151.55</v>
      </c>
      <c r="G399" s="10">
        <v>1.0</v>
      </c>
      <c r="H399" s="10">
        <v>2.0</v>
      </c>
      <c r="I399" s="12">
        <f>linear!$E399/$E$1</f>
        <v>0.3125</v>
      </c>
      <c r="J399" s="12">
        <f>LOG10(linear!$F399+1)</f>
        <v>2.183412212</v>
      </c>
      <c r="K399" s="10">
        <f>IF(linear!$C399=1,1,0)</f>
        <v>1</v>
      </c>
      <c r="L399" s="10">
        <f>IF(linear!$C399=2,1,0)</f>
        <v>0</v>
      </c>
      <c r="M399" s="10">
        <f>IF(linear!$B399="S",1,0)</f>
        <v>1</v>
      </c>
      <c r="N399" s="10">
        <f>IF(linear!$B399="C",1,0)</f>
        <v>0</v>
      </c>
      <c r="O399" s="13">
        <f>IF(linear!$D399="male",1,0)</f>
        <v>0</v>
      </c>
      <c r="P399" s="13">
        <v>1.0</v>
      </c>
      <c r="AC399" s="15">
        <f>SUMPRODUCT(linear!$G399:$P399,$R$4:$AA$4)</f>
        <v>0.9413376708</v>
      </c>
      <c r="AD399" s="16">
        <f>(AC399-linear!$A399)^2</f>
        <v>0.8861166104</v>
      </c>
      <c r="AE399" s="16"/>
    </row>
    <row r="400" ht="14.25" customHeight="1">
      <c r="A400" s="10">
        <v>0.0</v>
      </c>
      <c r="B400" s="10" t="s">
        <v>30</v>
      </c>
      <c r="C400" s="10">
        <v>3.0</v>
      </c>
      <c r="D400" s="10" t="s">
        <v>31</v>
      </c>
      <c r="E400" s="10">
        <v>24.0</v>
      </c>
      <c r="F400" s="11">
        <v>7.7958</v>
      </c>
      <c r="G400" s="10">
        <v>0.0</v>
      </c>
      <c r="H400" s="10">
        <v>0.0</v>
      </c>
      <c r="I400" s="12">
        <f>linear!$E400/$E$1</f>
        <v>0.3</v>
      </c>
      <c r="J400" s="12">
        <f>LOG10(linear!$F400+1)</f>
        <v>0.9442753458</v>
      </c>
      <c r="K400" s="10">
        <f>IF(linear!$C400=1,1,0)</f>
        <v>0</v>
      </c>
      <c r="L400" s="10">
        <f>IF(linear!$C400=2,1,0)</f>
        <v>0</v>
      </c>
      <c r="M400" s="10">
        <f>IF(linear!$B400="S",1,0)</f>
        <v>1</v>
      </c>
      <c r="N400" s="10">
        <f>IF(linear!$B400="C",1,0)</f>
        <v>0</v>
      </c>
      <c r="O400" s="13">
        <f>IF(linear!$D400="male",1,0)</f>
        <v>1</v>
      </c>
      <c r="P400" s="13">
        <v>1.0</v>
      </c>
      <c r="AC400" s="15">
        <f>SUMPRODUCT(linear!$G400:$P400,$R$4:$AA$4)</f>
        <v>0.1344550632</v>
      </c>
      <c r="AD400" s="16">
        <f>(AC400-linear!$A400)^2</f>
        <v>0.01807816401</v>
      </c>
      <c r="AE400" s="16"/>
    </row>
    <row r="401" ht="14.25" customHeight="1">
      <c r="A401" s="10">
        <v>0.0</v>
      </c>
      <c r="B401" s="10" t="s">
        <v>30</v>
      </c>
      <c r="C401" s="10">
        <v>3.0</v>
      </c>
      <c r="D401" s="10" t="s">
        <v>31</v>
      </c>
      <c r="E401" s="10">
        <v>17.0</v>
      </c>
      <c r="F401" s="11">
        <v>8.6625</v>
      </c>
      <c r="G401" s="10">
        <v>0.0</v>
      </c>
      <c r="H401" s="10">
        <v>0.0</v>
      </c>
      <c r="I401" s="12">
        <f>linear!$E401/$E$1</f>
        <v>0.2125</v>
      </c>
      <c r="J401" s="12">
        <f>LOG10(linear!$F401+1)</f>
        <v>0.9850895069</v>
      </c>
      <c r="K401" s="10">
        <f>IF(linear!$C401=1,1,0)</f>
        <v>0</v>
      </c>
      <c r="L401" s="10">
        <f>IF(linear!$C401=2,1,0)</f>
        <v>0</v>
      </c>
      <c r="M401" s="10">
        <f>IF(linear!$B401="S",1,0)</f>
        <v>1</v>
      </c>
      <c r="N401" s="10">
        <f>IF(linear!$B401="C",1,0)</f>
        <v>0</v>
      </c>
      <c r="O401" s="13">
        <f>IF(linear!$D401="male",1,0)</f>
        <v>1</v>
      </c>
      <c r="P401" s="13">
        <v>1.0</v>
      </c>
      <c r="AC401" s="15">
        <f>SUMPRODUCT(linear!$G401:$P401,$R$4:$AA$4)</f>
        <v>0.181254515</v>
      </c>
      <c r="AD401" s="16">
        <f>(AC401-linear!$A401)^2</f>
        <v>0.03285319922</v>
      </c>
      <c r="AE401" s="16"/>
    </row>
    <row r="402" ht="14.25" customHeight="1">
      <c r="A402" s="10">
        <v>0.0</v>
      </c>
      <c r="B402" s="10" t="s">
        <v>34</v>
      </c>
      <c r="C402" s="10">
        <v>3.0</v>
      </c>
      <c r="D402" s="10" t="s">
        <v>33</v>
      </c>
      <c r="E402" s="10">
        <v>21.0</v>
      </c>
      <c r="F402" s="11">
        <v>7.75</v>
      </c>
      <c r="G402" s="10">
        <v>0.0</v>
      </c>
      <c r="H402" s="10">
        <v>0.0</v>
      </c>
      <c r="I402" s="12">
        <f>linear!$E402/$E$1</f>
        <v>0.2625</v>
      </c>
      <c r="J402" s="12">
        <f>LOG10(linear!$F402+1)</f>
        <v>0.942008053</v>
      </c>
      <c r="K402" s="10">
        <f>IF(linear!$C402=1,1,0)</f>
        <v>0</v>
      </c>
      <c r="L402" s="10">
        <f>IF(linear!$C402=2,1,0)</f>
        <v>0</v>
      </c>
      <c r="M402" s="10">
        <f>IF(linear!$B402="S",1,0)</f>
        <v>0</v>
      </c>
      <c r="N402" s="10">
        <f>IF(linear!$B402="C",1,0)</f>
        <v>0</v>
      </c>
      <c r="O402" s="13">
        <f>IF(linear!$D402="male",1,0)</f>
        <v>0</v>
      </c>
      <c r="P402" s="13">
        <v>1.0</v>
      </c>
      <c r="AC402" s="15">
        <f>SUMPRODUCT(linear!$G402:$P402,$R$4:$AA$4)</f>
        <v>0.6058940405</v>
      </c>
      <c r="AD402" s="16">
        <f>(AC402-linear!$A402)^2</f>
        <v>0.3671075883</v>
      </c>
      <c r="AE402" s="16"/>
    </row>
    <row r="403" ht="14.25" customHeight="1">
      <c r="A403" s="10">
        <v>0.0</v>
      </c>
      <c r="B403" s="10" t="s">
        <v>30</v>
      </c>
      <c r="C403" s="10">
        <v>3.0</v>
      </c>
      <c r="D403" s="10" t="s">
        <v>33</v>
      </c>
      <c r="E403" s="10">
        <v>37.0</v>
      </c>
      <c r="F403" s="11">
        <v>9.5875</v>
      </c>
      <c r="G403" s="10">
        <v>0.0</v>
      </c>
      <c r="H403" s="10">
        <v>0.0</v>
      </c>
      <c r="I403" s="12">
        <f>linear!$E403/$E$1</f>
        <v>0.4625</v>
      </c>
      <c r="J403" s="12">
        <f>LOG10(linear!$F403+1)</f>
        <v>1.024793423</v>
      </c>
      <c r="K403" s="10">
        <f>IF(linear!$C403=1,1,0)</f>
        <v>0</v>
      </c>
      <c r="L403" s="10">
        <f>IF(linear!$C403=2,1,0)</f>
        <v>0</v>
      </c>
      <c r="M403" s="10">
        <f>IF(linear!$B403="S",1,0)</f>
        <v>1</v>
      </c>
      <c r="N403" s="10">
        <f>IF(linear!$B403="C",1,0)</f>
        <v>0</v>
      </c>
      <c r="O403" s="13">
        <f>IF(linear!$D403="male",1,0)</f>
        <v>0</v>
      </c>
      <c r="P403" s="13">
        <v>1.0</v>
      </c>
      <c r="AC403" s="15">
        <f>SUMPRODUCT(linear!$G403:$P403,$R$4:$AA$4)</f>
        <v>0.5382255531</v>
      </c>
      <c r="AD403" s="16">
        <f>(AC403-linear!$A403)^2</f>
        <v>0.289686746</v>
      </c>
      <c r="AE403" s="16"/>
    </row>
    <row r="404" ht="14.25" customHeight="1">
      <c r="A404" s="10">
        <v>1.0</v>
      </c>
      <c r="B404" s="10" t="s">
        <v>30</v>
      </c>
      <c r="C404" s="10">
        <v>1.0</v>
      </c>
      <c r="D404" s="10" t="s">
        <v>33</v>
      </c>
      <c r="E404" s="10">
        <v>16.0</v>
      </c>
      <c r="F404" s="11">
        <v>86.5</v>
      </c>
      <c r="G404" s="10">
        <v>0.0</v>
      </c>
      <c r="H404" s="10">
        <v>0.0</v>
      </c>
      <c r="I404" s="12">
        <f>linear!$E404/$E$1</f>
        <v>0.2</v>
      </c>
      <c r="J404" s="12">
        <f>LOG10(linear!$F404+1)</f>
        <v>1.942008053</v>
      </c>
      <c r="K404" s="10">
        <f>IF(linear!$C404=1,1,0)</f>
        <v>1</v>
      </c>
      <c r="L404" s="10">
        <f>IF(linear!$C404=2,1,0)</f>
        <v>0</v>
      </c>
      <c r="M404" s="10">
        <f>IF(linear!$B404="S",1,0)</f>
        <v>1</v>
      </c>
      <c r="N404" s="10">
        <f>IF(linear!$B404="C",1,0)</f>
        <v>0</v>
      </c>
      <c r="O404" s="13">
        <f>IF(linear!$D404="male",1,0)</f>
        <v>0</v>
      </c>
      <c r="P404" s="13">
        <v>1.0</v>
      </c>
      <c r="AC404" s="15">
        <f>SUMPRODUCT(linear!$G404:$P404,$R$4:$AA$4)</f>
        <v>1.069970159</v>
      </c>
      <c r="AD404" s="16">
        <f>(AC404-linear!$A404)^2</f>
        <v>0.004895823217</v>
      </c>
      <c r="AE404" s="16"/>
    </row>
    <row r="405" ht="14.25" customHeight="1">
      <c r="A405" s="10">
        <v>0.0</v>
      </c>
      <c r="B405" s="10" t="s">
        <v>32</v>
      </c>
      <c r="C405" s="10">
        <v>1.0</v>
      </c>
      <c r="D405" s="10" t="s">
        <v>31</v>
      </c>
      <c r="E405" s="10">
        <v>18.0</v>
      </c>
      <c r="F405" s="11">
        <v>108.9</v>
      </c>
      <c r="G405" s="10">
        <v>1.0</v>
      </c>
      <c r="H405" s="10">
        <v>0.0</v>
      </c>
      <c r="I405" s="12">
        <f>linear!$E405/$E$1</f>
        <v>0.225</v>
      </c>
      <c r="J405" s="12">
        <f>LOG10(linear!$F405+1)</f>
        <v>2.040997692</v>
      </c>
      <c r="K405" s="10">
        <f>IF(linear!$C405=1,1,0)</f>
        <v>1</v>
      </c>
      <c r="L405" s="10">
        <f>IF(linear!$C405=2,1,0)</f>
        <v>0</v>
      </c>
      <c r="M405" s="10">
        <f>IF(linear!$B405="S",1,0)</f>
        <v>0</v>
      </c>
      <c r="N405" s="10">
        <f>IF(linear!$B405="C",1,0)</f>
        <v>1</v>
      </c>
      <c r="O405" s="13">
        <f>IF(linear!$D405="male",1,0)</f>
        <v>1</v>
      </c>
      <c r="P405" s="13">
        <v>1.0</v>
      </c>
      <c r="AC405" s="15">
        <f>SUMPRODUCT(linear!$G405:$P405,$R$4:$AA$4)</f>
        <v>0.5900893774</v>
      </c>
      <c r="AD405" s="16">
        <f>(AC405-linear!$A405)^2</f>
        <v>0.3482054734</v>
      </c>
      <c r="AE405" s="16"/>
    </row>
    <row r="406" ht="14.25" customHeight="1">
      <c r="A406" s="10">
        <v>1.0</v>
      </c>
      <c r="B406" s="10" t="s">
        <v>30</v>
      </c>
      <c r="C406" s="10">
        <v>2.0</v>
      </c>
      <c r="D406" s="10" t="s">
        <v>33</v>
      </c>
      <c r="E406" s="10">
        <v>33.0</v>
      </c>
      <c r="F406" s="11">
        <v>26.0</v>
      </c>
      <c r="G406" s="10">
        <v>0.0</v>
      </c>
      <c r="H406" s="10">
        <v>2.0</v>
      </c>
      <c r="I406" s="12">
        <f>linear!$E406/$E$1</f>
        <v>0.4125</v>
      </c>
      <c r="J406" s="12">
        <f>LOG10(linear!$F406+1)</f>
        <v>1.431363764</v>
      </c>
      <c r="K406" s="10">
        <f>IF(linear!$C406=1,1,0)</f>
        <v>0</v>
      </c>
      <c r="L406" s="10">
        <f>IF(linear!$C406=2,1,0)</f>
        <v>1</v>
      </c>
      <c r="M406" s="10">
        <f>IF(linear!$B406="S",1,0)</f>
        <v>1</v>
      </c>
      <c r="N406" s="10">
        <f>IF(linear!$B406="C",1,0)</f>
        <v>0</v>
      </c>
      <c r="O406" s="13">
        <f>IF(linear!$D406="male",1,0)</f>
        <v>0</v>
      </c>
      <c r="P406" s="13">
        <v>1.0</v>
      </c>
      <c r="AC406" s="15">
        <f>SUMPRODUCT(linear!$G406:$P406,$R$4:$AA$4)</f>
        <v>0.7386380699</v>
      </c>
      <c r="AD406" s="16">
        <f>(AC406-linear!$A406)^2</f>
        <v>0.06831005852</v>
      </c>
      <c r="AE406" s="16"/>
    </row>
    <row r="407" ht="14.25" customHeight="1">
      <c r="A407" s="10">
        <v>0.0</v>
      </c>
      <c r="B407" s="10" t="s">
        <v>30</v>
      </c>
      <c r="C407" s="10">
        <v>3.0</v>
      </c>
      <c r="D407" s="10" t="s">
        <v>31</v>
      </c>
      <c r="E407" s="10">
        <v>28.0</v>
      </c>
      <c r="F407" s="11">
        <v>22.525</v>
      </c>
      <c r="G407" s="10">
        <v>0.0</v>
      </c>
      <c r="H407" s="10">
        <v>0.0</v>
      </c>
      <c r="I407" s="12">
        <f>linear!$E407/$E$1</f>
        <v>0.35</v>
      </c>
      <c r="J407" s="12">
        <f>LOG10(linear!$F407+1)</f>
        <v>1.371529632</v>
      </c>
      <c r="K407" s="10">
        <f>IF(linear!$C407=1,1,0)</f>
        <v>0</v>
      </c>
      <c r="L407" s="10">
        <f>IF(linear!$C407=2,1,0)</f>
        <v>0</v>
      </c>
      <c r="M407" s="10">
        <f>IF(linear!$B407="S",1,0)</f>
        <v>1</v>
      </c>
      <c r="N407" s="10">
        <f>IF(linear!$B407="C",1,0)</f>
        <v>0</v>
      </c>
      <c r="O407" s="13">
        <f>IF(linear!$D407="male",1,0)</f>
        <v>1</v>
      </c>
      <c r="P407" s="13">
        <v>1.0</v>
      </c>
      <c r="AC407" s="15">
        <f>SUMPRODUCT(linear!$G407:$P407,$R$4:$AA$4)</f>
        <v>0.1296732585</v>
      </c>
      <c r="AD407" s="16">
        <f>(AC407-linear!$A407)^2</f>
        <v>0.01681515396</v>
      </c>
      <c r="AE407" s="16"/>
    </row>
    <row r="408" ht="14.25" customHeight="1">
      <c r="A408" s="10">
        <v>1.0</v>
      </c>
      <c r="B408" s="10" t="s">
        <v>30</v>
      </c>
      <c r="C408" s="10">
        <v>3.0</v>
      </c>
      <c r="D408" s="10" t="s">
        <v>31</v>
      </c>
      <c r="E408" s="10">
        <v>26.0</v>
      </c>
      <c r="F408" s="11">
        <v>56.4958</v>
      </c>
      <c r="G408" s="10">
        <v>0.0</v>
      </c>
      <c r="H408" s="10">
        <v>0.0</v>
      </c>
      <c r="I408" s="12">
        <f>linear!$E408/$E$1</f>
        <v>0.325</v>
      </c>
      <c r="J408" s="12">
        <f>LOG10(linear!$F408+1)</f>
        <v>1.759636121</v>
      </c>
      <c r="K408" s="10">
        <f>IF(linear!$C408=1,1,0)</f>
        <v>0</v>
      </c>
      <c r="L408" s="10">
        <f>IF(linear!$C408=2,1,0)</f>
        <v>0</v>
      </c>
      <c r="M408" s="10">
        <f>IF(linear!$B408="S",1,0)</f>
        <v>1</v>
      </c>
      <c r="N408" s="10">
        <f>IF(linear!$B408="C",1,0)</f>
        <v>0</v>
      </c>
      <c r="O408" s="13">
        <f>IF(linear!$D408="male",1,0)</f>
        <v>1</v>
      </c>
      <c r="P408" s="13">
        <v>1.0</v>
      </c>
      <c r="AC408" s="15">
        <f>SUMPRODUCT(linear!$G408:$P408,$R$4:$AA$4)</f>
        <v>0.1613921674</v>
      </c>
      <c r="AD408" s="16">
        <f>(AC408-linear!$A408)^2</f>
        <v>0.7032630969</v>
      </c>
      <c r="AE408" s="16"/>
    </row>
    <row r="409" ht="14.25" customHeight="1">
      <c r="A409" s="10">
        <v>1.0</v>
      </c>
      <c r="B409" s="10" t="s">
        <v>34</v>
      </c>
      <c r="C409" s="10">
        <v>3.0</v>
      </c>
      <c r="D409" s="10" t="s">
        <v>31</v>
      </c>
      <c r="E409" s="10">
        <v>29.0</v>
      </c>
      <c r="F409" s="11">
        <v>7.75</v>
      </c>
      <c r="G409" s="10">
        <v>0.0</v>
      </c>
      <c r="H409" s="10">
        <v>0.0</v>
      </c>
      <c r="I409" s="12">
        <f>linear!$E409/$E$1</f>
        <v>0.3625</v>
      </c>
      <c r="J409" s="12">
        <f>LOG10(linear!$F409+1)</f>
        <v>0.942008053</v>
      </c>
      <c r="K409" s="10">
        <f>IF(linear!$C409=1,1,0)</f>
        <v>0</v>
      </c>
      <c r="L409" s="10">
        <f>IF(linear!$C409=2,1,0)</f>
        <v>0</v>
      </c>
      <c r="M409" s="10">
        <f>IF(linear!$B409="S",1,0)</f>
        <v>0</v>
      </c>
      <c r="N409" s="10">
        <f>IF(linear!$B409="C",1,0)</f>
        <v>0</v>
      </c>
      <c r="O409" s="13">
        <f>IF(linear!$D409="male",1,0)</f>
        <v>1</v>
      </c>
      <c r="P409" s="13">
        <v>1.0</v>
      </c>
      <c r="AC409" s="15">
        <f>SUMPRODUCT(linear!$G409:$P409,$R$4:$AA$4)</f>
        <v>0.07161732725</v>
      </c>
      <c r="AD409" s="16">
        <f>(AC409-linear!$A409)^2</f>
        <v>0.8618943871</v>
      </c>
      <c r="AE409" s="16"/>
    </row>
    <row r="410" ht="14.25" customHeight="1">
      <c r="A410" s="10">
        <v>1.0</v>
      </c>
      <c r="B410" s="10" t="s">
        <v>30</v>
      </c>
      <c r="C410" s="10">
        <v>1.0</v>
      </c>
      <c r="D410" s="10" t="s">
        <v>31</v>
      </c>
      <c r="E410" s="10">
        <v>36.0</v>
      </c>
      <c r="F410" s="11">
        <v>26.2875</v>
      </c>
      <c r="G410" s="10">
        <v>0.0</v>
      </c>
      <c r="H410" s="10">
        <v>0.0</v>
      </c>
      <c r="I410" s="12">
        <f>linear!$E410/$E$1</f>
        <v>0.45</v>
      </c>
      <c r="J410" s="12">
        <f>LOG10(linear!$F410+1)</f>
        <v>1.435963749</v>
      </c>
      <c r="K410" s="10">
        <f>IF(linear!$C410=1,1,0)</f>
        <v>1</v>
      </c>
      <c r="L410" s="10">
        <f>IF(linear!$C410=2,1,0)</f>
        <v>0</v>
      </c>
      <c r="M410" s="10">
        <f>IF(linear!$B410="S",1,0)</f>
        <v>1</v>
      </c>
      <c r="N410" s="10">
        <f>IF(linear!$B410="C",1,0)</f>
        <v>0</v>
      </c>
      <c r="O410" s="13">
        <f>IF(linear!$D410="male",1,0)</f>
        <v>1</v>
      </c>
      <c r="P410" s="13">
        <v>1.0</v>
      </c>
      <c r="AC410" s="15">
        <f>SUMPRODUCT(linear!$G410:$P410,$R$4:$AA$4)</f>
        <v>0.4342117687</v>
      </c>
      <c r="AD410" s="16">
        <f>(AC410-linear!$A410)^2</f>
        <v>0.3201163227</v>
      </c>
      <c r="AE410" s="16"/>
    </row>
    <row r="411" ht="14.25" customHeight="1">
      <c r="A411" s="10">
        <v>1.0</v>
      </c>
      <c r="B411" s="10" t="s">
        <v>32</v>
      </c>
      <c r="C411" s="10">
        <v>1.0</v>
      </c>
      <c r="D411" s="10" t="s">
        <v>33</v>
      </c>
      <c r="E411" s="10">
        <v>54.0</v>
      </c>
      <c r="F411" s="11">
        <v>59.4</v>
      </c>
      <c r="G411" s="10">
        <v>1.0</v>
      </c>
      <c r="H411" s="10">
        <v>0.0</v>
      </c>
      <c r="I411" s="12">
        <f>linear!$E411/$E$1</f>
        <v>0.675</v>
      </c>
      <c r="J411" s="12">
        <f>LOG10(linear!$F411+1)</f>
        <v>1.781036939</v>
      </c>
      <c r="K411" s="10">
        <f>IF(linear!$C411=1,1,0)</f>
        <v>1</v>
      </c>
      <c r="L411" s="10">
        <f>IF(linear!$C411=2,1,0)</f>
        <v>0</v>
      </c>
      <c r="M411" s="10">
        <f>IF(linear!$B411="S",1,0)</f>
        <v>0</v>
      </c>
      <c r="N411" s="10">
        <f>IF(linear!$B411="C",1,0)</f>
        <v>1</v>
      </c>
      <c r="O411" s="13">
        <f>IF(linear!$D411="male",1,0)</f>
        <v>0</v>
      </c>
      <c r="P411" s="13">
        <v>1.0</v>
      </c>
      <c r="AC411" s="15">
        <f>SUMPRODUCT(linear!$G411:$P411,$R$4:$AA$4)</f>
        <v>0.8300316828</v>
      </c>
      <c r="AD411" s="16">
        <f>(AC411-linear!$A411)^2</f>
        <v>0.02888922886</v>
      </c>
      <c r="AE411" s="16"/>
    </row>
    <row r="412" ht="14.25" customHeight="1">
      <c r="A412" s="10">
        <v>0.0</v>
      </c>
      <c r="B412" s="10" t="s">
        <v>30</v>
      </c>
      <c r="C412" s="10">
        <v>3.0</v>
      </c>
      <c r="D412" s="10" t="s">
        <v>31</v>
      </c>
      <c r="E412" s="10">
        <v>24.0</v>
      </c>
      <c r="F412" s="11">
        <v>7.4958</v>
      </c>
      <c r="G412" s="10">
        <v>0.0</v>
      </c>
      <c r="H412" s="10">
        <v>0.0</v>
      </c>
      <c r="I412" s="12">
        <f>linear!$E412/$E$1</f>
        <v>0.3</v>
      </c>
      <c r="J412" s="12">
        <f>LOG10(linear!$F412+1)</f>
        <v>0.9292042801</v>
      </c>
      <c r="K412" s="10">
        <f>IF(linear!$C412=1,1,0)</f>
        <v>0</v>
      </c>
      <c r="L412" s="10">
        <f>IF(linear!$C412=2,1,0)</f>
        <v>0</v>
      </c>
      <c r="M412" s="10">
        <f>IF(linear!$B412="S",1,0)</f>
        <v>1</v>
      </c>
      <c r="N412" s="10">
        <f>IF(linear!$B412="C",1,0)</f>
        <v>0</v>
      </c>
      <c r="O412" s="13">
        <f>IF(linear!$D412="male",1,0)</f>
        <v>1</v>
      </c>
      <c r="P412" s="13">
        <v>1.0</v>
      </c>
      <c r="AC412" s="15">
        <f>SUMPRODUCT(linear!$G412:$P412,$R$4:$AA$4)</f>
        <v>0.1337205117</v>
      </c>
      <c r="AD412" s="16">
        <f>(AC412-linear!$A412)^2</f>
        <v>0.01788117525</v>
      </c>
      <c r="AE412" s="16"/>
    </row>
    <row r="413" ht="14.25" customHeight="1">
      <c r="A413" s="10">
        <v>0.0</v>
      </c>
      <c r="B413" s="10" t="s">
        <v>30</v>
      </c>
      <c r="C413" s="10">
        <v>1.0</v>
      </c>
      <c r="D413" s="10" t="s">
        <v>31</v>
      </c>
      <c r="E413" s="10">
        <v>47.0</v>
      </c>
      <c r="F413" s="11">
        <v>34.0208</v>
      </c>
      <c r="G413" s="10">
        <v>0.0</v>
      </c>
      <c r="H413" s="10">
        <v>0.0</v>
      </c>
      <c r="I413" s="12">
        <f>linear!$E413/$E$1</f>
        <v>0.5875</v>
      </c>
      <c r="J413" s="12">
        <f>LOG10(linear!$F413+1)</f>
        <v>1.544326063</v>
      </c>
      <c r="K413" s="10">
        <f>IF(linear!$C413=1,1,0)</f>
        <v>1</v>
      </c>
      <c r="L413" s="10">
        <f>IF(linear!$C413=2,1,0)</f>
        <v>0</v>
      </c>
      <c r="M413" s="10">
        <f>IF(linear!$B413="S",1,0)</f>
        <v>1</v>
      </c>
      <c r="N413" s="10">
        <f>IF(linear!$B413="C",1,0)</f>
        <v>0</v>
      </c>
      <c r="O413" s="13">
        <f>IF(linear!$D413="male",1,0)</f>
        <v>1</v>
      </c>
      <c r="P413" s="13">
        <v>1.0</v>
      </c>
      <c r="AC413" s="15">
        <f>SUMPRODUCT(linear!$G413:$P413,$R$4:$AA$4)</f>
        <v>0.3690772264</v>
      </c>
      <c r="AD413" s="16">
        <f>(AC413-linear!$A413)^2</f>
        <v>0.136217999</v>
      </c>
      <c r="AE413" s="16"/>
    </row>
    <row r="414" ht="14.25" customHeight="1">
      <c r="A414" s="10">
        <v>1.0</v>
      </c>
      <c r="B414" s="10" t="s">
        <v>30</v>
      </c>
      <c r="C414" s="10">
        <v>2.0</v>
      </c>
      <c r="D414" s="10" t="s">
        <v>33</v>
      </c>
      <c r="E414" s="10">
        <v>34.0</v>
      </c>
      <c r="F414" s="11">
        <v>10.5</v>
      </c>
      <c r="G414" s="10">
        <v>0.0</v>
      </c>
      <c r="H414" s="10">
        <v>0.0</v>
      </c>
      <c r="I414" s="12">
        <f>linear!$E414/$E$1</f>
        <v>0.425</v>
      </c>
      <c r="J414" s="12">
        <f>LOG10(linear!$F414+1)</f>
        <v>1.06069784</v>
      </c>
      <c r="K414" s="10">
        <f>IF(linear!$C414=1,1,0)</f>
        <v>0</v>
      </c>
      <c r="L414" s="10">
        <f>IF(linear!$C414=2,1,0)</f>
        <v>1</v>
      </c>
      <c r="M414" s="10">
        <f>IF(linear!$B414="S",1,0)</f>
        <v>1</v>
      </c>
      <c r="N414" s="10">
        <f>IF(linear!$B414="C",1,0)</f>
        <v>0</v>
      </c>
      <c r="O414" s="13">
        <f>IF(linear!$D414="male",1,0)</f>
        <v>0</v>
      </c>
      <c r="P414" s="13">
        <v>1.0</v>
      </c>
      <c r="AC414" s="15">
        <f>SUMPRODUCT(linear!$G414:$P414,$R$4:$AA$4)</f>
        <v>0.7420218614</v>
      </c>
      <c r="AD414" s="16">
        <f>(AC414-linear!$A414)^2</f>
        <v>0.06655271997</v>
      </c>
      <c r="AE414" s="16"/>
    </row>
    <row r="415" ht="14.25" customHeight="1">
      <c r="A415" s="10">
        <v>1.0</v>
      </c>
      <c r="B415" s="10" t="s">
        <v>30</v>
      </c>
      <c r="C415" s="10">
        <v>2.0</v>
      </c>
      <c r="D415" s="10" t="s">
        <v>33</v>
      </c>
      <c r="E415" s="10">
        <v>36.0</v>
      </c>
      <c r="F415" s="11">
        <v>26.0</v>
      </c>
      <c r="G415" s="10">
        <v>1.0</v>
      </c>
      <c r="H415" s="10">
        <v>0.0</v>
      </c>
      <c r="I415" s="12">
        <f>linear!$E415/$E$1</f>
        <v>0.45</v>
      </c>
      <c r="J415" s="12">
        <f>LOG10(linear!$F415+1)</f>
        <v>1.431363764</v>
      </c>
      <c r="K415" s="10">
        <f>IF(linear!$C415=1,1,0)</f>
        <v>0</v>
      </c>
      <c r="L415" s="10">
        <f>IF(linear!$C415=2,1,0)</f>
        <v>1</v>
      </c>
      <c r="M415" s="10">
        <f>IF(linear!$B415="S",1,0)</f>
        <v>1</v>
      </c>
      <c r="N415" s="10">
        <f>IF(linear!$B415="C",1,0)</f>
        <v>0</v>
      </c>
      <c r="O415" s="13">
        <f>IF(linear!$D415="male",1,0)</f>
        <v>0</v>
      </c>
      <c r="P415" s="13">
        <v>1.0</v>
      </c>
      <c r="AC415" s="15">
        <f>SUMPRODUCT(linear!$G415:$P415,$R$4:$AA$4)</f>
        <v>0.6923508928</v>
      </c>
      <c r="AD415" s="16">
        <f>(AC415-linear!$A415)^2</f>
        <v>0.09464797319</v>
      </c>
      <c r="AE415" s="16"/>
    </row>
    <row r="416" ht="14.25" customHeight="1">
      <c r="A416" s="10">
        <v>0.0</v>
      </c>
      <c r="B416" s="10" t="s">
        <v>30</v>
      </c>
      <c r="C416" s="10">
        <v>3.0</v>
      </c>
      <c r="D416" s="10" t="s">
        <v>31</v>
      </c>
      <c r="E416" s="10">
        <v>32.0</v>
      </c>
      <c r="F416" s="11">
        <v>7.8958</v>
      </c>
      <c r="G416" s="10">
        <v>0.0</v>
      </c>
      <c r="H416" s="10">
        <v>0.0</v>
      </c>
      <c r="I416" s="12">
        <f>linear!$E416/$E$1</f>
        <v>0.4</v>
      </c>
      <c r="J416" s="12">
        <f>LOG10(linear!$F416+1)</f>
        <v>0.9491850103</v>
      </c>
      <c r="K416" s="10">
        <f>IF(linear!$C416=1,1,0)</f>
        <v>0</v>
      </c>
      <c r="L416" s="10">
        <f>IF(linear!$C416=2,1,0)</f>
        <v>0</v>
      </c>
      <c r="M416" s="10">
        <f>IF(linear!$B416="S",1,0)</f>
        <v>1</v>
      </c>
      <c r="N416" s="10">
        <f>IF(linear!$B416="C",1,0)</f>
        <v>0</v>
      </c>
      <c r="O416" s="13">
        <f>IF(linear!$D416="male",1,0)</f>
        <v>1</v>
      </c>
      <c r="P416" s="13">
        <v>1.0</v>
      </c>
      <c r="AC416" s="15">
        <f>SUMPRODUCT(linear!$G416:$P416,$R$4:$AA$4)</f>
        <v>0.08348269571</v>
      </c>
      <c r="AD416" s="16">
        <f>(AC416-linear!$A416)^2</f>
        <v>0.006969360483</v>
      </c>
      <c r="AE416" s="16"/>
    </row>
    <row r="417" ht="14.25" customHeight="1">
      <c r="A417" s="10">
        <v>1.0</v>
      </c>
      <c r="B417" s="10" t="s">
        <v>30</v>
      </c>
      <c r="C417" s="10">
        <v>1.0</v>
      </c>
      <c r="D417" s="10" t="s">
        <v>33</v>
      </c>
      <c r="E417" s="10">
        <v>30.0</v>
      </c>
      <c r="F417" s="11">
        <v>93.5</v>
      </c>
      <c r="G417" s="10">
        <v>0.0</v>
      </c>
      <c r="H417" s="10">
        <v>0.0</v>
      </c>
      <c r="I417" s="12">
        <f>linear!$E417/$E$1</f>
        <v>0.375</v>
      </c>
      <c r="J417" s="12">
        <f>LOG10(linear!$F417+1)</f>
        <v>1.975431809</v>
      </c>
      <c r="K417" s="10">
        <f>IF(linear!$C417=1,1,0)</f>
        <v>1</v>
      </c>
      <c r="L417" s="10">
        <f>IF(linear!$C417=2,1,0)</f>
        <v>0</v>
      </c>
      <c r="M417" s="10">
        <f>IF(linear!$B417="S",1,0)</f>
        <v>1</v>
      </c>
      <c r="N417" s="10">
        <f>IF(linear!$B417="C",1,0)</f>
        <v>0</v>
      </c>
      <c r="O417" s="13">
        <f>IF(linear!$D417="male",1,0)</f>
        <v>0</v>
      </c>
      <c r="P417" s="13">
        <v>1.0</v>
      </c>
      <c r="AC417" s="15">
        <f>SUMPRODUCT(linear!$G417:$P417,$R$4:$AA$4)</f>
        <v>0.9819788002</v>
      </c>
      <c r="AD417" s="16">
        <f>(AC417-linear!$A417)^2</f>
        <v>0.0003247636422</v>
      </c>
      <c r="AE417" s="16"/>
    </row>
    <row r="418" ht="14.25" customHeight="1">
      <c r="A418" s="10">
        <v>0.0</v>
      </c>
      <c r="B418" s="10" t="s">
        <v>30</v>
      </c>
      <c r="C418" s="10">
        <v>3.0</v>
      </c>
      <c r="D418" s="10" t="s">
        <v>31</v>
      </c>
      <c r="E418" s="10">
        <v>22.0</v>
      </c>
      <c r="F418" s="11">
        <v>7.8958</v>
      </c>
      <c r="G418" s="10">
        <v>0.0</v>
      </c>
      <c r="H418" s="10">
        <v>0.0</v>
      </c>
      <c r="I418" s="12">
        <f>linear!$E418/$E$1</f>
        <v>0.275</v>
      </c>
      <c r="J418" s="12">
        <f>LOG10(linear!$F418+1)</f>
        <v>0.9491850103</v>
      </c>
      <c r="K418" s="10">
        <f>IF(linear!$C418=1,1,0)</f>
        <v>0</v>
      </c>
      <c r="L418" s="10">
        <f>IF(linear!$C418=2,1,0)</f>
        <v>0</v>
      </c>
      <c r="M418" s="10">
        <f>IF(linear!$B418="S",1,0)</f>
        <v>1</v>
      </c>
      <c r="N418" s="10">
        <f>IF(linear!$B418="C",1,0)</f>
        <v>0</v>
      </c>
      <c r="O418" s="13">
        <f>IF(linear!$D418="male",1,0)</f>
        <v>1</v>
      </c>
      <c r="P418" s="13">
        <v>1.0</v>
      </c>
      <c r="AC418" s="15">
        <f>SUMPRODUCT(linear!$G418:$P418,$R$4:$AA$4)</f>
        <v>0.1474972713</v>
      </c>
      <c r="AD418" s="16">
        <f>(AC418-linear!$A418)^2</f>
        <v>0.02175544505</v>
      </c>
      <c r="AE418" s="16"/>
    </row>
    <row r="419" ht="14.25" customHeight="1">
      <c r="A419" s="10">
        <v>1.0</v>
      </c>
      <c r="B419" s="10" t="s">
        <v>32</v>
      </c>
      <c r="C419" s="10">
        <v>1.0</v>
      </c>
      <c r="D419" s="10" t="s">
        <v>33</v>
      </c>
      <c r="E419" s="10">
        <v>44.0</v>
      </c>
      <c r="F419" s="11">
        <v>57.9792</v>
      </c>
      <c r="G419" s="10">
        <v>0.0</v>
      </c>
      <c r="H419" s="10">
        <v>1.0</v>
      </c>
      <c r="I419" s="12">
        <f>linear!$E419/$E$1</f>
        <v>0.55</v>
      </c>
      <c r="J419" s="12">
        <f>LOG10(linear!$F419+1)</f>
        <v>1.770698877</v>
      </c>
      <c r="K419" s="10">
        <f>IF(linear!$C419=1,1,0)</f>
        <v>1</v>
      </c>
      <c r="L419" s="10">
        <f>IF(linear!$C419=2,1,0)</f>
        <v>0</v>
      </c>
      <c r="M419" s="10">
        <f>IF(linear!$B419="S",1,0)</f>
        <v>0</v>
      </c>
      <c r="N419" s="10">
        <f>IF(linear!$B419="C",1,0)</f>
        <v>1</v>
      </c>
      <c r="O419" s="13">
        <f>IF(linear!$D419="male",1,0)</f>
        <v>0</v>
      </c>
      <c r="P419" s="13">
        <v>1.0</v>
      </c>
      <c r="AC419" s="15">
        <f>SUMPRODUCT(linear!$G419:$P419,$R$4:$AA$4)</f>
        <v>0.9345507962</v>
      </c>
      <c r="AD419" s="16">
        <f>(AC419-linear!$A419)^2</f>
        <v>0.004283598281</v>
      </c>
      <c r="AE419" s="16"/>
    </row>
    <row r="420" ht="14.25" customHeight="1">
      <c r="A420" s="10">
        <v>0.0</v>
      </c>
      <c r="B420" s="10" t="s">
        <v>34</v>
      </c>
      <c r="C420" s="10">
        <v>3.0</v>
      </c>
      <c r="D420" s="10" t="s">
        <v>31</v>
      </c>
      <c r="E420" s="10">
        <v>40.5</v>
      </c>
      <c r="F420" s="11">
        <v>7.75</v>
      </c>
      <c r="G420" s="10">
        <v>0.0</v>
      </c>
      <c r="H420" s="10">
        <v>0.0</v>
      </c>
      <c r="I420" s="12">
        <f>linear!$E420/$E$1</f>
        <v>0.50625</v>
      </c>
      <c r="J420" s="12">
        <f>LOG10(linear!$F420+1)</f>
        <v>0.942008053</v>
      </c>
      <c r="K420" s="10">
        <f>IF(linear!$C420=1,1,0)</f>
        <v>0</v>
      </c>
      <c r="L420" s="10">
        <f>IF(linear!$C420=2,1,0)</f>
        <v>0</v>
      </c>
      <c r="M420" s="10">
        <f>IF(linear!$B420="S",1,0)</f>
        <v>0</v>
      </c>
      <c r="N420" s="10">
        <f>IF(linear!$B420="C",1,0)</f>
        <v>0</v>
      </c>
      <c r="O420" s="13">
        <f>IF(linear!$D420="male",1,0)</f>
        <v>1</v>
      </c>
      <c r="P420" s="13">
        <v>1.0</v>
      </c>
      <c r="AC420" s="15">
        <f>SUMPRODUCT(linear!$G420:$P420,$R$4:$AA$4)</f>
        <v>-0.001999434714</v>
      </c>
      <c r="AD420" s="16">
        <f>(AC420-linear!$A420)^2</f>
        <v>0.000003997739174</v>
      </c>
      <c r="AE420" s="16"/>
    </row>
    <row r="421" ht="14.25" customHeight="1">
      <c r="A421" s="10">
        <v>1.0</v>
      </c>
      <c r="B421" s="10" t="s">
        <v>30</v>
      </c>
      <c r="C421" s="10">
        <v>2.0</v>
      </c>
      <c r="D421" s="10" t="s">
        <v>33</v>
      </c>
      <c r="E421" s="10">
        <v>50.0</v>
      </c>
      <c r="F421" s="11">
        <v>10.5</v>
      </c>
      <c r="G421" s="10">
        <v>0.0</v>
      </c>
      <c r="H421" s="10">
        <v>0.0</v>
      </c>
      <c r="I421" s="12">
        <f>linear!$E421/$E$1</f>
        <v>0.625</v>
      </c>
      <c r="J421" s="12">
        <f>LOG10(linear!$F421+1)</f>
        <v>1.06069784</v>
      </c>
      <c r="K421" s="10">
        <f>IF(linear!$C421=1,1,0)</f>
        <v>0</v>
      </c>
      <c r="L421" s="10">
        <f>IF(linear!$C421=2,1,0)</f>
        <v>1</v>
      </c>
      <c r="M421" s="10">
        <f>IF(linear!$B421="S",1,0)</f>
        <v>1</v>
      </c>
      <c r="N421" s="10">
        <f>IF(linear!$B421="C",1,0)</f>
        <v>0</v>
      </c>
      <c r="O421" s="13">
        <f>IF(linear!$D421="male",1,0)</f>
        <v>0</v>
      </c>
      <c r="P421" s="13">
        <v>1.0</v>
      </c>
      <c r="AC421" s="15">
        <f>SUMPRODUCT(linear!$G421:$P421,$R$4:$AA$4)</f>
        <v>0.6395985405</v>
      </c>
      <c r="AD421" s="16">
        <f>(AC421-linear!$A421)^2</f>
        <v>0.129889212</v>
      </c>
      <c r="AE421" s="16"/>
    </row>
    <row r="422" ht="14.25" customHeight="1">
      <c r="A422" s="10">
        <v>0.0</v>
      </c>
      <c r="B422" s="10" t="s">
        <v>30</v>
      </c>
      <c r="C422" s="10">
        <v>3.0</v>
      </c>
      <c r="D422" s="10" t="s">
        <v>31</v>
      </c>
      <c r="E422" s="10">
        <v>39.0</v>
      </c>
      <c r="F422" s="11">
        <v>7.925</v>
      </c>
      <c r="G422" s="10">
        <v>0.0</v>
      </c>
      <c r="H422" s="10">
        <v>0.0</v>
      </c>
      <c r="I422" s="12">
        <f>linear!$E422/$E$1</f>
        <v>0.4875</v>
      </c>
      <c r="J422" s="12">
        <f>LOG10(linear!$F422+1)</f>
        <v>0.9506082248</v>
      </c>
      <c r="K422" s="10">
        <f>IF(linear!$C422=1,1,0)</f>
        <v>0</v>
      </c>
      <c r="L422" s="10">
        <f>IF(linear!$C422=2,1,0)</f>
        <v>0</v>
      </c>
      <c r="M422" s="10">
        <f>IF(linear!$B422="S",1,0)</f>
        <v>1</v>
      </c>
      <c r="N422" s="10">
        <f>IF(linear!$B422="C",1,0)</f>
        <v>0</v>
      </c>
      <c r="O422" s="13">
        <f>IF(linear!$D422="male",1,0)</f>
        <v>1</v>
      </c>
      <c r="P422" s="13">
        <v>1.0</v>
      </c>
      <c r="AC422" s="15">
        <f>SUMPRODUCT(linear!$G422:$P422,$R$4:$AA$4)</f>
        <v>0.03874185909</v>
      </c>
      <c r="AD422" s="16">
        <f>(AC422-linear!$A422)^2</f>
        <v>0.001500931646</v>
      </c>
      <c r="AE422" s="16"/>
    </row>
    <row r="423" ht="14.25" customHeight="1">
      <c r="A423" s="10">
        <v>0.0</v>
      </c>
      <c r="B423" s="10" t="s">
        <v>30</v>
      </c>
      <c r="C423" s="10">
        <v>2.0</v>
      </c>
      <c r="D423" s="10" t="s">
        <v>31</v>
      </c>
      <c r="E423" s="10">
        <v>23.0</v>
      </c>
      <c r="F423" s="11">
        <v>11.5</v>
      </c>
      <c r="G423" s="10">
        <v>2.0</v>
      </c>
      <c r="H423" s="10">
        <v>1.0</v>
      </c>
      <c r="I423" s="12">
        <f>linear!$E423/$E$1</f>
        <v>0.2875</v>
      </c>
      <c r="J423" s="12">
        <f>LOG10(linear!$F423+1)</f>
        <v>1.096910013</v>
      </c>
      <c r="K423" s="10">
        <f>IF(linear!$C423=1,1,0)</f>
        <v>0</v>
      </c>
      <c r="L423" s="10">
        <f>IF(linear!$C423=2,1,0)</f>
        <v>1</v>
      </c>
      <c r="M423" s="10">
        <f>IF(linear!$B423="S",1,0)</f>
        <v>1</v>
      </c>
      <c r="N423" s="10">
        <f>IF(linear!$B423="C",1,0)</f>
        <v>0</v>
      </c>
      <c r="O423" s="13">
        <f>IF(linear!$D423="male",1,0)</f>
        <v>1</v>
      </c>
      <c r="P423" s="13">
        <v>1.0</v>
      </c>
      <c r="AC423" s="15">
        <f>SUMPRODUCT(linear!$G423:$P423,$R$4:$AA$4)</f>
        <v>0.2073441747</v>
      </c>
      <c r="AD423" s="16">
        <f>(AC423-linear!$A423)^2</f>
        <v>0.04299160678</v>
      </c>
      <c r="AE423" s="16"/>
    </row>
    <row r="424" ht="14.25" customHeight="1">
      <c r="A424" s="10">
        <v>1.0</v>
      </c>
      <c r="B424" s="10" t="s">
        <v>30</v>
      </c>
      <c r="C424" s="10">
        <v>2.0</v>
      </c>
      <c r="D424" s="10" t="s">
        <v>33</v>
      </c>
      <c r="E424" s="10">
        <v>2.0</v>
      </c>
      <c r="F424" s="11">
        <v>26.0</v>
      </c>
      <c r="G424" s="10">
        <v>1.0</v>
      </c>
      <c r="H424" s="10">
        <v>1.0</v>
      </c>
      <c r="I424" s="12">
        <f>linear!$E424/$E$1</f>
        <v>0.025</v>
      </c>
      <c r="J424" s="12">
        <f>LOG10(linear!$F424+1)</f>
        <v>1.431363764</v>
      </c>
      <c r="K424" s="10">
        <f>IF(linear!$C424=1,1,0)</f>
        <v>0</v>
      </c>
      <c r="L424" s="10">
        <f>IF(linear!$C424=2,1,0)</f>
        <v>1</v>
      </c>
      <c r="M424" s="10">
        <f>IF(linear!$B424="S",1,0)</f>
        <v>1</v>
      </c>
      <c r="N424" s="10">
        <f>IF(linear!$B424="C",1,0)</f>
        <v>0</v>
      </c>
      <c r="O424" s="13">
        <f>IF(linear!$D424="male",1,0)</f>
        <v>0</v>
      </c>
      <c r="P424" s="13">
        <v>1.0</v>
      </c>
      <c r="AC424" s="15">
        <f>SUMPRODUCT(linear!$G424:$P424,$R$4:$AA$4)</f>
        <v>0.8960748478</v>
      </c>
      <c r="AD424" s="16">
        <f>(AC424-linear!$A424)^2</f>
        <v>0.01080043725</v>
      </c>
      <c r="AE424" s="16"/>
    </row>
    <row r="425" ht="14.25" customHeight="1">
      <c r="A425" s="10">
        <v>0.0</v>
      </c>
      <c r="B425" s="10" t="s">
        <v>32</v>
      </c>
      <c r="C425" s="10">
        <v>3.0</v>
      </c>
      <c r="D425" s="10" t="s">
        <v>31</v>
      </c>
      <c r="E425" s="10">
        <v>17.0</v>
      </c>
      <c r="F425" s="11">
        <v>7.2292</v>
      </c>
      <c r="G425" s="10">
        <v>1.0</v>
      </c>
      <c r="H425" s="10">
        <v>1.0</v>
      </c>
      <c r="I425" s="12">
        <f>linear!$E425/$E$1</f>
        <v>0.2125</v>
      </c>
      <c r="J425" s="12">
        <f>LOG10(linear!$F425+1)</f>
        <v>0.9153576174</v>
      </c>
      <c r="K425" s="10">
        <f>IF(linear!$C425=1,1,0)</f>
        <v>0</v>
      </c>
      <c r="L425" s="10">
        <f>IF(linear!$C425=2,1,0)</f>
        <v>0</v>
      </c>
      <c r="M425" s="10">
        <f>IF(linear!$B425="S",1,0)</f>
        <v>0</v>
      </c>
      <c r="N425" s="10">
        <f>IF(linear!$B425="C",1,0)</f>
        <v>1</v>
      </c>
      <c r="O425" s="13">
        <f>IF(linear!$D425="male",1,0)</f>
        <v>1</v>
      </c>
      <c r="P425" s="13">
        <v>1.0</v>
      </c>
      <c r="AC425" s="15">
        <f>SUMPRODUCT(linear!$G425:$P425,$R$4:$AA$4)</f>
        <v>0.1750927491</v>
      </c>
      <c r="AD425" s="16">
        <f>(AC425-linear!$A425)^2</f>
        <v>0.03065747078</v>
      </c>
      <c r="AE425" s="16"/>
    </row>
    <row r="426" ht="14.25" customHeight="1">
      <c r="A426" s="10">
        <v>0.0</v>
      </c>
      <c r="B426" s="10" t="s">
        <v>30</v>
      </c>
      <c r="C426" s="10">
        <v>3.0</v>
      </c>
      <c r="D426" s="10" t="s">
        <v>33</v>
      </c>
      <c r="E426" s="10">
        <v>30.0</v>
      </c>
      <c r="F426" s="11">
        <v>8.6625</v>
      </c>
      <c r="G426" s="10">
        <v>0.0</v>
      </c>
      <c r="H426" s="10">
        <v>0.0</v>
      </c>
      <c r="I426" s="12">
        <f>linear!$E426/$E$1</f>
        <v>0.375</v>
      </c>
      <c r="J426" s="12">
        <f>LOG10(linear!$F426+1)</f>
        <v>0.9850895069</v>
      </c>
      <c r="K426" s="10">
        <f>IF(linear!$C426=1,1,0)</f>
        <v>0</v>
      </c>
      <c r="L426" s="10">
        <f>IF(linear!$C426=2,1,0)</f>
        <v>0</v>
      </c>
      <c r="M426" s="10">
        <f>IF(linear!$B426="S",1,0)</f>
        <v>1</v>
      </c>
      <c r="N426" s="10">
        <f>IF(linear!$B426="C",1,0)</f>
        <v>0</v>
      </c>
      <c r="O426" s="13">
        <f>IF(linear!$D426="male",1,0)</f>
        <v>0</v>
      </c>
      <c r="P426" s="13">
        <v>1.0</v>
      </c>
      <c r="AC426" s="15">
        <f>SUMPRODUCT(linear!$G426:$P426,$R$4:$AA$4)</f>
        <v>0.5811006195</v>
      </c>
      <c r="AD426" s="16">
        <f>(AC426-linear!$A426)^2</f>
        <v>0.33767793</v>
      </c>
      <c r="AE426" s="16"/>
    </row>
    <row r="427" ht="14.25" customHeight="1">
      <c r="A427" s="10">
        <v>1.0</v>
      </c>
      <c r="B427" s="10" t="s">
        <v>30</v>
      </c>
      <c r="C427" s="10">
        <v>2.0</v>
      </c>
      <c r="D427" s="10" t="s">
        <v>33</v>
      </c>
      <c r="E427" s="10">
        <v>7.0</v>
      </c>
      <c r="F427" s="11">
        <v>26.25</v>
      </c>
      <c r="G427" s="10">
        <v>0.0</v>
      </c>
      <c r="H427" s="10">
        <v>2.0</v>
      </c>
      <c r="I427" s="12">
        <f>linear!$E427/$E$1</f>
        <v>0.0875</v>
      </c>
      <c r="J427" s="12">
        <f>LOG10(linear!$F427+1)</f>
        <v>1.435366507</v>
      </c>
      <c r="K427" s="10">
        <f>IF(linear!$C427=1,1,0)</f>
        <v>0</v>
      </c>
      <c r="L427" s="10">
        <f>IF(linear!$C427=2,1,0)</f>
        <v>1</v>
      </c>
      <c r="M427" s="10">
        <f>IF(linear!$B427="S",1,0)</f>
        <v>1</v>
      </c>
      <c r="N427" s="10">
        <f>IF(linear!$B427="C",1,0)</f>
        <v>0</v>
      </c>
      <c r="O427" s="13">
        <f>IF(linear!$D427="male",1,0)</f>
        <v>0</v>
      </c>
      <c r="P427" s="13">
        <v>1.0</v>
      </c>
      <c r="AC427" s="15">
        <f>SUMPRODUCT(linear!$G427:$P427,$R$4:$AA$4)</f>
        <v>0.9052710569</v>
      </c>
      <c r="AD427" s="16">
        <f>(AC427-linear!$A427)^2</f>
        <v>0.008973572665</v>
      </c>
      <c r="AE427" s="16"/>
    </row>
    <row r="428" ht="14.25" customHeight="1">
      <c r="A428" s="10">
        <v>0.0</v>
      </c>
      <c r="B428" s="10" t="s">
        <v>30</v>
      </c>
      <c r="C428" s="10">
        <v>1.0</v>
      </c>
      <c r="D428" s="10" t="s">
        <v>31</v>
      </c>
      <c r="E428" s="10">
        <v>45.0</v>
      </c>
      <c r="F428" s="11">
        <v>26.55</v>
      </c>
      <c r="G428" s="10">
        <v>0.0</v>
      </c>
      <c r="H428" s="10">
        <v>0.0</v>
      </c>
      <c r="I428" s="12">
        <f>linear!$E428/$E$1</f>
        <v>0.5625</v>
      </c>
      <c r="J428" s="12">
        <f>LOG10(linear!$F428+1)</f>
        <v>1.440121603</v>
      </c>
      <c r="K428" s="10">
        <f>IF(linear!$C428=1,1,0)</f>
        <v>1</v>
      </c>
      <c r="L428" s="10">
        <f>IF(linear!$C428=2,1,0)</f>
        <v>0</v>
      </c>
      <c r="M428" s="10">
        <f>IF(linear!$B428="S",1,0)</f>
        <v>1</v>
      </c>
      <c r="N428" s="10">
        <f>IF(linear!$B428="C",1,0)</f>
        <v>0</v>
      </c>
      <c r="O428" s="13">
        <f>IF(linear!$D428="male",1,0)</f>
        <v>1</v>
      </c>
      <c r="P428" s="13">
        <v>1.0</v>
      </c>
      <c r="AC428" s="15">
        <f>SUMPRODUCT(linear!$G428:$P428,$R$4:$AA$4)</f>
        <v>0.3768013011</v>
      </c>
      <c r="AD428" s="16">
        <f>(AC428-linear!$A428)^2</f>
        <v>0.1419792205</v>
      </c>
      <c r="AE428" s="16"/>
    </row>
    <row r="429" ht="14.25" customHeight="1">
      <c r="A429" s="10">
        <v>1.0</v>
      </c>
      <c r="B429" s="10" t="s">
        <v>32</v>
      </c>
      <c r="C429" s="10">
        <v>1.0</v>
      </c>
      <c r="D429" s="10" t="s">
        <v>33</v>
      </c>
      <c r="E429" s="10">
        <v>30.0</v>
      </c>
      <c r="F429" s="11">
        <v>106.425</v>
      </c>
      <c r="G429" s="10">
        <v>0.0</v>
      </c>
      <c r="H429" s="10">
        <v>0.0</v>
      </c>
      <c r="I429" s="12">
        <f>linear!$E429/$E$1</f>
        <v>0.375</v>
      </c>
      <c r="J429" s="12">
        <f>LOG10(linear!$F429+1)</f>
        <v>2.031105362</v>
      </c>
      <c r="K429" s="10">
        <f>IF(linear!$C429=1,1,0)</f>
        <v>1</v>
      </c>
      <c r="L429" s="10">
        <f>IF(linear!$C429=2,1,0)</f>
        <v>0</v>
      </c>
      <c r="M429" s="10">
        <f>IF(linear!$B429="S",1,0)</f>
        <v>0</v>
      </c>
      <c r="N429" s="10">
        <f>IF(linear!$B429="C",1,0)</f>
        <v>1</v>
      </c>
      <c r="O429" s="13">
        <f>IF(linear!$D429="male",1,0)</f>
        <v>0</v>
      </c>
      <c r="P429" s="13">
        <v>1.0</v>
      </c>
      <c r="AC429" s="15">
        <f>SUMPRODUCT(linear!$G429:$P429,$R$4:$AA$4)</f>
        <v>1.050788804</v>
      </c>
      <c r="AD429" s="16">
        <f>(AC429-linear!$A429)^2</f>
        <v>0.002579502592</v>
      </c>
      <c r="AE429" s="16"/>
    </row>
    <row r="430" ht="14.25" customHeight="1">
      <c r="A430" s="10">
        <v>1.0</v>
      </c>
      <c r="B430" s="10" t="s">
        <v>32</v>
      </c>
      <c r="C430" s="10">
        <v>1.0</v>
      </c>
      <c r="D430" s="10" t="s">
        <v>33</v>
      </c>
      <c r="E430" s="10">
        <v>22.0</v>
      </c>
      <c r="F430" s="11">
        <v>49.5</v>
      </c>
      <c r="G430" s="10">
        <v>0.0</v>
      </c>
      <c r="H430" s="10">
        <v>2.0</v>
      </c>
      <c r="I430" s="12">
        <f>linear!$E430/$E$1</f>
        <v>0.275</v>
      </c>
      <c r="J430" s="12">
        <f>LOG10(linear!$F430+1)</f>
        <v>1.703291378</v>
      </c>
      <c r="K430" s="10">
        <f>IF(linear!$C430=1,1,0)</f>
        <v>1</v>
      </c>
      <c r="L430" s="10">
        <f>IF(linear!$C430=2,1,0)</f>
        <v>0</v>
      </c>
      <c r="M430" s="10">
        <f>IF(linear!$B430="S",1,0)</f>
        <v>0</v>
      </c>
      <c r="N430" s="10">
        <f>IF(linear!$B430="C",1,0)</f>
        <v>1</v>
      </c>
      <c r="O430" s="13">
        <f>IF(linear!$D430="male",1,0)</f>
        <v>0</v>
      </c>
      <c r="P430" s="13">
        <v>1.0</v>
      </c>
      <c r="AC430" s="15">
        <f>SUMPRODUCT(linear!$G430:$P430,$R$4:$AA$4)</f>
        <v>1.058171874</v>
      </c>
      <c r="AD430" s="16">
        <f>(AC430-linear!$A430)^2</f>
        <v>0.00338396692</v>
      </c>
      <c r="AE430" s="16"/>
    </row>
    <row r="431" ht="14.25" customHeight="1">
      <c r="A431" s="10">
        <v>1.0</v>
      </c>
      <c r="B431" s="10" t="s">
        <v>30</v>
      </c>
      <c r="C431" s="10">
        <v>1.0</v>
      </c>
      <c r="D431" s="10" t="s">
        <v>33</v>
      </c>
      <c r="E431" s="10">
        <v>36.0</v>
      </c>
      <c r="F431" s="11">
        <v>71.0</v>
      </c>
      <c r="G431" s="10">
        <v>0.0</v>
      </c>
      <c r="H431" s="10">
        <v>2.0</v>
      </c>
      <c r="I431" s="12">
        <f>linear!$E431/$E$1</f>
        <v>0.45</v>
      </c>
      <c r="J431" s="12">
        <f>LOG10(linear!$F431+1)</f>
        <v>1.857332496</v>
      </c>
      <c r="K431" s="10">
        <f>IF(linear!$C431=1,1,0)</f>
        <v>1</v>
      </c>
      <c r="L431" s="10">
        <f>IF(linear!$C431=2,1,0)</f>
        <v>0</v>
      </c>
      <c r="M431" s="10">
        <f>IF(linear!$B431="S",1,0)</f>
        <v>1</v>
      </c>
      <c r="N431" s="10">
        <f>IF(linear!$B431="C",1,0)</f>
        <v>0</v>
      </c>
      <c r="O431" s="13">
        <f>IF(linear!$D431="male",1,0)</f>
        <v>0</v>
      </c>
      <c r="P431" s="13">
        <v>1.0</v>
      </c>
      <c r="AC431" s="15">
        <f>SUMPRODUCT(linear!$G431:$P431,$R$4:$AA$4)</f>
        <v>0.9099627866</v>
      </c>
      <c r="AD431" s="16">
        <f>(AC431-linear!$A431)^2</f>
        <v>0.008106699794</v>
      </c>
      <c r="AE431" s="16"/>
    </row>
    <row r="432" ht="14.25" customHeight="1">
      <c r="A432" s="10">
        <v>0.0</v>
      </c>
      <c r="B432" s="10" t="s">
        <v>30</v>
      </c>
      <c r="C432" s="10">
        <v>3.0</v>
      </c>
      <c r="D432" s="10" t="s">
        <v>33</v>
      </c>
      <c r="E432" s="10">
        <v>9.0</v>
      </c>
      <c r="F432" s="11">
        <v>31.275</v>
      </c>
      <c r="G432" s="10">
        <v>4.0</v>
      </c>
      <c r="H432" s="10">
        <v>2.0</v>
      </c>
      <c r="I432" s="12">
        <f>linear!$E432/$E$1</f>
        <v>0.1125</v>
      </c>
      <c r="J432" s="12">
        <f>LOG10(linear!$F432+1)</f>
        <v>1.508866251</v>
      </c>
      <c r="K432" s="10">
        <f>IF(linear!$C432=1,1,0)</f>
        <v>0</v>
      </c>
      <c r="L432" s="10">
        <f>IF(linear!$C432=2,1,0)</f>
        <v>0</v>
      </c>
      <c r="M432" s="10">
        <f>IF(linear!$B432="S",1,0)</f>
        <v>1</v>
      </c>
      <c r="N432" s="10">
        <f>IF(linear!$B432="C",1,0)</f>
        <v>0</v>
      </c>
      <c r="O432" s="13">
        <f>IF(linear!$D432="male",1,0)</f>
        <v>0</v>
      </c>
      <c r="P432" s="13">
        <v>1.0</v>
      </c>
      <c r="AC432" s="15">
        <f>SUMPRODUCT(linear!$G432:$P432,$R$4:$AA$4)</f>
        <v>0.4934724418</v>
      </c>
      <c r="AD432" s="16">
        <f>(AC432-linear!$A432)^2</f>
        <v>0.2435150508</v>
      </c>
      <c r="AE432" s="16"/>
    </row>
    <row r="433" ht="14.25" customHeight="1">
      <c r="A433" s="10">
        <v>0.0</v>
      </c>
      <c r="B433" s="10" t="s">
        <v>30</v>
      </c>
      <c r="C433" s="10">
        <v>3.0</v>
      </c>
      <c r="D433" s="10" t="s">
        <v>33</v>
      </c>
      <c r="E433" s="10">
        <v>11.0</v>
      </c>
      <c r="F433" s="11">
        <v>31.275</v>
      </c>
      <c r="G433" s="10">
        <v>4.0</v>
      </c>
      <c r="H433" s="10">
        <v>2.0</v>
      </c>
      <c r="I433" s="12">
        <f>linear!$E433/$E$1</f>
        <v>0.1375</v>
      </c>
      <c r="J433" s="12">
        <f>LOG10(linear!$F433+1)</f>
        <v>1.508866251</v>
      </c>
      <c r="K433" s="10">
        <f>IF(linear!$C433=1,1,0)</f>
        <v>0</v>
      </c>
      <c r="L433" s="10">
        <f>IF(linear!$C433=2,1,0)</f>
        <v>0</v>
      </c>
      <c r="M433" s="10">
        <f>IF(linear!$B433="S",1,0)</f>
        <v>1</v>
      </c>
      <c r="N433" s="10">
        <f>IF(linear!$B433="C",1,0)</f>
        <v>0</v>
      </c>
      <c r="O433" s="13">
        <f>IF(linear!$D433="male",1,0)</f>
        <v>0</v>
      </c>
      <c r="P433" s="13">
        <v>1.0</v>
      </c>
      <c r="AC433" s="15">
        <f>SUMPRODUCT(linear!$G433:$P433,$R$4:$AA$4)</f>
        <v>0.4806695267</v>
      </c>
      <c r="AD433" s="16">
        <f>(AC433-linear!$A433)^2</f>
        <v>0.2310431939</v>
      </c>
      <c r="AE433" s="16"/>
    </row>
    <row r="434" ht="14.25" customHeight="1">
      <c r="A434" s="10">
        <v>1.0</v>
      </c>
      <c r="B434" s="10" t="s">
        <v>30</v>
      </c>
      <c r="C434" s="10">
        <v>2.0</v>
      </c>
      <c r="D434" s="10" t="s">
        <v>31</v>
      </c>
      <c r="E434" s="10">
        <v>32.0</v>
      </c>
      <c r="F434" s="11">
        <v>26.0</v>
      </c>
      <c r="G434" s="10">
        <v>1.0</v>
      </c>
      <c r="H434" s="10">
        <v>0.0</v>
      </c>
      <c r="I434" s="12">
        <f>linear!$E434/$E$1</f>
        <v>0.4</v>
      </c>
      <c r="J434" s="12">
        <f>LOG10(linear!$F434+1)</f>
        <v>1.431363764</v>
      </c>
      <c r="K434" s="10">
        <f>IF(linear!$C434=1,1,0)</f>
        <v>0</v>
      </c>
      <c r="L434" s="10">
        <f>IF(linear!$C434=2,1,0)</f>
        <v>1</v>
      </c>
      <c r="M434" s="10">
        <f>IF(linear!$B434="S",1,0)</f>
        <v>1</v>
      </c>
      <c r="N434" s="10">
        <f>IF(linear!$B434="C",1,0)</f>
        <v>0</v>
      </c>
      <c r="O434" s="13">
        <f>IF(linear!$D434="male",1,0)</f>
        <v>1</v>
      </c>
      <c r="P434" s="13">
        <v>1.0</v>
      </c>
      <c r="AC434" s="15">
        <f>SUMPRODUCT(linear!$G434:$P434,$R$4:$AA$4)</f>
        <v>0.2348916702</v>
      </c>
      <c r="AD434" s="16">
        <f>(AC434-linear!$A434)^2</f>
        <v>0.5853907563</v>
      </c>
      <c r="AE434" s="16"/>
    </row>
    <row r="435" ht="14.25" customHeight="1">
      <c r="A435" s="10">
        <v>0.0</v>
      </c>
      <c r="B435" s="10" t="s">
        <v>32</v>
      </c>
      <c r="C435" s="10">
        <v>1.0</v>
      </c>
      <c r="D435" s="10" t="s">
        <v>31</v>
      </c>
      <c r="E435" s="10">
        <v>50.0</v>
      </c>
      <c r="F435" s="11">
        <v>106.425</v>
      </c>
      <c r="G435" s="10">
        <v>1.0</v>
      </c>
      <c r="H435" s="10">
        <v>0.0</v>
      </c>
      <c r="I435" s="12">
        <f>linear!$E435/$E$1</f>
        <v>0.625</v>
      </c>
      <c r="J435" s="12">
        <f>LOG10(linear!$F435+1)</f>
        <v>2.031105362</v>
      </c>
      <c r="K435" s="10">
        <f>IF(linear!$C435=1,1,0)</f>
        <v>1</v>
      </c>
      <c r="L435" s="10">
        <f>IF(linear!$C435=2,1,0)</f>
        <v>0</v>
      </c>
      <c r="M435" s="10">
        <f>IF(linear!$B435="S",1,0)</f>
        <v>0</v>
      </c>
      <c r="N435" s="10">
        <f>IF(linear!$B435="C",1,0)</f>
        <v>1</v>
      </c>
      <c r="O435" s="13">
        <f>IF(linear!$D435="male",1,0)</f>
        <v>1</v>
      </c>
      <c r="P435" s="13">
        <v>1.0</v>
      </c>
      <c r="AC435" s="15">
        <f>SUMPRODUCT(linear!$G435:$P435,$R$4:$AA$4)</f>
        <v>0.3847605914</v>
      </c>
      <c r="AD435" s="16">
        <f>(AC435-linear!$A435)^2</f>
        <v>0.1480407127</v>
      </c>
      <c r="AE435" s="16"/>
    </row>
    <row r="436" ht="14.25" customHeight="1">
      <c r="A436" s="10">
        <v>0.0</v>
      </c>
      <c r="B436" s="10" t="s">
        <v>30</v>
      </c>
      <c r="C436" s="10">
        <v>1.0</v>
      </c>
      <c r="D436" s="10" t="s">
        <v>31</v>
      </c>
      <c r="E436" s="10">
        <v>64.0</v>
      </c>
      <c r="F436" s="11">
        <v>26.0</v>
      </c>
      <c r="G436" s="10">
        <v>0.0</v>
      </c>
      <c r="H436" s="10">
        <v>0.0</v>
      </c>
      <c r="I436" s="12">
        <f>linear!$E436/$E$1</f>
        <v>0.8</v>
      </c>
      <c r="J436" s="12">
        <f>LOG10(linear!$F436+1)</f>
        <v>1.431363764</v>
      </c>
      <c r="K436" s="10">
        <f>IF(linear!$C436=1,1,0)</f>
        <v>1</v>
      </c>
      <c r="L436" s="10">
        <f>IF(linear!$C436=2,1,0)</f>
        <v>0</v>
      </c>
      <c r="M436" s="10">
        <f>IF(linear!$B436="S",1,0)</f>
        <v>1</v>
      </c>
      <c r="N436" s="10">
        <f>IF(linear!$B436="C",1,0)</f>
        <v>0</v>
      </c>
      <c r="O436" s="13">
        <f>IF(linear!$D436="male",1,0)</f>
        <v>1</v>
      </c>
      <c r="P436" s="13">
        <v>1.0</v>
      </c>
      <c r="AC436" s="15">
        <f>SUMPRODUCT(linear!$G436:$P436,$R$4:$AA$4)</f>
        <v>0.2547467575</v>
      </c>
      <c r="AD436" s="16">
        <f>(AC436-linear!$A436)^2</f>
        <v>0.06489591045</v>
      </c>
      <c r="AE436" s="16"/>
    </row>
    <row r="437" ht="14.25" customHeight="1">
      <c r="A437" s="10">
        <v>1.0</v>
      </c>
      <c r="B437" s="10" t="s">
        <v>30</v>
      </c>
      <c r="C437" s="10">
        <v>2.0</v>
      </c>
      <c r="D437" s="10" t="s">
        <v>33</v>
      </c>
      <c r="E437" s="10">
        <v>19.0</v>
      </c>
      <c r="F437" s="11">
        <v>26.0</v>
      </c>
      <c r="G437" s="10">
        <v>1.0</v>
      </c>
      <c r="H437" s="10">
        <v>0.0</v>
      </c>
      <c r="I437" s="12">
        <f>linear!$E437/$E$1</f>
        <v>0.2375</v>
      </c>
      <c r="J437" s="12">
        <f>LOG10(linear!$F437+1)</f>
        <v>1.431363764</v>
      </c>
      <c r="K437" s="10">
        <f>IF(linear!$C437=1,1,0)</f>
        <v>0</v>
      </c>
      <c r="L437" s="10">
        <f>IF(linear!$C437=2,1,0)</f>
        <v>1</v>
      </c>
      <c r="M437" s="10">
        <f>IF(linear!$B437="S",1,0)</f>
        <v>1</v>
      </c>
      <c r="N437" s="10">
        <f>IF(linear!$B437="C",1,0)</f>
        <v>0</v>
      </c>
      <c r="O437" s="13">
        <f>IF(linear!$D437="male",1,0)</f>
        <v>0</v>
      </c>
      <c r="P437" s="13">
        <v>1.0</v>
      </c>
      <c r="AC437" s="15">
        <f>SUMPRODUCT(linear!$G437:$P437,$R$4:$AA$4)</f>
        <v>0.8011756713</v>
      </c>
      <c r="AD437" s="16">
        <f>(AC437-linear!$A437)^2</f>
        <v>0.03953111368</v>
      </c>
      <c r="AE437" s="16"/>
    </row>
    <row r="438" ht="14.25" customHeight="1">
      <c r="A438" s="10">
        <v>0.0</v>
      </c>
      <c r="B438" s="10" t="s">
        <v>30</v>
      </c>
      <c r="C438" s="10">
        <v>3.0</v>
      </c>
      <c r="D438" s="10" t="s">
        <v>31</v>
      </c>
      <c r="E438" s="10">
        <v>33.0</v>
      </c>
      <c r="F438" s="11">
        <v>20.525</v>
      </c>
      <c r="G438" s="10">
        <v>1.0</v>
      </c>
      <c r="H438" s="10">
        <v>1.0</v>
      </c>
      <c r="I438" s="12">
        <f>linear!$E438/$E$1</f>
        <v>0.4125</v>
      </c>
      <c r="J438" s="12">
        <f>LOG10(linear!$F438+1)</f>
        <v>1.33294316</v>
      </c>
      <c r="K438" s="10">
        <f>IF(linear!$C438=1,1,0)</f>
        <v>0</v>
      </c>
      <c r="L438" s="10">
        <f>IF(linear!$C438=2,1,0)</f>
        <v>0</v>
      </c>
      <c r="M438" s="10">
        <f>IF(linear!$B438="S",1,0)</f>
        <v>1</v>
      </c>
      <c r="N438" s="10">
        <f>IF(linear!$B438="C",1,0)</f>
        <v>0</v>
      </c>
      <c r="O438" s="13">
        <f>IF(linear!$D438="male",1,0)</f>
        <v>1</v>
      </c>
      <c r="P438" s="13">
        <v>1.0</v>
      </c>
      <c r="AC438" s="15">
        <f>SUMPRODUCT(linear!$G438:$P438,$R$4:$AA$4)</f>
        <v>0.02692568698</v>
      </c>
      <c r="AD438" s="16">
        <f>(AC438-linear!$A438)^2</f>
        <v>0.0007249926194</v>
      </c>
      <c r="AE438" s="16"/>
    </row>
    <row r="439" ht="14.25" customHeight="1">
      <c r="A439" s="10">
        <v>1.0</v>
      </c>
      <c r="B439" s="10" t="s">
        <v>30</v>
      </c>
      <c r="C439" s="10">
        <v>2.0</v>
      </c>
      <c r="D439" s="10" t="s">
        <v>31</v>
      </c>
      <c r="E439" s="10">
        <v>8.0</v>
      </c>
      <c r="F439" s="11">
        <v>36.75</v>
      </c>
      <c r="G439" s="10">
        <v>1.0</v>
      </c>
      <c r="H439" s="10">
        <v>1.0</v>
      </c>
      <c r="I439" s="12">
        <f>linear!$E439/$E$1</f>
        <v>0.1</v>
      </c>
      <c r="J439" s="12">
        <f>LOG10(linear!$F439+1)</f>
        <v>1.576916956</v>
      </c>
      <c r="K439" s="10">
        <f>IF(linear!$C439=1,1,0)</f>
        <v>0</v>
      </c>
      <c r="L439" s="10">
        <f>IF(linear!$C439=2,1,0)</f>
        <v>1</v>
      </c>
      <c r="M439" s="10">
        <f>IF(linear!$B439="S",1,0)</f>
        <v>1</v>
      </c>
      <c r="N439" s="10">
        <f>IF(linear!$B439="C",1,0)</f>
        <v>0</v>
      </c>
      <c r="O439" s="13">
        <f>IF(linear!$D439="male",1,0)</f>
        <v>1</v>
      </c>
      <c r="P439" s="13">
        <v>1.0</v>
      </c>
      <c r="AC439" s="15">
        <f>SUMPRODUCT(linear!$G439:$P439,$R$4:$AA$4)</f>
        <v>0.3816951936</v>
      </c>
      <c r="AD439" s="16">
        <f>(AC439-linear!$A439)^2</f>
        <v>0.3823008336</v>
      </c>
      <c r="AE439" s="16"/>
    </row>
    <row r="440" ht="14.25" customHeight="1">
      <c r="A440" s="10">
        <v>1.0</v>
      </c>
      <c r="B440" s="10" t="s">
        <v>32</v>
      </c>
      <c r="C440" s="10">
        <v>1.0</v>
      </c>
      <c r="D440" s="10" t="s">
        <v>31</v>
      </c>
      <c r="E440" s="10">
        <v>17.0</v>
      </c>
      <c r="F440" s="11">
        <v>110.8833</v>
      </c>
      <c r="G440" s="10">
        <v>0.0</v>
      </c>
      <c r="H440" s="10">
        <v>2.0</v>
      </c>
      <c r="I440" s="12">
        <f>linear!$E440/$E$1</f>
        <v>0.2125</v>
      </c>
      <c r="J440" s="12">
        <f>LOG10(linear!$F440+1)</f>
        <v>2.048765267</v>
      </c>
      <c r="K440" s="10">
        <f>IF(linear!$C440=1,1,0)</f>
        <v>1</v>
      </c>
      <c r="L440" s="10">
        <f>IF(linear!$C440=2,1,0)</f>
        <v>0</v>
      </c>
      <c r="M440" s="10">
        <f>IF(linear!$B440="S",1,0)</f>
        <v>0</v>
      </c>
      <c r="N440" s="10">
        <f>IF(linear!$B440="C",1,0)</f>
        <v>1</v>
      </c>
      <c r="O440" s="13">
        <f>IF(linear!$D440="male",1,0)</f>
        <v>1</v>
      </c>
      <c r="P440" s="13">
        <v>1.0</v>
      </c>
      <c r="AC440" s="15">
        <f>SUMPRODUCT(linear!$G440:$P440,$R$4:$AA$4)</f>
        <v>0.6239522247</v>
      </c>
      <c r="AD440" s="16">
        <f>(AC440-linear!$A440)^2</f>
        <v>0.1414119293</v>
      </c>
      <c r="AE440" s="16"/>
    </row>
    <row r="441" ht="14.25" customHeight="1">
      <c r="A441" s="10">
        <v>0.0</v>
      </c>
      <c r="B441" s="10" t="s">
        <v>30</v>
      </c>
      <c r="C441" s="10">
        <v>2.0</v>
      </c>
      <c r="D441" s="10" t="s">
        <v>31</v>
      </c>
      <c r="E441" s="10">
        <v>27.0</v>
      </c>
      <c r="F441" s="11">
        <v>26.0</v>
      </c>
      <c r="G441" s="10">
        <v>0.0</v>
      </c>
      <c r="H441" s="10">
        <v>0.0</v>
      </c>
      <c r="I441" s="12">
        <f>linear!$E441/$E$1</f>
        <v>0.3375</v>
      </c>
      <c r="J441" s="12">
        <f>LOG10(linear!$F441+1)</f>
        <v>1.431363764</v>
      </c>
      <c r="K441" s="10">
        <f>IF(linear!$C441=1,1,0)</f>
        <v>0</v>
      </c>
      <c r="L441" s="10">
        <f>IF(linear!$C441=2,1,0)</f>
        <v>1</v>
      </c>
      <c r="M441" s="10">
        <f>IF(linear!$B441="S",1,0)</f>
        <v>1</v>
      </c>
      <c r="N441" s="10">
        <f>IF(linear!$B441="C",1,0)</f>
        <v>0</v>
      </c>
      <c r="O441" s="13">
        <f>IF(linear!$D441="male",1,0)</f>
        <v>1</v>
      </c>
      <c r="P441" s="13">
        <v>1.0</v>
      </c>
      <c r="AC441" s="15">
        <f>SUMPRODUCT(linear!$G441:$P441,$R$4:$AA$4)</f>
        <v>0.3218329665</v>
      </c>
      <c r="AD441" s="16">
        <f>(AC441-linear!$A441)^2</f>
        <v>0.1035764583</v>
      </c>
      <c r="AE441" s="16"/>
    </row>
    <row r="442" ht="14.25" customHeight="1">
      <c r="A442" s="10">
        <v>1.0</v>
      </c>
      <c r="B442" s="10" t="s">
        <v>32</v>
      </c>
      <c r="C442" s="10">
        <v>3.0</v>
      </c>
      <c r="D442" s="10" t="s">
        <v>31</v>
      </c>
      <c r="E442" s="10">
        <v>22.0</v>
      </c>
      <c r="F442" s="11">
        <v>7.225</v>
      </c>
      <c r="G442" s="10">
        <v>0.0</v>
      </c>
      <c r="H442" s="10">
        <v>0.0</v>
      </c>
      <c r="I442" s="12">
        <f>linear!$E442/$E$1</f>
        <v>0.275</v>
      </c>
      <c r="J442" s="12">
        <f>LOG10(linear!$F442+1)</f>
        <v>0.9151359066</v>
      </c>
      <c r="K442" s="10">
        <f>IF(linear!$C442=1,1,0)</f>
        <v>0</v>
      </c>
      <c r="L442" s="10">
        <f>IF(linear!$C442=2,1,0)</f>
        <v>0</v>
      </c>
      <c r="M442" s="10">
        <f>IF(linear!$B442="S",1,0)</f>
        <v>0</v>
      </c>
      <c r="N442" s="10">
        <f>IF(linear!$B442="C",1,0)</f>
        <v>1</v>
      </c>
      <c r="O442" s="13">
        <f>IF(linear!$D442="male",1,0)</f>
        <v>1</v>
      </c>
      <c r="P442" s="13">
        <v>1.0</v>
      </c>
      <c r="AC442" s="15">
        <f>SUMPRODUCT(linear!$G442:$P442,$R$4:$AA$4)</f>
        <v>0.2119342658</v>
      </c>
      <c r="AD442" s="16">
        <f>(AC442-linear!$A442)^2</f>
        <v>0.6210476015</v>
      </c>
      <c r="AE442" s="16"/>
    </row>
    <row r="443" ht="14.25" customHeight="1">
      <c r="A443" s="10">
        <v>1.0</v>
      </c>
      <c r="B443" s="10" t="s">
        <v>30</v>
      </c>
      <c r="C443" s="10">
        <v>3.0</v>
      </c>
      <c r="D443" s="10" t="s">
        <v>33</v>
      </c>
      <c r="E443" s="10">
        <v>22.0</v>
      </c>
      <c r="F443" s="11">
        <v>7.775</v>
      </c>
      <c r="G443" s="10">
        <v>0.0</v>
      </c>
      <c r="H443" s="10">
        <v>0.0</v>
      </c>
      <c r="I443" s="12">
        <f>linear!$E443/$E$1</f>
        <v>0.275</v>
      </c>
      <c r="J443" s="12">
        <f>LOG10(linear!$F443+1)</f>
        <v>0.9432471251</v>
      </c>
      <c r="K443" s="10">
        <f>IF(linear!$C443=1,1,0)</f>
        <v>0</v>
      </c>
      <c r="L443" s="10">
        <f>IF(linear!$C443=2,1,0)</f>
        <v>0</v>
      </c>
      <c r="M443" s="10">
        <f>IF(linear!$B443="S",1,0)</f>
        <v>1</v>
      </c>
      <c r="N443" s="10">
        <f>IF(linear!$B443="C",1,0)</f>
        <v>0</v>
      </c>
      <c r="O443" s="13">
        <f>IF(linear!$D443="male",1,0)</f>
        <v>0</v>
      </c>
      <c r="P443" s="13">
        <v>1.0</v>
      </c>
      <c r="AC443" s="15">
        <f>SUMPRODUCT(linear!$G443:$P443,$R$4:$AA$4)</f>
        <v>0.6302729164</v>
      </c>
      <c r="AD443" s="16">
        <f>(AC443-linear!$A443)^2</f>
        <v>0.1366981163</v>
      </c>
      <c r="AE443" s="16"/>
    </row>
    <row r="444" ht="14.25" customHeight="1">
      <c r="A444" s="10">
        <v>0.0</v>
      </c>
      <c r="B444" s="10" t="s">
        <v>30</v>
      </c>
      <c r="C444" s="10">
        <v>1.0</v>
      </c>
      <c r="D444" s="10" t="s">
        <v>31</v>
      </c>
      <c r="E444" s="10">
        <v>62.0</v>
      </c>
      <c r="F444" s="11">
        <v>26.55</v>
      </c>
      <c r="G444" s="10">
        <v>0.0</v>
      </c>
      <c r="H444" s="10">
        <v>0.0</v>
      </c>
      <c r="I444" s="12">
        <f>linear!$E444/$E$1</f>
        <v>0.775</v>
      </c>
      <c r="J444" s="12">
        <f>LOG10(linear!$F444+1)</f>
        <v>1.440121603</v>
      </c>
      <c r="K444" s="10">
        <f>IF(linear!$C444=1,1,0)</f>
        <v>1</v>
      </c>
      <c r="L444" s="10">
        <f>IF(linear!$C444=2,1,0)</f>
        <v>0</v>
      </c>
      <c r="M444" s="10">
        <f>IF(linear!$B444="S",1,0)</f>
        <v>1</v>
      </c>
      <c r="N444" s="10">
        <f>IF(linear!$B444="C",1,0)</f>
        <v>0</v>
      </c>
      <c r="O444" s="13">
        <f>IF(linear!$D444="male",1,0)</f>
        <v>1</v>
      </c>
      <c r="P444" s="13">
        <v>1.0</v>
      </c>
      <c r="AC444" s="15">
        <f>SUMPRODUCT(linear!$G444:$P444,$R$4:$AA$4)</f>
        <v>0.2679765225</v>
      </c>
      <c r="AD444" s="16">
        <f>(AC444-linear!$A444)^2</f>
        <v>0.07181141663</v>
      </c>
      <c r="AE444" s="16"/>
    </row>
    <row r="445" ht="14.25" customHeight="1">
      <c r="A445" s="10">
        <v>1.0</v>
      </c>
      <c r="B445" s="10" t="s">
        <v>32</v>
      </c>
      <c r="C445" s="10">
        <v>1.0</v>
      </c>
      <c r="D445" s="10" t="s">
        <v>33</v>
      </c>
      <c r="E445" s="10">
        <v>48.0</v>
      </c>
      <c r="F445" s="11">
        <v>39.6</v>
      </c>
      <c r="G445" s="10">
        <v>1.0</v>
      </c>
      <c r="H445" s="10">
        <v>0.0</v>
      </c>
      <c r="I445" s="12">
        <f>linear!$E445/$E$1</f>
        <v>0.6</v>
      </c>
      <c r="J445" s="12">
        <f>LOG10(linear!$F445+1)</f>
        <v>1.608526034</v>
      </c>
      <c r="K445" s="10">
        <f>IF(linear!$C445=1,1,0)</f>
        <v>1</v>
      </c>
      <c r="L445" s="10">
        <f>IF(linear!$C445=2,1,0)</f>
        <v>0</v>
      </c>
      <c r="M445" s="10">
        <f>IF(linear!$B445="S",1,0)</f>
        <v>0</v>
      </c>
      <c r="N445" s="10">
        <f>IF(linear!$B445="C",1,0)</f>
        <v>1</v>
      </c>
      <c r="O445" s="13">
        <f>IF(linear!$D445="male",1,0)</f>
        <v>0</v>
      </c>
      <c r="P445" s="13">
        <v>1.0</v>
      </c>
      <c r="AC445" s="15">
        <f>SUMPRODUCT(linear!$G445:$P445,$R$4:$AA$4)</f>
        <v>0.8600323873</v>
      </c>
      <c r="AD445" s="16">
        <f>(AC445-linear!$A445)^2</f>
        <v>0.0195909326</v>
      </c>
      <c r="AE445" s="16"/>
    </row>
    <row r="446" ht="14.25" customHeight="1">
      <c r="A446" s="10">
        <v>1.0</v>
      </c>
      <c r="B446" s="10" t="s">
        <v>30</v>
      </c>
      <c r="C446" s="10">
        <v>1.0</v>
      </c>
      <c r="D446" s="10" t="s">
        <v>33</v>
      </c>
      <c r="E446" s="10">
        <v>39.0</v>
      </c>
      <c r="F446" s="11">
        <v>79.65</v>
      </c>
      <c r="G446" s="10">
        <v>1.0</v>
      </c>
      <c r="H446" s="10">
        <v>1.0</v>
      </c>
      <c r="I446" s="12">
        <f>linear!$E446/$E$1</f>
        <v>0.4875</v>
      </c>
      <c r="J446" s="12">
        <f>LOG10(linear!$F446+1)</f>
        <v>1.906604372</v>
      </c>
      <c r="K446" s="10">
        <f>IF(linear!$C446=1,1,0)</f>
        <v>1</v>
      </c>
      <c r="L446" s="10">
        <f>IF(linear!$C446=2,1,0)</f>
        <v>0</v>
      </c>
      <c r="M446" s="10">
        <f>IF(linear!$B446="S",1,0)</f>
        <v>1</v>
      </c>
      <c r="N446" s="10">
        <f>IF(linear!$B446="C",1,0)</f>
        <v>0</v>
      </c>
      <c r="O446" s="13">
        <f>IF(linear!$D446="male",1,0)</f>
        <v>0</v>
      </c>
      <c r="P446" s="13">
        <v>1.0</v>
      </c>
      <c r="AC446" s="15">
        <f>SUMPRODUCT(linear!$G446:$P446,$R$4:$AA$4)</f>
        <v>0.8521514785</v>
      </c>
      <c r="AD446" s="16">
        <f>(AC446-linear!$A446)^2</f>
        <v>0.02185918531</v>
      </c>
      <c r="AE446" s="16"/>
    </row>
    <row r="447" ht="14.25" customHeight="1">
      <c r="A447" s="10">
        <v>1.0</v>
      </c>
      <c r="B447" s="10" t="s">
        <v>30</v>
      </c>
      <c r="C447" s="10">
        <v>3.0</v>
      </c>
      <c r="D447" s="10" t="s">
        <v>33</v>
      </c>
      <c r="E447" s="10">
        <v>36.0</v>
      </c>
      <c r="F447" s="11">
        <v>17.4</v>
      </c>
      <c r="G447" s="10">
        <v>1.0</v>
      </c>
      <c r="H447" s="10">
        <v>0.0</v>
      </c>
      <c r="I447" s="12">
        <f>linear!$E447/$E$1</f>
        <v>0.45</v>
      </c>
      <c r="J447" s="12">
        <f>LOG10(linear!$F447+1)</f>
        <v>1.264817823</v>
      </c>
      <c r="K447" s="10">
        <f>IF(linear!$C447=1,1,0)</f>
        <v>0</v>
      </c>
      <c r="L447" s="10">
        <f>IF(linear!$C447=2,1,0)</f>
        <v>0</v>
      </c>
      <c r="M447" s="10">
        <f>IF(linear!$B447="S",1,0)</f>
        <v>1</v>
      </c>
      <c r="N447" s="10">
        <f>IF(linear!$B447="C",1,0)</f>
        <v>0</v>
      </c>
      <c r="O447" s="13">
        <f>IF(linear!$D447="male",1,0)</f>
        <v>0</v>
      </c>
      <c r="P447" s="13">
        <v>1.0</v>
      </c>
      <c r="AC447" s="15">
        <f>SUMPRODUCT(linear!$G447:$P447,$R$4:$AA$4)</f>
        <v>0.5013915957</v>
      </c>
      <c r="AD447" s="16">
        <f>(AC447-linear!$A447)^2</f>
        <v>0.2486103409</v>
      </c>
      <c r="AE447" s="16"/>
    </row>
    <row r="448" ht="14.25" customHeight="1">
      <c r="A448" s="10">
        <v>0.0</v>
      </c>
      <c r="B448" s="10" t="s">
        <v>30</v>
      </c>
      <c r="C448" s="10">
        <v>3.0</v>
      </c>
      <c r="D448" s="10" t="s">
        <v>31</v>
      </c>
      <c r="E448" s="10">
        <v>40.0</v>
      </c>
      <c r="F448" s="11">
        <v>7.8958</v>
      </c>
      <c r="G448" s="10">
        <v>0.0</v>
      </c>
      <c r="H448" s="10">
        <v>0.0</v>
      </c>
      <c r="I448" s="12">
        <f>linear!$E448/$E$1</f>
        <v>0.5</v>
      </c>
      <c r="J448" s="12">
        <f>LOG10(linear!$F448+1)</f>
        <v>0.9491850103</v>
      </c>
      <c r="K448" s="10">
        <f>IF(linear!$C448=1,1,0)</f>
        <v>0</v>
      </c>
      <c r="L448" s="10">
        <f>IF(linear!$C448=2,1,0)</f>
        <v>0</v>
      </c>
      <c r="M448" s="10">
        <f>IF(linear!$B448="S",1,0)</f>
        <v>1</v>
      </c>
      <c r="N448" s="10">
        <f>IF(linear!$B448="C",1,0)</f>
        <v>0</v>
      </c>
      <c r="O448" s="13">
        <f>IF(linear!$D448="male",1,0)</f>
        <v>1</v>
      </c>
      <c r="P448" s="13">
        <v>1.0</v>
      </c>
      <c r="AC448" s="15">
        <f>SUMPRODUCT(linear!$G448:$P448,$R$4:$AA$4)</f>
        <v>0.03227103522</v>
      </c>
      <c r="AD448" s="16">
        <f>(AC448-linear!$A448)^2</f>
        <v>0.001041419714</v>
      </c>
      <c r="AE448" s="16"/>
    </row>
    <row r="449" ht="14.25" customHeight="1">
      <c r="A449" s="10">
        <v>0.0</v>
      </c>
      <c r="B449" s="10" t="s">
        <v>30</v>
      </c>
      <c r="C449" s="10">
        <v>2.0</v>
      </c>
      <c r="D449" s="10" t="s">
        <v>31</v>
      </c>
      <c r="E449" s="10">
        <v>28.0</v>
      </c>
      <c r="F449" s="11">
        <v>13.5</v>
      </c>
      <c r="G449" s="10">
        <v>0.0</v>
      </c>
      <c r="H449" s="10">
        <v>0.0</v>
      </c>
      <c r="I449" s="12">
        <f>linear!$E449/$E$1</f>
        <v>0.35</v>
      </c>
      <c r="J449" s="12">
        <f>LOG10(linear!$F449+1)</f>
        <v>1.161368002</v>
      </c>
      <c r="K449" s="10">
        <f>IF(linear!$C449=1,1,0)</f>
        <v>0</v>
      </c>
      <c r="L449" s="10">
        <f>IF(linear!$C449=2,1,0)</f>
        <v>1</v>
      </c>
      <c r="M449" s="10">
        <f>IF(linear!$B449="S",1,0)</f>
        <v>1</v>
      </c>
      <c r="N449" s="10">
        <f>IF(linear!$B449="C",1,0)</f>
        <v>0</v>
      </c>
      <c r="O449" s="13">
        <f>IF(linear!$D449="male",1,0)</f>
        <v>1</v>
      </c>
      <c r="P449" s="13">
        <v>1.0</v>
      </c>
      <c r="AC449" s="15">
        <f>SUMPRODUCT(linear!$G449:$P449,$R$4:$AA$4)</f>
        <v>0.3022721357</v>
      </c>
      <c r="AD449" s="16">
        <f>(AC449-linear!$A449)^2</f>
        <v>0.091368444</v>
      </c>
      <c r="AE449" s="16"/>
    </row>
    <row r="450" ht="14.25" customHeight="1">
      <c r="A450" s="10">
        <v>0.0</v>
      </c>
      <c r="B450" s="10" t="s">
        <v>30</v>
      </c>
      <c r="C450" s="10">
        <v>3.0</v>
      </c>
      <c r="D450" s="10" t="s">
        <v>31</v>
      </c>
      <c r="E450" s="10">
        <v>24.0</v>
      </c>
      <c r="F450" s="11">
        <v>24.15</v>
      </c>
      <c r="G450" s="10">
        <v>2.0</v>
      </c>
      <c r="H450" s="10">
        <v>0.0</v>
      </c>
      <c r="I450" s="12">
        <f>linear!$E450/$E$1</f>
        <v>0.3</v>
      </c>
      <c r="J450" s="12">
        <f>LOG10(linear!$F450+1)</f>
        <v>1.400537989</v>
      </c>
      <c r="K450" s="10">
        <f>IF(linear!$C450=1,1,0)</f>
        <v>0</v>
      </c>
      <c r="L450" s="10">
        <f>IF(linear!$C450=2,1,0)</f>
        <v>0</v>
      </c>
      <c r="M450" s="10">
        <f>IF(linear!$B450="S",1,0)</f>
        <v>1</v>
      </c>
      <c r="N450" s="10">
        <f>IF(linear!$B450="C",1,0)</f>
        <v>0</v>
      </c>
      <c r="O450" s="13">
        <f>IF(linear!$D450="male",1,0)</f>
        <v>1</v>
      </c>
      <c r="P450" s="13">
        <v>1.0</v>
      </c>
      <c r="AC450" s="15">
        <f>SUMPRODUCT(linear!$G450:$P450,$R$4:$AA$4)</f>
        <v>0.04682491545</v>
      </c>
      <c r="AD450" s="16">
        <f>(AC450-linear!$A450)^2</f>
        <v>0.002192572707</v>
      </c>
      <c r="AE450" s="16"/>
    </row>
    <row r="451" ht="14.25" customHeight="1">
      <c r="A451" s="10">
        <v>0.0</v>
      </c>
      <c r="B451" s="10" t="s">
        <v>30</v>
      </c>
      <c r="C451" s="10">
        <v>3.0</v>
      </c>
      <c r="D451" s="10" t="s">
        <v>31</v>
      </c>
      <c r="E451" s="10">
        <v>19.0</v>
      </c>
      <c r="F451" s="11">
        <v>7.8958</v>
      </c>
      <c r="G451" s="10">
        <v>0.0</v>
      </c>
      <c r="H451" s="10">
        <v>0.0</v>
      </c>
      <c r="I451" s="12">
        <f>linear!$E451/$E$1</f>
        <v>0.2375</v>
      </c>
      <c r="J451" s="12">
        <f>LOG10(linear!$F451+1)</f>
        <v>0.9491850103</v>
      </c>
      <c r="K451" s="10">
        <f>IF(linear!$C451=1,1,0)</f>
        <v>0</v>
      </c>
      <c r="L451" s="10">
        <f>IF(linear!$C451=2,1,0)</f>
        <v>0</v>
      </c>
      <c r="M451" s="10">
        <f>IF(linear!$B451="S",1,0)</f>
        <v>1</v>
      </c>
      <c r="N451" s="10">
        <f>IF(linear!$B451="C",1,0)</f>
        <v>0</v>
      </c>
      <c r="O451" s="13">
        <f>IF(linear!$D451="male",1,0)</f>
        <v>1</v>
      </c>
      <c r="P451" s="13">
        <v>1.0</v>
      </c>
      <c r="AC451" s="15">
        <f>SUMPRODUCT(linear!$G451:$P451,$R$4:$AA$4)</f>
        <v>0.166701644</v>
      </c>
      <c r="AD451" s="16">
        <f>(AC451-linear!$A451)^2</f>
        <v>0.02778943812</v>
      </c>
      <c r="AE451" s="16"/>
    </row>
    <row r="452" ht="14.25" customHeight="1">
      <c r="A452" s="10">
        <v>0.0</v>
      </c>
      <c r="B452" s="10" t="s">
        <v>30</v>
      </c>
      <c r="C452" s="10">
        <v>3.0</v>
      </c>
      <c r="D452" s="10" t="s">
        <v>33</v>
      </c>
      <c r="E452" s="10">
        <v>29.0</v>
      </c>
      <c r="F452" s="11">
        <v>21.075</v>
      </c>
      <c r="G452" s="10">
        <v>0.0</v>
      </c>
      <c r="H452" s="10">
        <v>4.0</v>
      </c>
      <c r="I452" s="12">
        <f>linear!$E452/$E$1</f>
        <v>0.3625</v>
      </c>
      <c r="J452" s="12">
        <f>LOG10(linear!$F452+1)</f>
        <v>1.343900712</v>
      </c>
      <c r="K452" s="10">
        <f>IF(linear!$C452=1,1,0)</f>
        <v>0</v>
      </c>
      <c r="L452" s="10">
        <f>IF(linear!$C452=2,1,0)</f>
        <v>0</v>
      </c>
      <c r="M452" s="10">
        <f>IF(linear!$B452="S",1,0)</f>
        <v>1</v>
      </c>
      <c r="N452" s="10">
        <f>IF(linear!$B452="C",1,0)</f>
        <v>0</v>
      </c>
      <c r="O452" s="13">
        <f>IF(linear!$D452="male",1,0)</f>
        <v>0</v>
      </c>
      <c r="P452" s="13">
        <v>1.0</v>
      </c>
      <c r="AC452" s="15">
        <f>SUMPRODUCT(linear!$G452:$P452,$R$4:$AA$4)</f>
        <v>0.5492878345</v>
      </c>
      <c r="AD452" s="16">
        <f>(AC452-linear!$A452)^2</f>
        <v>0.3017171252</v>
      </c>
      <c r="AE452" s="16"/>
    </row>
    <row r="453" ht="14.25" customHeight="1">
      <c r="A453" s="10">
        <v>1.0</v>
      </c>
      <c r="B453" s="10" t="s">
        <v>30</v>
      </c>
      <c r="C453" s="10">
        <v>3.0</v>
      </c>
      <c r="D453" s="10" t="s">
        <v>31</v>
      </c>
      <c r="E453" s="10">
        <v>32.0</v>
      </c>
      <c r="F453" s="11">
        <v>7.8542</v>
      </c>
      <c r="G453" s="10">
        <v>0.0</v>
      </c>
      <c r="H453" s="10">
        <v>0.0</v>
      </c>
      <c r="I453" s="12">
        <f>linear!$E453/$E$1</f>
        <v>0.4</v>
      </c>
      <c r="J453" s="12">
        <f>LOG10(linear!$F453+1)</f>
        <v>0.9471493277</v>
      </c>
      <c r="K453" s="10">
        <f>IF(linear!$C453=1,1,0)</f>
        <v>0</v>
      </c>
      <c r="L453" s="10">
        <f>IF(linear!$C453=2,1,0)</f>
        <v>0</v>
      </c>
      <c r="M453" s="10">
        <f>IF(linear!$B453="S",1,0)</f>
        <v>1</v>
      </c>
      <c r="N453" s="10">
        <f>IF(linear!$B453="C",1,0)</f>
        <v>0</v>
      </c>
      <c r="O453" s="13">
        <f>IF(linear!$D453="male",1,0)</f>
        <v>1</v>
      </c>
      <c r="P453" s="13">
        <v>1.0</v>
      </c>
      <c r="AC453" s="15">
        <f>SUMPRODUCT(linear!$G453:$P453,$R$4:$AA$4)</f>
        <v>0.0833834782</v>
      </c>
      <c r="AD453" s="16">
        <f>(AC453-linear!$A453)^2</f>
        <v>0.840185848</v>
      </c>
      <c r="AE453" s="16"/>
    </row>
    <row r="454" ht="14.25" customHeight="1">
      <c r="A454" s="10">
        <v>1.0</v>
      </c>
      <c r="B454" s="10" t="s">
        <v>30</v>
      </c>
      <c r="C454" s="10">
        <v>2.0</v>
      </c>
      <c r="D454" s="10" t="s">
        <v>31</v>
      </c>
      <c r="E454" s="10">
        <v>62.0</v>
      </c>
      <c r="F454" s="11">
        <v>10.5</v>
      </c>
      <c r="G454" s="10">
        <v>0.0</v>
      </c>
      <c r="H454" s="10">
        <v>0.0</v>
      </c>
      <c r="I454" s="12">
        <f>linear!$E454/$E$1</f>
        <v>0.775</v>
      </c>
      <c r="J454" s="12">
        <f>LOG10(linear!$F454+1)</f>
        <v>1.06069784</v>
      </c>
      <c r="K454" s="10">
        <f>IF(linear!$C454=1,1,0)</f>
        <v>0</v>
      </c>
      <c r="L454" s="10">
        <f>IF(linear!$C454=2,1,0)</f>
        <v>1</v>
      </c>
      <c r="M454" s="10">
        <f>IF(linear!$B454="S",1,0)</f>
        <v>1</v>
      </c>
      <c r="N454" s="10">
        <f>IF(linear!$B454="C",1,0)</f>
        <v>0</v>
      </c>
      <c r="O454" s="13">
        <f>IF(linear!$D454="male",1,0)</f>
        <v>1</v>
      </c>
      <c r="P454" s="13">
        <v>1.0</v>
      </c>
      <c r="AC454" s="15">
        <f>SUMPRODUCT(linear!$G454:$P454,$R$4:$AA$4)</f>
        <v>0.07971599696</v>
      </c>
      <c r="AD454" s="16">
        <f>(AC454-linear!$A454)^2</f>
        <v>0.8469226462</v>
      </c>
      <c r="AE454" s="16"/>
    </row>
    <row r="455" ht="14.25" customHeight="1">
      <c r="A455" s="10">
        <v>1.0</v>
      </c>
      <c r="B455" s="10" t="s">
        <v>30</v>
      </c>
      <c r="C455" s="10">
        <v>1.0</v>
      </c>
      <c r="D455" s="10" t="s">
        <v>33</v>
      </c>
      <c r="E455" s="10">
        <v>53.0</v>
      </c>
      <c r="F455" s="11">
        <v>51.4792</v>
      </c>
      <c r="G455" s="10">
        <v>2.0</v>
      </c>
      <c r="H455" s="10">
        <v>0.0</v>
      </c>
      <c r="I455" s="12">
        <f>linear!$E455/$E$1</f>
        <v>0.6625</v>
      </c>
      <c r="J455" s="12">
        <f>LOG10(linear!$F455+1)</f>
        <v>1.719987206</v>
      </c>
      <c r="K455" s="10">
        <f>IF(linear!$C455=1,1,0)</f>
        <v>1</v>
      </c>
      <c r="L455" s="10">
        <f>IF(linear!$C455=2,1,0)</f>
        <v>0</v>
      </c>
      <c r="M455" s="10">
        <f>IF(linear!$B455="S",1,0)</f>
        <v>1</v>
      </c>
      <c r="N455" s="10">
        <f>IF(linear!$B455="C",1,0)</f>
        <v>0</v>
      </c>
      <c r="O455" s="13">
        <f>IF(linear!$D455="male",1,0)</f>
        <v>0</v>
      </c>
      <c r="P455" s="13">
        <v>1.0</v>
      </c>
      <c r="AC455" s="15">
        <f>SUMPRODUCT(linear!$G455:$P455,$R$4:$AA$4)</f>
        <v>0.7124270977</v>
      </c>
      <c r="AD455" s="16">
        <f>(AC455-linear!$A455)^2</f>
        <v>0.08269817414</v>
      </c>
      <c r="AE455" s="16"/>
    </row>
    <row r="456" ht="14.25" customHeight="1">
      <c r="A456" s="10">
        <v>1.0</v>
      </c>
      <c r="B456" s="10" t="s">
        <v>30</v>
      </c>
      <c r="C456" s="10">
        <v>1.0</v>
      </c>
      <c r="D456" s="10" t="s">
        <v>31</v>
      </c>
      <c r="E456" s="10">
        <v>36.0</v>
      </c>
      <c r="F456" s="11">
        <v>26.3875</v>
      </c>
      <c r="G456" s="10">
        <v>0.0</v>
      </c>
      <c r="H456" s="10">
        <v>0.0</v>
      </c>
      <c r="I456" s="12">
        <f>linear!$E456/$E$1</f>
        <v>0.45</v>
      </c>
      <c r="J456" s="12">
        <f>LOG10(linear!$F456+1)</f>
        <v>1.437552391</v>
      </c>
      <c r="K456" s="10">
        <f>IF(linear!$C456=1,1,0)</f>
        <v>1</v>
      </c>
      <c r="L456" s="10">
        <f>IF(linear!$C456=2,1,0)</f>
        <v>0</v>
      </c>
      <c r="M456" s="10">
        <f>IF(linear!$B456="S",1,0)</f>
        <v>1</v>
      </c>
      <c r="N456" s="10">
        <f>IF(linear!$B456="C",1,0)</f>
        <v>0</v>
      </c>
      <c r="O456" s="13">
        <f>IF(linear!$D456="male",1,0)</f>
        <v>1</v>
      </c>
      <c r="P456" s="13">
        <v>1.0</v>
      </c>
      <c r="AC456" s="15">
        <f>SUMPRODUCT(linear!$G456:$P456,$R$4:$AA$4)</f>
        <v>0.4342891978</v>
      </c>
      <c r="AD456" s="16">
        <f>(AC456-linear!$A456)^2</f>
        <v>0.3200287117</v>
      </c>
      <c r="AE456" s="16"/>
    </row>
    <row r="457" ht="14.25" customHeight="1">
      <c r="A457" s="10">
        <v>0.0</v>
      </c>
      <c r="B457" s="10" t="s">
        <v>30</v>
      </c>
      <c r="C457" s="10">
        <v>3.0</v>
      </c>
      <c r="D457" s="10" t="s">
        <v>31</v>
      </c>
      <c r="E457" s="10">
        <v>16.0</v>
      </c>
      <c r="F457" s="11">
        <v>8.05</v>
      </c>
      <c r="G457" s="10">
        <v>0.0</v>
      </c>
      <c r="H457" s="10">
        <v>0.0</v>
      </c>
      <c r="I457" s="12">
        <f>linear!$E457/$E$1</f>
        <v>0.2</v>
      </c>
      <c r="J457" s="12">
        <f>LOG10(linear!$F457+1)</f>
        <v>0.9566485792</v>
      </c>
      <c r="K457" s="10">
        <f>IF(linear!$C457=1,1,0)</f>
        <v>0</v>
      </c>
      <c r="L457" s="10">
        <f>IF(linear!$C457=2,1,0)</f>
        <v>0</v>
      </c>
      <c r="M457" s="10">
        <f>IF(linear!$B457="S",1,0)</f>
        <v>1</v>
      </c>
      <c r="N457" s="10">
        <f>IF(linear!$B457="C",1,0)</f>
        <v>0</v>
      </c>
      <c r="O457" s="13">
        <f>IF(linear!$D457="male",1,0)</f>
        <v>1</v>
      </c>
      <c r="P457" s="13">
        <v>1.0</v>
      </c>
      <c r="AC457" s="15">
        <f>SUMPRODUCT(linear!$G457:$P457,$R$4:$AA$4)</f>
        <v>0.186269785</v>
      </c>
      <c r="AD457" s="16">
        <f>(AC457-linear!$A457)^2</f>
        <v>0.03469643279</v>
      </c>
      <c r="AE457" s="16"/>
    </row>
    <row r="458" ht="14.25" customHeight="1">
      <c r="A458" s="10">
        <v>0.0</v>
      </c>
      <c r="B458" s="10" t="s">
        <v>30</v>
      </c>
      <c r="C458" s="10">
        <v>3.0</v>
      </c>
      <c r="D458" s="10" t="s">
        <v>31</v>
      </c>
      <c r="E458" s="10">
        <v>19.0</v>
      </c>
      <c r="F458" s="11">
        <v>14.5</v>
      </c>
      <c r="G458" s="10">
        <v>0.0</v>
      </c>
      <c r="H458" s="10">
        <v>0.0</v>
      </c>
      <c r="I458" s="12">
        <f>linear!$E458/$E$1</f>
        <v>0.2375</v>
      </c>
      <c r="J458" s="12">
        <f>LOG10(linear!$F458+1)</f>
        <v>1.190331698</v>
      </c>
      <c r="K458" s="10">
        <f>IF(linear!$C458=1,1,0)</f>
        <v>0</v>
      </c>
      <c r="L458" s="10">
        <f>IF(linear!$C458=2,1,0)</f>
        <v>0</v>
      </c>
      <c r="M458" s="10">
        <f>IF(linear!$B458="S",1,0)</f>
        <v>1</v>
      </c>
      <c r="N458" s="10">
        <f>IF(linear!$B458="C",1,0)</f>
        <v>0</v>
      </c>
      <c r="O458" s="13">
        <f>IF(linear!$D458="male",1,0)</f>
        <v>1</v>
      </c>
      <c r="P458" s="13">
        <v>1.0</v>
      </c>
      <c r="AC458" s="15">
        <f>SUMPRODUCT(linear!$G458:$P458,$R$4:$AA$4)</f>
        <v>0.178454937</v>
      </c>
      <c r="AD458" s="16">
        <f>(AC458-linear!$A458)^2</f>
        <v>0.03184616452</v>
      </c>
      <c r="AE458" s="16"/>
    </row>
    <row r="459" ht="14.25" customHeight="1">
      <c r="A459" s="10">
        <v>1.0</v>
      </c>
      <c r="B459" s="10" t="s">
        <v>30</v>
      </c>
      <c r="C459" s="10">
        <v>2.0</v>
      </c>
      <c r="D459" s="10" t="s">
        <v>33</v>
      </c>
      <c r="E459" s="10">
        <v>34.0</v>
      </c>
      <c r="F459" s="11">
        <v>13.0</v>
      </c>
      <c r="G459" s="10">
        <v>0.0</v>
      </c>
      <c r="H459" s="10">
        <v>0.0</v>
      </c>
      <c r="I459" s="12">
        <f>linear!$E459/$E$1</f>
        <v>0.425</v>
      </c>
      <c r="J459" s="12">
        <f>LOG10(linear!$F459+1)</f>
        <v>1.146128036</v>
      </c>
      <c r="K459" s="10">
        <f>IF(linear!$C459=1,1,0)</f>
        <v>0</v>
      </c>
      <c r="L459" s="10">
        <f>IF(linear!$C459=2,1,0)</f>
        <v>1</v>
      </c>
      <c r="M459" s="10">
        <f>IF(linear!$B459="S",1,0)</f>
        <v>1</v>
      </c>
      <c r="N459" s="10">
        <f>IF(linear!$B459="C",1,0)</f>
        <v>0</v>
      </c>
      <c r="O459" s="13">
        <f>IF(linear!$D459="male",1,0)</f>
        <v>0</v>
      </c>
      <c r="P459" s="13">
        <v>1.0</v>
      </c>
      <c r="AC459" s="15">
        <f>SUMPRODUCT(linear!$G459:$P459,$R$4:$AA$4)</f>
        <v>0.7461856595</v>
      </c>
      <c r="AD459" s="16">
        <f>(AC459-linear!$A459)^2</f>
        <v>0.06442171944</v>
      </c>
      <c r="AE459" s="16"/>
    </row>
    <row r="460" ht="14.25" customHeight="1">
      <c r="A460" s="10">
        <v>1.0</v>
      </c>
      <c r="B460" s="10" t="s">
        <v>30</v>
      </c>
      <c r="C460" s="10">
        <v>1.0</v>
      </c>
      <c r="D460" s="10" t="s">
        <v>33</v>
      </c>
      <c r="E460" s="10">
        <v>39.0</v>
      </c>
      <c r="F460" s="11">
        <v>55.9</v>
      </c>
      <c r="G460" s="10">
        <v>1.0</v>
      </c>
      <c r="H460" s="10">
        <v>0.0</v>
      </c>
      <c r="I460" s="12">
        <f>linear!$E460/$E$1</f>
        <v>0.4875</v>
      </c>
      <c r="J460" s="12">
        <f>LOG10(linear!$F460+1)</f>
        <v>1.755112266</v>
      </c>
      <c r="K460" s="10">
        <f>IF(linear!$C460=1,1,0)</f>
        <v>1</v>
      </c>
      <c r="L460" s="10">
        <f>IF(linear!$C460=2,1,0)</f>
        <v>0</v>
      </c>
      <c r="M460" s="10">
        <f>IF(linear!$B460="S",1,0)</f>
        <v>1</v>
      </c>
      <c r="N460" s="10">
        <f>IF(linear!$B460="C",1,0)</f>
        <v>0</v>
      </c>
      <c r="O460" s="13">
        <f>IF(linear!$D460="male",1,0)</f>
        <v>0</v>
      </c>
      <c r="P460" s="13">
        <v>1.0</v>
      </c>
      <c r="AC460" s="15">
        <f>SUMPRODUCT(linear!$G460:$P460,$R$4:$AA$4)</f>
        <v>0.8586934788</v>
      </c>
      <c r="AD460" s="16">
        <f>(AC460-linear!$A460)^2</f>
        <v>0.01996753292</v>
      </c>
      <c r="AE460" s="16"/>
    </row>
    <row r="461" ht="14.25" customHeight="1">
      <c r="A461" s="10">
        <v>1.0</v>
      </c>
      <c r="B461" s="10" t="s">
        <v>30</v>
      </c>
      <c r="C461" s="10">
        <v>3.0</v>
      </c>
      <c r="D461" s="10" t="s">
        <v>31</v>
      </c>
      <c r="E461" s="10">
        <v>32.0</v>
      </c>
      <c r="F461" s="11">
        <v>7.925</v>
      </c>
      <c r="G461" s="10">
        <v>0.0</v>
      </c>
      <c r="H461" s="10">
        <v>0.0</v>
      </c>
      <c r="I461" s="12">
        <f>linear!$E461/$E$1</f>
        <v>0.4</v>
      </c>
      <c r="J461" s="12">
        <f>LOG10(linear!$F461+1)</f>
        <v>0.9506082248</v>
      </c>
      <c r="K461" s="10">
        <f>IF(linear!$C461=1,1,0)</f>
        <v>0</v>
      </c>
      <c r="L461" s="10">
        <f>IF(linear!$C461=2,1,0)</f>
        <v>0</v>
      </c>
      <c r="M461" s="10">
        <f>IF(linear!$B461="S",1,0)</f>
        <v>1</v>
      </c>
      <c r="N461" s="10">
        <f>IF(linear!$B461="C",1,0)</f>
        <v>0</v>
      </c>
      <c r="O461" s="13">
        <f>IF(linear!$D461="male",1,0)</f>
        <v>1</v>
      </c>
      <c r="P461" s="13">
        <v>1.0</v>
      </c>
      <c r="AC461" s="15">
        <f>SUMPRODUCT(linear!$G461:$P461,$R$4:$AA$4)</f>
        <v>0.08355206202</v>
      </c>
      <c r="AD461" s="16">
        <f>(AC461-linear!$A461)^2</f>
        <v>0.839876823</v>
      </c>
      <c r="AE461" s="16"/>
    </row>
    <row r="462" ht="14.25" customHeight="1">
      <c r="A462" s="10">
        <v>1.0</v>
      </c>
      <c r="B462" s="10" t="s">
        <v>30</v>
      </c>
      <c r="C462" s="10">
        <v>2.0</v>
      </c>
      <c r="D462" s="10" t="s">
        <v>33</v>
      </c>
      <c r="E462" s="10">
        <v>25.0</v>
      </c>
      <c r="F462" s="11">
        <v>30.0</v>
      </c>
      <c r="G462" s="10">
        <v>1.0</v>
      </c>
      <c r="H462" s="10">
        <v>1.0</v>
      </c>
      <c r="I462" s="12">
        <f>linear!$E462/$E$1</f>
        <v>0.3125</v>
      </c>
      <c r="J462" s="12">
        <f>LOG10(linear!$F462+1)</f>
        <v>1.491361694</v>
      </c>
      <c r="K462" s="10">
        <f>IF(linear!$C462=1,1,0)</f>
        <v>0</v>
      </c>
      <c r="L462" s="10">
        <f>IF(linear!$C462=2,1,0)</f>
        <v>1</v>
      </c>
      <c r="M462" s="10">
        <f>IF(linear!$B462="S",1,0)</f>
        <v>1</v>
      </c>
      <c r="N462" s="10">
        <f>IF(linear!$B462="C",1,0)</f>
        <v>0</v>
      </c>
      <c r="O462" s="13">
        <f>IF(linear!$D462="male",1,0)</f>
        <v>0</v>
      </c>
      <c r="P462" s="13">
        <v>1.0</v>
      </c>
      <c r="AC462" s="15">
        <f>SUMPRODUCT(linear!$G462:$P462,$R$4:$AA$4)</f>
        <v>0.7517655741</v>
      </c>
      <c r="AD462" s="16">
        <f>(AC462-linear!$A462)^2</f>
        <v>0.06162033021</v>
      </c>
      <c r="AE462" s="16"/>
    </row>
    <row r="463" ht="14.25" customHeight="1">
      <c r="A463" s="10">
        <v>1.0</v>
      </c>
      <c r="B463" s="10" t="s">
        <v>32</v>
      </c>
      <c r="C463" s="10">
        <v>1.0</v>
      </c>
      <c r="D463" s="10" t="s">
        <v>33</v>
      </c>
      <c r="E463" s="10">
        <v>39.0</v>
      </c>
      <c r="F463" s="11">
        <v>110.8833</v>
      </c>
      <c r="G463" s="10">
        <v>1.0</v>
      </c>
      <c r="H463" s="10">
        <v>1.0</v>
      </c>
      <c r="I463" s="12">
        <f>linear!$E463/$E$1</f>
        <v>0.4875</v>
      </c>
      <c r="J463" s="12">
        <f>LOG10(linear!$F463+1)</f>
        <v>2.048765267</v>
      </c>
      <c r="K463" s="10">
        <f>IF(linear!$C463=1,1,0)</f>
        <v>1</v>
      </c>
      <c r="L463" s="10">
        <f>IF(linear!$C463=2,1,0)</f>
        <v>0</v>
      </c>
      <c r="M463" s="10">
        <f>IF(linear!$B463="S",1,0)</f>
        <v>0</v>
      </c>
      <c r="N463" s="10">
        <f>IF(linear!$B463="C",1,0)</f>
        <v>1</v>
      </c>
      <c r="O463" s="13">
        <f>IF(linear!$D463="male",1,0)</f>
        <v>0</v>
      </c>
      <c r="P463" s="13">
        <v>1.0</v>
      </c>
      <c r="AC463" s="15">
        <f>SUMPRODUCT(linear!$G463:$P463,$R$4:$AA$4)</f>
        <v>0.9251768046</v>
      </c>
      <c r="AD463" s="16">
        <f>(AC463-linear!$A463)^2</f>
        <v>0.005598510564</v>
      </c>
      <c r="AE463" s="16"/>
    </row>
    <row r="464" ht="14.25" customHeight="1">
      <c r="A464" s="10">
        <v>0.0</v>
      </c>
      <c r="B464" s="10" t="s">
        <v>30</v>
      </c>
      <c r="C464" s="10">
        <v>2.0</v>
      </c>
      <c r="D464" s="10" t="s">
        <v>31</v>
      </c>
      <c r="E464" s="10">
        <v>54.0</v>
      </c>
      <c r="F464" s="11">
        <v>26.0</v>
      </c>
      <c r="G464" s="10">
        <v>0.0</v>
      </c>
      <c r="H464" s="10">
        <v>0.0</v>
      </c>
      <c r="I464" s="12">
        <f>linear!$E464/$E$1</f>
        <v>0.675</v>
      </c>
      <c r="J464" s="12">
        <f>LOG10(linear!$F464+1)</f>
        <v>1.431363764</v>
      </c>
      <c r="K464" s="10">
        <f>IF(linear!$C464=1,1,0)</f>
        <v>0</v>
      </c>
      <c r="L464" s="10">
        <f>IF(linear!$C464=2,1,0)</f>
        <v>1</v>
      </c>
      <c r="M464" s="10">
        <f>IF(linear!$B464="S",1,0)</f>
        <v>1</v>
      </c>
      <c r="N464" s="10">
        <f>IF(linear!$B464="C",1,0)</f>
        <v>0</v>
      </c>
      <c r="O464" s="13">
        <f>IF(linear!$D464="male",1,0)</f>
        <v>1</v>
      </c>
      <c r="P464" s="13">
        <v>1.0</v>
      </c>
      <c r="AC464" s="15">
        <f>SUMPRODUCT(linear!$G464:$P464,$R$4:$AA$4)</f>
        <v>0.1489936124</v>
      </c>
      <c r="AD464" s="16">
        <f>(AC464-linear!$A464)^2</f>
        <v>0.02219909652</v>
      </c>
      <c r="AE464" s="16"/>
    </row>
    <row r="465" ht="14.25" customHeight="1">
      <c r="A465" s="10">
        <v>0.0</v>
      </c>
      <c r="B465" s="10" t="s">
        <v>32</v>
      </c>
      <c r="C465" s="10">
        <v>1.0</v>
      </c>
      <c r="D465" s="10" t="s">
        <v>31</v>
      </c>
      <c r="E465" s="10">
        <v>36.0</v>
      </c>
      <c r="F465" s="11">
        <v>40.125</v>
      </c>
      <c r="G465" s="10">
        <v>0.0</v>
      </c>
      <c r="H465" s="10">
        <v>0.0</v>
      </c>
      <c r="I465" s="12">
        <f>linear!$E465/$E$1</f>
        <v>0.45</v>
      </c>
      <c r="J465" s="12">
        <f>LOG10(linear!$F465+1)</f>
        <v>1.614105911</v>
      </c>
      <c r="K465" s="10">
        <f>IF(linear!$C465=1,1,0)</f>
        <v>1</v>
      </c>
      <c r="L465" s="10">
        <f>IF(linear!$C465=2,1,0)</f>
        <v>0</v>
      </c>
      <c r="M465" s="10">
        <f>IF(linear!$B465="S",1,0)</f>
        <v>0</v>
      </c>
      <c r="N465" s="10">
        <f>IF(linear!$B465="C",1,0)</f>
        <v>1</v>
      </c>
      <c r="O465" s="13">
        <f>IF(linear!$D465="male",1,0)</f>
        <v>1</v>
      </c>
      <c r="P465" s="13">
        <v>1.0</v>
      </c>
      <c r="AC465" s="15">
        <f>SUMPRODUCT(linear!$G465:$P465,$R$4:$AA$4)</f>
        <v>0.5089907924</v>
      </c>
      <c r="AD465" s="16">
        <f>(AC465-linear!$A465)^2</f>
        <v>0.2590716268</v>
      </c>
      <c r="AE465" s="16"/>
    </row>
    <row r="466" ht="14.25" customHeight="1">
      <c r="A466" s="10">
        <v>1.0</v>
      </c>
      <c r="B466" s="10" t="s">
        <v>30</v>
      </c>
      <c r="C466" s="10">
        <v>1.0</v>
      </c>
      <c r="D466" s="10" t="s">
        <v>33</v>
      </c>
      <c r="E466" s="10">
        <v>18.0</v>
      </c>
      <c r="F466" s="11">
        <v>79.65</v>
      </c>
      <c r="G466" s="10">
        <v>0.0</v>
      </c>
      <c r="H466" s="10">
        <v>2.0</v>
      </c>
      <c r="I466" s="12">
        <f>linear!$E466/$E$1</f>
        <v>0.225</v>
      </c>
      <c r="J466" s="12">
        <f>LOG10(linear!$F466+1)</f>
        <v>1.906604372</v>
      </c>
      <c r="K466" s="10">
        <f>IF(linear!$C466=1,1,0)</f>
        <v>1</v>
      </c>
      <c r="L466" s="10">
        <f>IF(linear!$C466=2,1,0)</f>
        <v>0</v>
      </c>
      <c r="M466" s="10">
        <f>IF(linear!$B466="S",1,0)</f>
        <v>1</v>
      </c>
      <c r="N466" s="10">
        <f>IF(linear!$B466="C",1,0)</f>
        <v>0</v>
      </c>
      <c r="O466" s="13">
        <f>IF(linear!$D466="male",1,0)</f>
        <v>0</v>
      </c>
      <c r="P466" s="13">
        <v>1.0</v>
      </c>
      <c r="AC466" s="15">
        <f>SUMPRODUCT(linear!$G466:$P466,$R$4:$AA$4)</f>
        <v>1.027590494</v>
      </c>
      <c r="AD466" s="16">
        <f>(AC466-linear!$A466)^2</f>
        <v>0.0007612353457</v>
      </c>
      <c r="AE466" s="16"/>
    </row>
    <row r="467" ht="14.25" customHeight="1">
      <c r="A467" s="10">
        <v>0.0</v>
      </c>
      <c r="B467" s="10" t="s">
        <v>30</v>
      </c>
      <c r="C467" s="10">
        <v>2.0</v>
      </c>
      <c r="D467" s="10" t="s">
        <v>31</v>
      </c>
      <c r="E467" s="10">
        <v>47.0</v>
      </c>
      <c r="F467" s="11">
        <v>15.0</v>
      </c>
      <c r="G467" s="10">
        <v>0.0</v>
      </c>
      <c r="H467" s="10">
        <v>0.0</v>
      </c>
      <c r="I467" s="12">
        <f>linear!$E467/$E$1</f>
        <v>0.5875</v>
      </c>
      <c r="J467" s="12">
        <f>LOG10(linear!$F467+1)</f>
        <v>1.204119983</v>
      </c>
      <c r="K467" s="10">
        <f>IF(linear!$C467=1,1,0)</f>
        <v>0</v>
      </c>
      <c r="L467" s="10">
        <f>IF(linear!$C467=2,1,0)</f>
        <v>1</v>
      </c>
      <c r="M467" s="10">
        <f>IF(linear!$B467="S",1,0)</f>
        <v>1</v>
      </c>
      <c r="N467" s="10">
        <f>IF(linear!$B467="C",1,0)</f>
        <v>0</v>
      </c>
      <c r="O467" s="13">
        <f>IF(linear!$D467="male",1,0)</f>
        <v>1</v>
      </c>
      <c r="P467" s="13">
        <v>1.0</v>
      </c>
      <c r="AC467" s="15">
        <f>SUMPRODUCT(linear!$G467:$P467,$R$4:$AA$4)</f>
        <v>0.1827281387</v>
      </c>
      <c r="AD467" s="16">
        <f>(AC467-linear!$A467)^2</f>
        <v>0.03338957266</v>
      </c>
      <c r="AE467" s="16"/>
    </row>
    <row r="468" ht="14.25" customHeight="1">
      <c r="A468" s="10">
        <v>1.0</v>
      </c>
      <c r="B468" s="10" t="s">
        <v>32</v>
      </c>
      <c r="C468" s="10">
        <v>1.0</v>
      </c>
      <c r="D468" s="10" t="s">
        <v>31</v>
      </c>
      <c r="E468" s="10">
        <v>60.0</v>
      </c>
      <c r="F468" s="11">
        <v>79.2</v>
      </c>
      <c r="G468" s="10">
        <v>1.0</v>
      </c>
      <c r="H468" s="10">
        <v>1.0</v>
      </c>
      <c r="I468" s="12">
        <f>linear!$E468/$E$1</f>
        <v>0.75</v>
      </c>
      <c r="J468" s="12">
        <f>LOG10(linear!$F468+1)</f>
        <v>1.904174368</v>
      </c>
      <c r="K468" s="10">
        <f>IF(linear!$C468=1,1,0)</f>
        <v>1</v>
      </c>
      <c r="L468" s="10">
        <f>IF(linear!$C468=2,1,0)</f>
        <v>0</v>
      </c>
      <c r="M468" s="10">
        <f>IF(linear!$B468="S",1,0)</f>
        <v>0</v>
      </c>
      <c r="N468" s="10">
        <f>IF(linear!$B468="C",1,0)</f>
        <v>1</v>
      </c>
      <c r="O468" s="13">
        <f>IF(linear!$D468="male",1,0)</f>
        <v>1</v>
      </c>
      <c r="P468" s="13">
        <v>1.0</v>
      </c>
      <c r="AC468" s="15">
        <f>SUMPRODUCT(linear!$G468:$P468,$R$4:$AA$4)</f>
        <v>0.3006339006</v>
      </c>
      <c r="AD468" s="16">
        <f>(AC468-linear!$A468)^2</f>
        <v>0.489112941</v>
      </c>
      <c r="AE468" s="16"/>
    </row>
    <row r="469" ht="14.25" customHeight="1">
      <c r="A469" s="10">
        <v>0.0</v>
      </c>
      <c r="B469" s="10" t="s">
        <v>30</v>
      </c>
      <c r="C469" s="10">
        <v>3.0</v>
      </c>
      <c r="D469" s="10" t="s">
        <v>31</v>
      </c>
      <c r="E469" s="10">
        <v>22.0</v>
      </c>
      <c r="F469" s="11">
        <v>8.05</v>
      </c>
      <c r="G469" s="10">
        <v>0.0</v>
      </c>
      <c r="H469" s="10">
        <v>0.0</v>
      </c>
      <c r="I469" s="12">
        <f>linear!$E469/$E$1</f>
        <v>0.275</v>
      </c>
      <c r="J469" s="12">
        <f>LOG10(linear!$F469+1)</f>
        <v>0.9566485792</v>
      </c>
      <c r="K469" s="10">
        <f>IF(linear!$C469=1,1,0)</f>
        <v>0</v>
      </c>
      <c r="L469" s="10">
        <f>IF(linear!$C469=2,1,0)</f>
        <v>0</v>
      </c>
      <c r="M469" s="10">
        <f>IF(linear!$B469="S",1,0)</f>
        <v>1</v>
      </c>
      <c r="N469" s="10">
        <f>IF(linear!$B469="C",1,0)</f>
        <v>0</v>
      </c>
      <c r="O469" s="13">
        <f>IF(linear!$D469="male",1,0)</f>
        <v>1</v>
      </c>
      <c r="P469" s="13">
        <v>1.0</v>
      </c>
      <c r="AC469" s="15">
        <f>SUMPRODUCT(linear!$G469:$P469,$R$4:$AA$4)</f>
        <v>0.1478610396</v>
      </c>
      <c r="AD469" s="16">
        <f>(AC469-linear!$A469)^2</f>
        <v>0.02186288703</v>
      </c>
      <c r="AE469" s="16"/>
    </row>
    <row r="470" ht="14.25" customHeight="1">
      <c r="A470" s="10">
        <v>0.0</v>
      </c>
      <c r="B470" s="10" t="s">
        <v>30</v>
      </c>
      <c r="C470" s="10">
        <v>3.0</v>
      </c>
      <c r="D470" s="10" t="s">
        <v>31</v>
      </c>
      <c r="E470" s="10">
        <v>35.0</v>
      </c>
      <c r="F470" s="11">
        <v>7.125</v>
      </c>
      <c r="G470" s="10">
        <v>0.0</v>
      </c>
      <c r="H470" s="10">
        <v>0.0</v>
      </c>
      <c r="I470" s="12">
        <f>linear!$E470/$E$1</f>
        <v>0.4375</v>
      </c>
      <c r="J470" s="12">
        <f>LOG10(linear!$F470+1)</f>
        <v>0.9098233697</v>
      </c>
      <c r="K470" s="10">
        <f>IF(linear!$C470=1,1,0)</f>
        <v>0</v>
      </c>
      <c r="L470" s="10">
        <f>IF(linear!$C470=2,1,0)</f>
        <v>0</v>
      </c>
      <c r="M470" s="10">
        <f>IF(linear!$B470="S",1,0)</f>
        <v>1</v>
      </c>
      <c r="N470" s="10">
        <f>IF(linear!$B470="C",1,0)</f>
        <v>0</v>
      </c>
      <c r="O470" s="13">
        <f>IF(linear!$D470="male",1,0)</f>
        <v>1</v>
      </c>
      <c r="P470" s="13">
        <v>1.0</v>
      </c>
      <c r="AC470" s="15">
        <f>SUMPRODUCT(linear!$G470:$P470,$R$4:$AA$4)</f>
        <v>0.06235986875</v>
      </c>
      <c r="AD470" s="16">
        <f>(AC470-linear!$A470)^2</f>
        <v>0.003888753231</v>
      </c>
      <c r="AE470" s="16"/>
    </row>
    <row r="471" ht="14.25" customHeight="1">
      <c r="A471" s="10">
        <v>1.0</v>
      </c>
      <c r="B471" s="10" t="s">
        <v>32</v>
      </c>
      <c r="C471" s="10">
        <v>1.0</v>
      </c>
      <c r="D471" s="10" t="s">
        <v>33</v>
      </c>
      <c r="E471" s="10">
        <v>52.0</v>
      </c>
      <c r="F471" s="11">
        <v>78.2667</v>
      </c>
      <c r="G471" s="10">
        <v>1.0</v>
      </c>
      <c r="H471" s="10">
        <v>0.0</v>
      </c>
      <c r="I471" s="12">
        <f>linear!$E471/$E$1</f>
        <v>0.65</v>
      </c>
      <c r="J471" s="12">
        <f>LOG10(linear!$F471+1)</f>
        <v>1.899090778</v>
      </c>
      <c r="K471" s="10">
        <f>IF(linear!$C471=1,1,0)</f>
        <v>1</v>
      </c>
      <c r="L471" s="10">
        <f>IF(linear!$C471=2,1,0)</f>
        <v>0</v>
      </c>
      <c r="M471" s="10">
        <f>IF(linear!$B471="S",1,0)</f>
        <v>0</v>
      </c>
      <c r="N471" s="10">
        <f>IF(linear!$B471="C",1,0)</f>
        <v>1</v>
      </c>
      <c r="O471" s="13">
        <f>IF(linear!$D471="male",1,0)</f>
        <v>0</v>
      </c>
      <c r="P471" s="13">
        <v>1.0</v>
      </c>
      <c r="AC471" s="15">
        <f>SUMPRODUCT(linear!$G471:$P471,$R$4:$AA$4)</f>
        <v>0.8485884458</v>
      </c>
      <c r="AD471" s="16">
        <f>(AC471-linear!$A471)^2</f>
        <v>0.02292545875</v>
      </c>
      <c r="AE471" s="16"/>
    </row>
    <row r="472" ht="14.25" customHeight="1">
      <c r="A472" s="10">
        <v>0.0</v>
      </c>
      <c r="B472" s="10" t="s">
        <v>30</v>
      </c>
      <c r="C472" s="10">
        <v>3.0</v>
      </c>
      <c r="D472" s="10" t="s">
        <v>31</v>
      </c>
      <c r="E472" s="10">
        <v>47.0</v>
      </c>
      <c r="F472" s="11">
        <v>7.25</v>
      </c>
      <c r="G472" s="10">
        <v>0.0</v>
      </c>
      <c r="H472" s="10">
        <v>0.0</v>
      </c>
      <c r="I472" s="12">
        <f>linear!$E472/$E$1</f>
        <v>0.5875</v>
      </c>
      <c r="J472" s="12">
        <f>LOG10(linear!$F472+1)</f>
        <v>0.9164539485</v>
      </c>
      <c r="K472" s="10">
        <f>IF(linear!$C472=1,1,0)</f>
        <v>0</v>
      </c>
      <c r="L472" s="10">
        <f>IF(linear!$C472=2,1,0)</f>
        <v>0</v>
      </c>
      <c r="M472" s="10">
        <f>IF(linear!$B472="S",1,0)</f>
        <v>1</v>
      </c>
      <c r="N472" s="10">
        <f>IF(linear!$B472="C",1,0)</f>
        <v>0</v>
      </c>
      <c r="O472" s="13">
        <f>IF(linear!$D472="male",1,0)</f>
        <v>1</v>
      </c>
      <c r="P472" s="13">
        <v>1.0</v>
      </c>
      <c r="AC472" s="15">
        <f>SUMPRODUCT(linear!$G472:$P472,$R$4:$AA$4)</f>
        <v>-0.01413445298</v>
      </c>
      <c r="AD472" s="16">
        <f>(AC472-linear!$A472)^2</f>
        <v>0.000199782761</v>
      </c>
      <c r="AE472" s="16"/>
    </row>
    <row r="473" ht="14.25" customHeight="1">
      <c r="A473" s="10">
        <v>0.0</v>
      </c>
      <c r="B473" s="10" t="s">
        <v>30</v>
      </c>
      <c r="C473" s="10">
        <v>2.0</v>
      </c>
      <c r="D473" s="10" t="s">
        <v>31</v>
      </c>
      <c r="E473" s="10">
        <v>37.0</v>
      </c>
      <c r="F473" s="11">
        <v>26.0</v>
      </c>
      <c r="G473" s="10">
        <v>1.0</v>
      </c>
      <c r="H473" s="10">
        <v>0.0</v>
      </c>
      <c r="I473" s="12">
        <f>linear!$E473/$E$1</f>
        <v>0.4625</v>
      </c>
      <c r="J473" s="12">
        <f>LOG10(linear!$F473+1)</f>
        <v>1.431363764</v>
      </c>
      <c r="K473" s="10">
        <f>IF(linear!$C473=1,1,0)</f>
        <v>0</v>
      </c>
      <c r="L473" s="10">
        <f>IF(linear!$C473=2,1,0)</f>
        <v>1</v>
      </c>
      <c r="M473" s="10">
        <f>IF(linear!$B473="S",1,0)</f>
        <v>1</v>
      </c>
      <c r="N473" s="10">
        <f>IF(linear!$B473="C",1,0)</f>
        <v>0</v>
      </c>
      <c r="O473" s="13">
        <f>IF(linear!$D473="male",1,0)</f>
        <v>1</v>
      </c>
      <c r="P473" s="13">
        <v>1.0</v>
      </c>
      <c r="AC473" s="15">
        <f>SUMPRODUCT(linear!$G473:$P473,$R$4:$AA$4)</f>
        <v>0.2028843824</v>
      </c>
      <c r="AD473" s="16">
        <f>(AC473-linear!$A473)^2</f>
        <v>0.04116207264</v>
      </c>
      <c r="AE473" s="16"/>
    </row>
    <row r="474" ht="14.25" customHeight="1">
      <c r="A474" s="10">
        <v>0.0</v>
      </c>
      <c r="B474" s="10" t="s">
        <v>30</v>
      </c>
      <c r="C474" s="10">
        <v>3.0</v>
      </c>
      <c r="D474" s="10" t="s">
        <v>31</v>
      </c>
      <c r="E474" s="10">
        <v>36.0</v>
      </c>
      <c r="F474" s="11">
        <v>24.15</v>
      </c>
      <c r="G474" s="10">
        <v>1.0</v>
      </c>
      <c r="H474" s="10">
        <v>1.0</v>
      </c>
      <c r="I474" s="12">
        <f>linear!$E474/$E$1</f>
        <v>0.45</v>
      </c>
      <c r="J474" s="12">
        <f>LOG10(linear!$F474+1)</f>
        <v>1.400537989</v>
      </c>
      <c r="K474" s="10">
        <f>IF(linear!$C474=1,1,0)</f>
        <v>0</v>
      </c>
      <c r="L474" s="10">
        <f>IF(linear!$C474=2,1,0)</f>
        <v>0</v>
      </c>
      <c r="M474" s="10">
        <f>IF(linear!$B474="S",1,0)</f>
        <v>1</v>
      </c>
      <c r="N474" s="10">
        <f>IF(linear!$B474="C",1,0)</f>
        <v>0</v>
      </c>
      <c r="O474" s="13">
        <f>IF(linear!$D474="male",1,0)</f>
        <v>1</v>
      </c>
      <c r="P474" s="13">
        <v>1.0</v>
      </c>
      <c r="AC474" s="15">
        <f>SUMPRODUCT(linear!$G474:$P474,$R$4:$AA$4)</f>
        <v>0.01101583116</v>
      </c>
      <c r="AD474" s="16">
        <f>(AC474-linear!$A474)^2</f>
        <v>0.0001213485361</v>
      </c>
      <c r="AE474" s="16"/>
    </row>
    <row r="475" ht="14.25" customHeight="1">
      <c r="A475" s="10">
        <v>0.0</v>
      </c>
      <c r="B475" s="10" t="s">
        <v>30</v>
      </c>
      <c r="C475" s="10">
        <v>3.0</v>
      </c>
      <c r="D475" s="10" t="s">
        <v>31</v>
      </c>
      <c r="E475" s="10">
        <v>49.0</v>
      </c>
      <c r="F475" s="11">
        <v>0.0</v>
      </c>
      <c r="G475" s="10">
        <v>0.0</v>
      </c>
      <c r="H475" s="10">
        <v>0.0</v>
      </c>
      <c r="I475" s="12">
        <f>linear!$E475/$E$1</f>
        <v>0.6125</v>
      </c>
      <c r="J475" s="12">
        <f>LOG10(linear!$F475+1)</f>
        <v>0</v>
      </c>
      <c r="K475" s="10">
        <f>IF(linear!$C475=1,1,0)</f>
        <v>0</v>
      </c>
      <c r="L475" s="10">
        <f>IF(linear!$C475=2,1,0)</f>
        <v>0</v>
      </c>
      <c r="M475" s="10">
        <f>IF(linear!$B475="S",1,0)</f>
        <v>1</v>
      </c>
      <c r="N475" s="10">
        <f>IF(linear!$B475="C",1,0)</f>
        <v>0</v>
      </c>
      <c r="O475" s="13">
        <f>IF(linear!$D475="male",1,0)</f>
        <v>1</v>
      </c>
      <c r="P475" s="13">
        <v>1.0</v>
      </c>
      <c r="AC475" s="15">
        <f>SUMPRODUCT(linear!$G475:$P475,$R$4:$AA$4)</f>
        <v>-0.07160458631</v>
      </c>
      <c r="AD475" s="16">
        <f>(AC475-linear!$A475)^2</f>
        <v>0.00512721678</v>
      </c>
      <c r="AE475" s="16"/>
    </row>
    <row r="476" ht="14.25" customHeight="1">
      <c r="A476" s="10">
        <v>1.0</v>
      </c>
      <c r="B476" s="10" t="s">
        <v>32</v>
      </c>
      <c r="C476" s="10">
        <v>1.0</v>
      </c>
      <c r="D476" s="10" t="s">
        <v>31</v>
      </c>
      <c r="E476" s="10">
        <v>49.0</v>
      </c>
      <c r="F476" s="11">
        <v>56.9292</v>
      </c>
      <c r="G476" s="10">
        <v>1.0</v>
      </c>
      <c r="H476" s="10">
        <v>0.0</v>
      </c>
      <c r="I476" s="12">
        <f>linear!$E476/$E$1</f>
        <v>0.6125</v>
      </c>
      <c r="J476" s="12">
        <f>LOG10(linear!$F476+1)</f>
        <v>1.762897531</v>
      </c>
      <c r="K476" s="10">
        <f>IF(linear!$C476=1,1,0)</f>
        <v>1</v>
      </c>
      <c r="L476" s="10">
        <f>IF(linear!$C476=2,1,0)</f>
        <v>0</v>
      </c>
      <c r="M476" s="10">
        <f>IF(linear!$B476="S",1,0)</f>
        <v>0</v>
      </c>
      <c r="N476" s="10">
        <f>IF(linear!$B476="C",1,0)</f>
        <v>1</v>
      </c>
      <c r="O476" s="13">
        <f>IF(linear!$D476="male",1,0)</f>
        <v>1</v>
      </c>
      <c r="P476" s="13">
        <v>1.0</v>
      </c>
      <c r="AC476" s="15">
        <f>SUMPRODUCT(linear!$G476:$P476,$R$4:$AA$4)</f>
        <v>0.3780898179</v>
      </c>
      <c r="AD476" s="16">
        <f>(AC476-linear!$A476)^2</f>
        <v>0.3867722746</v>
      </c>
      <c r="AE476" s="16"/>
    </row>
    <row r="477" ht="14.25" customHeight="1">
      <c r="A477" s="10">
        <v>1.0</v>
      </c>
      <c r="B477" s="10" t="s">
        <v>30</v>
      </c>
      <c r="C477" s="10">
        <v>2.0</v>
      </c>
      <c r="D477" s="10" t="s">
        <v>33</v>
      </c>
      <c r="E477" s="10">
        <v>24.0</v>
      </c>
      <c r="F477" s="11">
        <v>27.0</v>
      </c>
      <c r="G477" s="10">
        <v>2.0</v>
      </c>
      <c r="H477" s="10">
        <v>1.0</v>
      </c>
      <c r="I477" s="12">
        <f>linear!$E477/$E$1</f>
        <v>0.3</v>
      </c>
      <c r="J477" s="12">
        <f>LOG10(linear!$F477+1)</f>
        <v>1.447158031</v>
      </c>
      <c r="K477" s="10">
        <f>IF(linear!$C477=1,1,0)</f>
        <v>0</v>
      </c>
      <c r="L477" s="10">
        <f>IF(linear!$C477=2,1,0)</f>
        <v>1</v>
      </c>
      <c r="M477" s="10">
        <f>IF(linear!$B477="S",1,0)</f>
        <v>1</v>
      </c>
      <c r="N477" s="10">
        <f>IF(linear!$B477="C",1,0)</f>
        <v>0</v>
      </c>
      <c r="O477" s="13">
        <f>IF(linear!$D477="male",1,0)</f>
        <v>0</v>
      </c>
      <c r="P477" s="13">
        <v>1.0</v>
      </c>
      <c r="AC477" s="15">
        <f>SUMPRODUCT(linear!$G477:$P477,$R$4:$AA$4)</f>
        <v>0.7010785727</v>
      </c>
      <c r="AD477" s="16">
        <f>(AC477-linear!$A477)^2</f>
        <v>0.08935401969</v>
      </c>
      <c r="AE477" s="16"/>
    </row>
    <row r="478" ht="14.25" customHeight="1">
      <c r="A478" s="10">
        <v>0.0</v>
      </c>
      <c r="B478" s="10" t="s">
        <v>30</v>
      </c>
      <c r="C478" s="10">
        <v>3.0</v>
      </c>
      <c r="D478" s="10" t="s">
        <v>31</v>
      </c>
      <c r="E478" s="10">
        <v>44.0</v>
      </c>
      <c r="F478" s="11">
        <v>8.05</v>
      </c>
      <c r="G478" s="10">
        <v>0.0</v>
      </c>
      <c r="H478" s="10">
        <v>0.0</v>
      </c>
      <c r="I478" s="12">
        <f>linear!$E478/$E$1</f>
        <v>0.55</v>
      </c>
      <c r="J478" s="12">
        <f>LOG10(linear!$F478+1)</f>
        <v>0.9566485792</v>
      </c>
      <c r="K478" s="10">
        <f>IF(linear!$C478=1,1,0)</f>
        <v>0</v>
      </c>
      <c r="L478" s="10">
        <f>IF(linear!$C478=2,1,0)</f>
        <v>0</v>
      </c>
      <c r="M478" s="10">
        <f>IF(linear!$B478="S",1,0)</f>
        <v>1</v>
      </c>
      <c r="N478" s="10">
        <f>IF(linear!$B478="C",1,0)</f>
        <v>0</v>
      </c>
      <c r="O478" s="13">
        <f>IF(linear!$D478="male",1,0)</f>
        <v>1</v>
      </c>
      <c r="P478" s="13">
        <v>1.0</v>
      </c>
      <c r="AC478" s="15">
        <f>SUMPRODUCT(linear!$G478:$P478,$R$4:$AA$4)</f>
        <v>0.007028973232</v>
      </c>
      <c r="AD478" s="16">
        <f>(AC478-linear!$A478)^2</f>
        <v>0.00004940646469</v>
      </c>
      <c r="AE478" s="16"/>
    </row>
    <row r="479" ht="14.25" customHeight="1">
      <c r="A479" s="10">
        <v>1.0</v>
      </c>
      <c r="B479" s="10" t="s">
        <v>32</v>
      </c>
      <c r="C479" s="10">
        <v>1.0</v>
      </c>
      <c r="D479" s="10" t="s">
        <v>31</v>
      </c>
      <c r="E479" s="10">
        <v>35.0</v>
      </c>
      <c r="F479" s="11">
        <v>26.55</v>
      </c>
      <c r="G479" s="10">
        <v>0.0</v>
      </c>
      <c r="H479" s="10">
        <v>0.0</v>
      </c>
      <c r="I479" s="12">
        <f>linear!$E479/$E$1</f>
        <v>0.4375</v>
      </c>
      <c r="J479" s="12">
        <f>LOG10(linear!$F479+1)</f>
        <v>1.440121603</v>
      </c>
      <c r="K479" s="10">
        <f>IF(linear!$C479=1,1,0)</f>
        <v>1</v>
      </c>
      <c r="L479" s="10">
        <f>IF(linear!$C479=2,1,0)</f>
        <v>0</v>
      </c>
      <c r="M479" s="10">
        <f>IF(linear!$B479="S",1,0)</f>
        <v>0</v>
      </c>
      <c r="N479" s="10">
        <f>IF(linear!$B479="C",1,0)</f>
        <v>1</v>
      </c>
      <c r="O479" s="13">
        <f>IF(linear!$D479="male",1,0)</f>
        <v>1</v>
      </c>
      <c r="P479" s="13">
        <v>1.0</v>
      </c>
      <c r="AC479" s="15">
        <f>SUMPRODUCT(linear!$G479:$P479,$R$4:$AA$4)</f>
        <v>0.5069123967</v>
      </c>
      <c r="AD479" s="16">
        <f>(AC479-linear!$A479)^2</f>
        <v>0.2431353845</v>
      </c>
      <c r="AE479" s="16"/>
    </row>
    <row r="480" ht="14.25" customHeight="1">
      <c r="A480" s="10">
        <v>0.0</v>
      </c>
      <c r="B480" s="10" t="s">
        <v>30</v>
      </c>
      <c r="C480" s="10">
        <v>3.0</v>
      </c>
      <c r="D480" s="10" t="s">
        <v>31</v>
      </c>
      <c r="E480" s="10">
        <v>36.0</v>
      </c>
      <c r="F480" s="11">
        <v>15.55</v>
      </c>
      <c r="G480" s="10">
        <v>1.0</v>
      </c>
      <c r="H480" s="10">
        <v>0.0</v>
      </c>
      <c r="I480" s="12">
        <f>linear!$E480/$E$1</f>
        <v>0.45</v>
      </c>
      <c r="J480" s="12">
        <f>LOG10(linear!$F480+1)</f>
        <v>1.218797998</v>
      </c>
      <c r="K480" s="10">
        <f>IF(linear!$C480=1,1,0)</f>
        <v>0</v>
      </c>
      <c r="L480" s="10">
        <f>IF(linear!$C480=2,1,0)</f>
        <v>0</v>
      </c>
      <c r="M480" s="10">
        <f>IF(linear!$B480="S",1,0)</f>
        <v>1</v>
      </c>
      <c r="N480" s="10">
        <f>IF(linear!$B480="C",1,0)</f>
        <v>0</v>
      </c>
      <c r="O480" s="13">
        <f>IF(linear!$D480="male",1,0)</f>
        <v>1</v>
      </c>
      <c r="P480" s="13">
        <v>1.0</v>
      </c>
      <c r="AC480" s="15">
        <f>SUMPRODUCT(linear!$G480:$P480,$R$4:$AA$4)</f>
        <v>0.01608357419</v>
      </c>
      <c r="AD480" s="16">
        <f>(AC480-linear!$A480)^2</f>
        <v>0.0002586813587</v>
      </c>
      <c r="AE480" s="16"/>
    </row>
    <row r="481" ht="14.25" customHeight="1">
      <c r="A481" s="10">
        <v>0.0</v>
      </c>
      <c r="B481" s="10" t="s">
        <v>30</v>
      </c>
      <c r="C481" s="10">
        <v>3.0</v>
      </c>
      <c r="D481" s="10" t="s">
        <v>31</v>
      </c>
      <c r="E481" s="10">
        <v>30.0</v>
      </c>
      <c r="F481" s="11">
        <v>7.8958</v>
      </c>
      <c r="G481" s="10">
        <v>0.0</v>
      </c>
      <c r="H481" s="10">
        <v>0.0</v>
      </c>
      <c r="I481" s="12">
        <f>linear!$E481/$E$1</f>
        <v>0.375</v>
      </c>
      <c r="J481" s="12">
        <f>LOG10(linear!$F481+1)</f>
        <v>0.9491850103</v>
      </c>
      <c r="K481" s="10">
        <f>IF(linear!$C481=1,1,0)</f>
        <v>0</v>
      </c>
      <c r="L481" s="10">
        <f>IF(linear!$C481=2,1,0)</f>
        <v>0</v>
      </c>
      <c r="M481" s="10">
        <f>IF(linear!$B481="S",1,0)</f>
        <v>1</v>
      </c>
      <c r="N481" s="10">
        <f>IF(linear!$B481="C",1,0)</f>
        <v>0</v>
      </c>
      <c r="O481" s="13">
        <f>IF(linear!$D481="male",1,0)</f>
        <v>1</v>
      </c>
      <c r="P481" s="13">
        <v>1.0</v>
      </c>
      <c r="AC481" s="15">
        <f>SUMPRODUCT(linear!$G481:$P481,$R$4:$AA$4)</f>
        <v>0.09628561083</v>
      </c>
      <c r="AD481" s="16">
        <f>(AC481-linear!$A481)^2</f>
        <v>0.009270918854</v>
      </c>
      <c r="AE481" s="16"/>
    </row>
    <row r="482" ht="14.25" customHeight="1">
      <c r="A482" s="10">
        <v>1.0</v>
      </c>
      <c r="B482" s="10" t="s">
        <v>30</v>
      </c>
      <c r="C482" s="10">
        <v>1.0</v>
      </c>
      <c r="D482" s="10" t="s">
        <v>31</v>
      </c>
      <c r="E482" s="10">
        <v>27.0</v>
      </c>
      <c r="F482" s="11">
        <v>30.5</v>
      </c>
      <c r="G482" s="10">
        <v>0.0</v>
      </c>
      <c r="H482" s="10">
        <v>0.0</v>
      </c>
      <c r="I482" s="12">
        <f>linear!$E482/$E$1</f>
        <v>0.3375</v>
      </c>
      <c r="J482" s="12">
        <f>LOG10(linear!$F482+1)</f>
        <v>1.498310554</v>
      </c>
      <c r="K482" s="10">
        <f>IF(linear!$C482=1,1,0)</f>
        <v>1</v>
      </c>
      <c r="L482" s="10">
        <f>IF(linear!$C482=2,1,0)</f>
        <v>0</v>
      </c>
      <c r="M482" s="10">
        <f>IF(linear!$B482="S",1,0)</f>
        <v>1</v>
      </c>
      <c r="N482" s="10">
        <f>IF(linear!$B482="C",1,0)</f>
        <v>0</v>
      </c>
      <c r="O482" s="13">
        <f>IF(linear!$D482="male",1,0)</f>
        <v>1</v>
      </c>
      <c r="P482" s="13">
        <v>1.0</v>
      </c>
      <c r="AC482" s="15">
        <f>SUMPRODUCT(linear!$G482:$P482,$R$4:$AA$4)</f>
        <v>0.4948636192</v>
      </c>
      <c r="AD482" s="16">
        <f>(AC482-linear!$A482)^2</f>
        <v>0.2551627632</v>
      </c>
      <c r="AE482" s="16"/>
    </row>
    <row r="483" ht="14.25" customHeight="1">
      <c r="A483" s="10">
        <v>1.0</v>
      </c>
      <c r="B483" s="10" t="s">
        <v>32</v>
      </c>
      <c r="C483" s="10">
        <v>2.0</v>
      </c>
      <c r="D483" s="10" t="s">
        <v>33</v>
      </c>
      <c r="E483" s="10">
        <v>22.0</v>
      </c>
      <c r="F483" s="11">
        <v>41.5792</v>
      </c>
      <c r="G483" s="10">
        <v>1.0</v>
      </c>
      <c r="H483" s="10">
        <v>2.0</v>
      </c>
      <c r="I483" s="12">
        <f>linear!$E483/$E$1</f>
        <v>0.275</v>
      </c>
      <c r="J483" s="12">
        <f>LOG10(linear!$F483+1)</f>
        <v>1.629197497</v>
      </c>
      <c r="K483" s="10">
        <f>IF(linear!$C483=1,1,0)</f>
        <v>0</v>
      </c>
      <c r="L483" s="10">
        <f>IF(linear!$C483=2,1,0)</f>
        <v>1</v>
      </c>
      <c r="M483" s="10">
        <f>IF(linear!$B483="S",1,0)</f>
        <v>0</v>
      </c>
      <c r="N483" s="10">
        <f>IF(linear!$B483="C",1,0)</f>
        <v>1</v>
      </c>
      <c r="O483" s="13">
        <f>IF(linear!$D483="male",1,0)</f>
        <v>0</v>
      </c>
      <c r="P483" s="13">
        <v>1.0</v>
      </c>
      <c r="AC483" s="15">
        <f>SUMPRODUCT(linear!$G483:$P483,$R$4:$AA$4)</f>
        <v>0.8298588694</v>
      </c>
      <c r="AD483" s="16">
        <f>(AC483-linear!$A483)^2</f>
        <v>0.02894800432</v>
      </c>
      <c r="AE483" s="16"/>
    </row>
    <row r="484" ht="14.25" customHeight="1">
      <c r="A484" s="10">
        <v>1.0</v>
      </c>
      <c r="B484" s="10" t="s">
        <v>30</v>
      </c>
      <c r="C484" s="10">
        <v>1.0</v>
      </c>
      <c r="D484" s="10" t="s">
        <v>33</v>
      </c>
      <c r="E484" s="10">
        <v>40.0</v>
      </c>
      <c r="F484" s="11">
        <v>153.4625</v>
      </c>
      <c r="G484" s="10">
        <v>0.0</v>
      </c>
      <c r="H484" s="10">
        <v>0.0</v>
      </c>
      <c r="I484" s="12">
        <f>linear!$E484/$E$1</f>
        <v>0.5</v>
      </c>
      <c r="J484" s="12">
        <f>LOG10(linear!$F484+1)</f>
        <v>2.18882306</v>
      </c>
      <c r="K484" s="10">
        <f>IF(linear!$C484=1,1,0)</f>
        <v>1</v>
      </c>
      <c r="L484" s="10">
        <f>IF(linear!$C484=2,1,0)</f>
        <v>0</v>
      </c>
      <c r="M484" s="10">
        <f>IF(linear!$B484="S",1,0)</f>
        <v>1</v>
      </c>
      <c r="N484" s="10">
        <f>IF(linear!$B484="C",1,0)</f>
        <v>0</v>
      </c>
      <c r="O484" s="13">
        <f>IF(linear!$D484="male",1,0)</f>
        <v>0</v>
      </c>
      <c r="P484" s="13">
        <v>1.0</v>
      </c>
      <c r="AC484" s="15">
        <f>SUMPRODUCT(linear!$G484:$P484,$R$4:$AA$4)</f>
        <v>0.9283647402</v>
      </c>
      <c r="AD484" s="16">
        <f>(AC484-linear!$A484)^2</f>
        <v>0.00513161045</v>
      </c>
      <c r="AE484" s="16"/>
    </row>
    <row r="485" ht="14.25" customHeight="1">
      <c r="A485" s="10">
        <v>0.0</v>
      </c>
      <c r="B485" s="10" t="s">
        <v>30</v>
      </c>
      <c r="C485" s="10">
        <v>3.0</v>
      </c>
      <c r="D485" s="10" t="s">
        <v>33</v>
      </c>
      <c r="E485" s="10">
        <v>39.0</v>
      </c>
      <c r="F485" s="11">
        <v>31.275</v>
      </c>
      <c r="G485" s="10">
        <v>1.0</v>
      </c>
      <c r="H485" s="10">
        <v>5.0</v>
      </c>
      <c r="I485" s="12">
        <f>linear!$E485/$E$1</f>
        <v>0.4875</v>
      </c>
      <c r="J485" s="12">
        <f>LOG10(linear!$F485+1)</f>
        <v>1.508866251</v>
      </c>
      <c r="K485" s="10">
        <f>IF(linear!$C485=1,1,0)</f>
        <v>0</v>
      </c>
      <c r="L485" s="10">
        <f>IF(linear!$C485=2,1,0)</f>
        <v>0</v>
      </c>
      <c r="M485" s="10">
        <f>IF(linear!$B485="S",1,0)</f>
        <v>1</v>
      </c>
      <c r="N485" s="10">
        <f>IF(linear!$B485="C",1,0)</f>
        <v>0</v>
      </c>
      <c r="O485" s="13">
        <f>IF(linear!$D485="male",1,0)</f>
        <v>0</v>
      </c>
      <c r="P485" s="13">
        <v>1.0</v>
      </c>
      <c r="AC485" s="15">
        <f>SUMPRODUCT(linear!$G485:$P485,$R$4:$AA$4)</f>
        <v>0.4244539343</v>
      </c>
      <c r="AD485" s="16">
        <f>(AC485-linear!$A485)^2</f>
        <v>0.1801611423</v>
      </c>
      <c r="AE485" s="16"/>
    </row>
    <row r="486" ht="14.25" customHeight="1">
      <c r="A486" s="10">
        <v>0.0</v>
      </c>
      <c r="B486" s="10" t="s">
        <v>30</v>
      </c>
      <c r="C486" s="10">
        <v>3.0</v>
      </c>
      <c r="D486" s="10" t="s">
        <v>31</v>
      </c>
      <c r="E486" s="10">
        <v>35.0</v>
      </c>
      <c r="F486" s="11">
        <v>8.05</v>
      </c>
      <c r="G486" s="10">
        <v>0.0</v>
      </c>
      <c r="H486" s="10">
        <v>0.0</v>
      </c>
      <c r="I486" s="12">
        <f>linear!$E486/$E$1</f>
        <v>0.4375</v>
      </c>
      <c r="J486" s="12">
        <f>LOG10(linear!$F486+1)</f>
        <v>0.9566485792</v>
      </c>
      <c r="K486" s="10">
        <f>IF(linear!$C486=1,1,0)</f>
        <v>0</v>
      </c>
      <c r="L486" s="10">
        <f>IF(linear!$C486=2,1,0)</f>
        <v>0</v>
      </c>
      <c r="M486" s="10">
        <f>IF(linear!$B486="S",1,0)</f>
        <v>1</v>
      </c>
      <c r="N486" s="10">
        <f>IF(linear!$B486="C",1,0)</f>
        <v>0</v>
      </c>
      <c r="O486" s="13">
        <f>IF(linear!$D486="male",1,0)</f>
        <v>1</v>
      </c>
      <c r="P486" s="13">
        <v>1.0</v>
      </c>
      <c r="AC486" s="15">
        <f>SUMPRODUCT(linear!$G486:$P486,$R$4:$AA$4)</f>
        <v>0.06464209129</v>
      </c>
      <c r="AD486" s="16">
        <f>(AC486-linear!$A486)^2</f>
        <v>0.004178599966</v>
      </c>
      <c r="AE486" s="16"/>
    </row>
    <row r="487" ht="14.25" customHeight="1">
      <c r="A487" s="10">
        <v>1.0</v>
      </c>
      <c r="B487" s="10" t="s">
        <v>30</v>
      </c>
      <c r="C487" s="10">
        <v>2.0</v>
      </c>
      <c r="D487" s="10" t="s">
        <v>33</v>
      </c>
      <c r="E487" s="10">
        <v>24.0</v>
      </c>
      <c r="F487" s="11">
        <v>65.0</v>
      </c>
      <c r="G487" s="10">
        <v>1.0</v>
      </c>
      <c r="H487" s="10">
        <v>2.0</v>
      </c>
      <c r="I487" s="12">
        <f>linear!$E487/$E$1</f>
        <v>0.3</v>
      </c>
      <c r="J487" s="12">
        <f>LOG10(linear!$F487+1)</f>
        <v>1.819543936</v>
      </c>
      <c r="K487" s="10">
        <f>IF(linear!$C487=1,1,0)</f>
        <v>0</v>
      </c>
      <c r="L487" s="10">
        <f>IF(linear!$C487=2,1,0)</f>
        <v>1</v>
      </c>
      <c r="M487" s="10">
        <f>IF(linear!$B487="S",1,0)</f>
        <v>1</v>
      </c>
      <c r="N487" s="10">
        <f>IF(linear!$B487="C",1,0)</f>
        <v>0</v>
      </c>
      <c r="O487" s="13">
        <f>IF(linear!$D487="male",1,0)</f>
        <v>0</v>
      </c>
      <c r="P487" s="13">
        <v>1.0</v>
      </c>
      <c r="AC487" s="15">
        <f>SUMPRODUCT(linear!$G487:$P487,$R$4:$AA$4)</f>
        <v>0.7602367645</v>
      </c>
      <c r="AD487" s="16">
        <f>(AC487-linear!$A487)^2</f>
        <v>0.0574864091</v>
      </c>
      <c r="AE487" s="16"/>
    </row>
    <row r="488" ht="14.25" customHeight="1">
      <c r="A488" s="10">
        <v>0.0</v>
      </c>
      <c r="B488" s="10" t="s">
        <v>30</v>
      </c>
      <c r="C488" s="10">
        <v>3.0</v>
      </c>
      <c r="D488" s="10" t="s">
        <v>31</v>
      </c>
      <c r="E488" s="10">
        <v>34.0</v>
      </c>
      <c r="F488" s="11">
        <v>14.4</v>
      </c>
      <c r="G488" s="10">
        <v>1.0</v>
      </c>
      <c r="H488" s="10">
        <v>1.0</v>
      </c>
      <c r="I488" s="12">
        <f>linear!$E488/$E$1</f>
        <v>0.425</v>
      </c>
      <c r="J488" s="12">
        <f>LOG10(linear!$F488+1)</f>
        <v>1.187520721</v>
      </c>
      <c r="K488" s="10">
        <f>IF(linear!$C488=1,1,0)</f>
        <v>0</v>
      </c>
      <c r="L488" s="10">
        <f>IF(linear!$C488=2,1,0)</f>
        <v>0</v>
      </c>
      <c r="M488" s="10">
        <f>IF(linear!$B488="S",1,0)</f>
        <v>1</v>
      </c>
      <c r="N488" s="10">
        <f>IF(linear!$B488="C",1,0)</f>
        <v>0</v>
      </c>
      <c r="O488" s="13">
        <f>IF(linear!$D488="male",1,0)</f>
        <v>1</v>
      </c>
      <c r="P488" s="13">
        <v>1.0</v>
      </c>
      <c r="AC488" s="15">
        <f>SUMPRODUCT(linear!$G488:$P488,$R$4:$AA$4)</f>
        <v>0.0134364583</v>
      </c>
      <c r="AD488" s="16">
        <f>(AC488-linear!$A488)^2</f>
        <v>0.0001805384117</v>
      </c>
      <c r="AE488" s="16"/>
    </row>
    <row r="489" ht="14.25" customHeight="1">
      <c r="A489" s="10">
        <v>0.0</v>
      </c>
      <c r="B489" s="10" t="s">
        <v>30</v>
      </c>
      <c r="C489" s="10">
        <v>3.0</v>
      </c>
      <c r="D489" s="10" t="s">
        <v>33</v>
      </c>
      <c r="E489" s="10">
        <v>26.0</v>
      </c>
      <c r="F489" s="11">
        <v>16.1</v>
      </c>
      <c r="G489" s="10">
        <v>1.0</v>
      </c>
      <c r="H489" s="10">
        <v>0.0</v>
      </c>
      <c r="I489" s="12">
        <f>linear!$E489/$E$1</f>
        <v>0.325</v>
      </c>
      <c r="J489" s="12">
        <f>LOG10(linear!$F489+1)</f>
        <v>1.23299611</v>
      </c>
      <c r="K489" s="10">
        <f>IF(linear!$C489=1,1,0)</f>
        <v>0</v>
      </c>
      <c r="L489" s="10">
        <f>IF(linear!$C489=2,1,0)</f>
        <v>0</v>
      </c>
      <c r="M489" s="10">
        <f>IF(linear!$B489="S",1,0)</f>
        <v>1</v>
      </c>
      <c r="N489" s="10">
        <f>IF(linear!$B489="C",1,0)</f>
        <v>0</v>
      </c>
      <c r="O489" s="13">
        <f>IF(linear!$D489="male",1,0)</f>
        <v>0</v>
      </c>
      <c r="P489" s="13">
        <v>1.0</v>
      </c>
      <c r="AC489" s="15">
        <f>SUMPRODUCT(linear!$G489:$P489,$R$4:$AA$4)</f>
        <v>0.563855207</v>
      </c>
      <c r="AD489" s="16">
        <f>(AC489-linear!$A489)^2</f>
        <v>0.3179326944</v>
      </c>
      <c r="AE489" s="16"/>
    </row>
    <row r="490" ht="14.25" customHeight="1">
      <c r="A490" s="10">
        <v>1.0</v>
      </c>
      <c r="B490" s="10" t="s">
        <v>30</v>
      </c>
      <c r="C490" s="10">
        <v>2.0</v>
      </c>
      <c r="D490" s="10" t="s">
        <v>33</v>
      </c>
      <c r="E490" s="10">
        <v>4.0</v>
      </c>
      <c r="F490" s="11">
        <v>39.0</v>
      </c>
      <c r="G490" s="10">
        <v>2.0</v>
      </c>
      <c r="H490" s="10">
        <v>1.0</v>
      </c>
      <c r="I490" s="12">
        <f>linear!$E490/$E$1</f>
        <v>0.05</v>
      </c>
      <c r="J490" s="12">
        <f>LOG10(linear!$F490+1)</f>
        <v>1.602059991</v>
      </c>
      <c r="K490" s="10">
        <f>IF(linear!$C490=1,1,0)</f>
        <v>0</v>
      </c>
      <c r="L490" s="10">
        <f>IF(linear!$C490=2,1,0)</f>
        <v>1</v>
      </c>
      <c r="M490" s="10">
        <f>IF(linear!$B490="S",1,0)</f>
        <v>1</v>
      </c>
      <c r="N490" s="10">
        <f>IF(linear!$B490="C",1,0)</f>
        <v>0</v>
      </c>
      <c r="O490" s="13">
        <f>IF(linear!$D490="male",1,0)</f>
        <v>0</v>
      </c>
      <c r="P490" s="13">
        <v>1.0</v>
      </c>
      <c r="AC490" s="15">
        <f>SUMPRODUCT(linear!$G490:$P490,$R$4:$AA$4)</f>
        <v>0.8366575192</v>
      </c>
      <c r="AD490" s="16">
        <f>(AC490-linear!$A490)^2</f>
        <v>0.02668076604</v>
      </c>
      <c r="AE490" s="16"/>
    </row>
    <row r="491" ht="14.25" customHeight="1">
      <c r="A491" s="10">
        <v>0.0</v>
      </c>
      <c r="B491" s="10" t="s">
        <v>30</v>
      </c>
      <c r="C491" s="10">
        <v>2.0</v>
      </c>
      <c r="D491" s="10" t="s">
        <v>31</v>
      </c>
      <c r="E491" s="10">
        <v>26.0</v>
      </c>
      <c r="F491" s="11">
        <v>10.5</v>
      </c>
      <c r="G491" s="10">
        <v>0.0</v>
      </c>
      <c r="H491" s="10">
        <v>0.0</v>
      </c>
      <c r="I491" s="12">
        <f>linear!$E491/$E$1</f>
        <v>0.325</v>
      </c>
      <c r="J491" s="12">
        <f>LOG10(linear!$F491+1)</f>
        <v>1.06069784</v>
      </c>
      <c r="K491" s="10">
        <f>IF(linear!$C491=1,1,0)</f>
        <v>0</v>
      </c>
      <c r="L491" s="10">
        <f>IF(linear!$C491=2,1,0)</f>
        <v>1</v>
      </c>
      <c r="M491" s="10">
        <f>IF(linear!$B491="S",1,0)</f>
        <v>1</v>
      </c>
      <c r="N491" s="10">
        <f>IF(linear!$B491="C",1,0)</f>
        <v>0</v>
      </c>
      <c r="O491" s="13">
        <f>IF(linear!$D491="male",1,0)</f>
        <v>1</v>
      </c>
      <c r="P491" s="13">
        <v>1.0</v>
      </c>
      <c r="AC491" s="15">
        <f>SUMPRODUCT(linear!$G491:$P491,$R$4:$AA$4)</f>
        <v>0.3101684692</v>
      </c>
      <c r="AD491" s="16">
        <f>(AC491-linear!$A491)^2</f>
        <v>0.09620447928</v>
      </c>
      <c r="AE491" s="16"/>
    </row>
    <row r="492" ht="14.25" customHeight="1">
      <c r="A492" s="10">
        <v>0.0</v>
      </c>
      <c r="B492" s="10" t="s">
        <v>32</v>
      </c>
      <c r="C492" s="10">
        <v>3.0</v>
      </c>
      <c r="D492" s="10" t="s">
        <v>31</v>
      </c>
      <c r="E492" s="10">
        <v>27.0</v>
      </c>
      <c r="F492" s="11">
        <v>14.4542</v>
      </c>
      <c r="G492" s="10">
        <v>1.0</v>
      </c>
      <c r="H492" s="10">
        <v>0.0</v>
      </c>
      <c r="I492" s="12">
        <f>linear!$E492/$E$1</f>
        <v>0.3375</v>
      </c>
      <c r="J492" s="12">
        <f>LOG10(linear!$F492+1)</f>
        <v>1.189046528</v>
      </c>
      <c r="K492" s="10">
        <f>IF(linear!$C492=1,1,0)</f>
        <v>0</v>
      </c>
      <c r="L492" s="10">
        <f>IF(linear!$C492=2,1,0)</f>
        <v>0</v>
      </c>
      <c r="M492" s="10">
        <f>IF(linear!$B492="S",1,0)</f>
        <v>0</v>
      </c>
      <c r="N492" s="10">
        <f>IF(linear!$B492="C",1,0)</f>
        <v>1</v>
      </c>
      <c r="O492" s="13">
        <f>IF(linear!$D492="male",1,0)</f>
        <v>1</v>
      </c>
      <c r="P492" s="13">
        <v>1.0</v>
      </c>
      <c r="AC492" s="15">
        <f>SUMPRODUCT(linear!$G492:$P492,$R$4:$AA$4)</f>
        <v>0.1383431499</v>
      </c>
      <c r="AD492" s="16">
        <f>(AC492-linear!$A492)^2</f>
        <v>0.01913882711</v>
      </c>
      <c r="AE492" s="16"/>
    </row>
    <row r="493" ht="14.25" customHeight="1">
      <c r="A493" s="10">
        <v>1.0</v>
      </c>
      <c r="B493" s="10" t="s">
        <v>30</v>
      </c>
      <c r="C493" s="10">
        <v>1.0</v>
      </c>
      <c r="D493" s="10" t="s">
        <v>31</v>
      </c>
      <c r="E493" s="10">
        <v>42.0</v>
      </c>
      <c r="F493" s="11">
        <v>52.5542</v>
      </c>
      <c r="G493" s="10">
        <v>1.0</v>
      </c>
      <c r="H493" s="10">
        <v>0.0</v>
      </c>
      <c r="I493" s="12">
        <f>linear!$E493/$E$1</f>
        <v>0.525</v>
      </c>
      <c r="J493" s="12">
        <f>LOG10(linear!$F493+1)</f>
        <v>1.728793536</v>
      </c>
      <c r="K493" s="10">
        <f>IF(linear!$C493=1,1,0)</f>
        <v>1</v>
      </c>
      <c r="L493" s="10">
        <f>IF(linear!$C493=2,1,0)</f>
        <v>0</v>
      </c>
      <c r="M493" s="10">
        <f>IF(linear!$B493="S",1,0)</f>
        <v>1</v>
      </c>
      <c r="N493" s="10">
        <f>IF(linear!$B493="C",1,0)</f>
        <v>0</v>
      </c>
      <c r="O493" s="13">
        <f>IF(linear!$D493="male",1,0)</f>
        <v>1</v>
      </c>
      <c r="P493" s="13">
        <v>1.0</v>
      </c>
      <c r="AC493" s="15">
        <f>SUMPRODUCT(linear!$G493:$P493,$R$4:$AA$4)</f>
        <v>0.3551412999</v>
      </c>
      <c r="AD493" s="16">
        <f>(AC493-linear!$A493)^2</f>
        <v>0.415842743</v>
      </c>
      <c r="AE493" s="16"/>
    </row>
    <row r="494" ht="14.25" customHeight="1">
      <c r="A494" s="10">
        <v>1.0</v>
      </c>
      <c r="B494" s="10" t="s">
        <v>32</v>
      </c>
      <c r="C494" s="10">
        <v>3.0</v>
      </c>
      <c r="D494" s="10" t="s">
        <v>31</v>
      </c>
      <c r="E494" s="10">
        <v>20.0</v>
      </c>
      <c r="F494" s="11">
        <v>15.7417</v>
      </c>
      <c r="G494" s="10">
        <v>1.0</v>
      </c>
      <c r="H494" s="10">
        <v>1.0</v>
      </c>
      <c r="I494" s="12">
        <f>linear!$E494/$E$1</f>
        <v>0.25</v>
      </c>
      <c r="J494" s="12">
        <f>LOG10(linear!$F494+1)</f>
        <v>1.223799555</v>
      </c>
      <c r="K494" s="10">
        <f>IF(linear!$C494=1,1,0)</f>
        <v>0</v>
      </c>
      <c r="L494" s="10">
        <f>IF(linear!$C494=2,1,0)</f>
        <v>0</v>
      </c>
      <c r="M494" s="10">
        <f>IF(linear!$B494="S",1,0)</f>
        <v>0</v>
      </c>
      <c r="N494" s="10">
        <f>IF(linear!$B494="C",1,0)</f>
        <v>1</v>
      </c>
      <c r="O494" s="13">
        <f>IF(linear!$D494="male",1,0)</f>
        <v>1</v>
      </c>
      <c r="P494" s="13">
        <v>1.0</v>
      </c>
      <c r="AC494" s="15">
        <f>SUMPRODUCT(linear!$G494:$P494,$R$4:$AA$4)</f>
        <v>0.170921585</v>
      </c>
      <c r="AD494" s="16">
        <f>(AC494-linear!$A494)^2</f>
        <v>0.6873710183</v>
      </c>
      <c r="AE494" s="16"/>
    </row>
    <row r="495" ht="14.25" customHeight="1">
      <c r="A495" s="10">
        <v>0.0</v>
      </c>
      <c r="B495" s="10" t="s">
        <v>30</v>
      </c>
      <c r="C495" s="10">
        <v>3.0</v>
      </c>
      <c r="D495" s="10" t="s">
        <v>31</v>
      </c>
      <c r="E495" s="10">
        <v>21.0</v>
      </c>
      <c r="F495" s="11">
        <v>7.8542</v>
      </c>
      <c r="G495" s="10">
        <v>0.0</v>
      </c>
      <c r="H495" s="10">
        <v>0.0</v>
      </c>
      <c r="I495" s="12">
        <f>linear!$E495/$E$1</f>
        <v>0.2625</v>
      </c>
      <c r="J495" s="12">
        <f>LOG10(linear!$F495+1)</f>
        <v>0.9471493277</v>
      </c>
      <c r="K495" s="10">
        <f>IF(linear!$C495=1,1,0)</f>
        <v>0</v>
      </c>
      <c r="L495" s="10">
        <f>IF(linear!$C495=2,1,0)</f>
        <v>0</v>
      </c>
      <c r="M495" s="10">
        <f>IF(linear!$B495="S",1,0)</f>
        <v>1</v>
      </c>
      <c r="N495" s="10">
        <f>IF(linear!$B495="C",1,0)</f>
        <v>0</v>
      </c>
      <c r="O495" s="13">
        <f>IF(linear!$D495="male",1,0)</f>
        <v>1</v>
      </c>
      <c r="P495" s="13">
        <v>1.0</v>
      </c>
      <c r="AC495" s="15">
        <f>SUMPRODUCT(linear!$G495:$P495,$R$4:$AA$4)</f>
        <v>0.1537995114</v>
      </c>
      <c r="AD495" s="16">
        <f>(AC495-linear!$A495)^2</f>
        <v>0.0236542897</v>
      </c>
      <c r="AE495" s="16"/>
    </row>
    <row r="496" ht="14.25" customHeight="1">
      <c r="A496" s="10">
        <v>0.0</v>
      </c>
      <c r="B496" s="10" t="s">
        <v>30</v>
      </c>
      <c r="C496" s="10">
        <v>3.0</v>
      </c>
      <c r="D496" s="10" t="s">
        <v>31</v>
      </c>
      <c r="E496" s="10">
        <v>21.0</v>
      </c>
      <c r="F496" s="11">
        <v>16.1</v>
      </c>
      <c r="G496" s="10">
        <v>0.0</v>
      </c>
      <c r="H496" s="10">
        <v>0.0</v>
      </c>
      <c r="I496" s="12">
        <f>linear!$E496/$E$1</f>
        <v>0.2625</v>
      </c>
      <c r="J496" s="12">
        <f>LOG10(linear!$F496+1)</f>
        <v>1.23299611</v>
      </c>
      <c r="K496" s="10">
        <f>IF(linear!$C496=1,1,0)</f>
        <v>0</v>
      </c>
      <c r="L496" s="10">
        <f>IF(linear!$C496=2,1,0)</f>
        <v>0</v>
      </c>
      <c r="M496" s="10">
        <f>IF(linear!$B496="S",1,0)</f>
        <v>1</v>
      </c>
      <c r="N496" s="10">
        <f>IF(linear!$B496="C",1,0)</f>
        <v>0</v>
      </c>
      <c r="O496" s="13">
        <f>IF(linear!$D496="male",1,0)</f>
        <v>1</v>
      </c>
      <c r="P496" s="13">
        <v>1.0</v>
      </c>
      <c r="AC496" s="15">
        <f>SUMPRODUCT(linear!$G496:$P496,$R$4:$AA$4)</f>
        <v>0.1677314505</v>
      </c>
      <c r="AD496" s="16">
        <f>(AC496-linear!$A496)^2</f>
        <v>0.02813383949</v>
      </c>
      <c r="AE496" s="16"/>
    </row>
    <row r="497" ht="14.25" customHeight="1">
      <c r="A497" s="10">
        <v>0.0</v>
      </c>
      <c r="B497" s="10" t="s">
        <v>30</v>
      </c>
      <c r="C497" s="10">
        <v>1.0</v>
      </c>
      <c r="D497" s="10" t="s">
        <v>31</v>
      </c>
      <c r="E497" s="10">
        <v>61.0</v>
      </c>
      <c r="F497" s="11">
        <v>32.3208</v>
      </c>
      <c r="G497" s="10">
        <v>0.0</v>
      </c>
      <c r="H497" s="10">
        <v>0.0</v>
      </c>
      <c r="I497" s="12">
        <f>linear!$E497/$E$1</f>
        <v>0.7625</v>
      </c>
      <c r="J497" s="12">
        <f>LOG10(linear!$F497+1)</f>
        <v>1.52271542</v>
      </c>
      <c r="K497" s="10">
        <f>IF(linear!$C497=1,1,0)</f>
        <v>1</v>
      </c>
      <c r="L497" s="10">
        <f>IF(linear!$C497=2,1,0)</f>
        <v>0</v>
      </c>
      <c r="M497" s="10">
        <f>IF(linear!$B497="S",1,0)</f>
        <v>1</v>
      </c>
      <c r="N497" s="10">
        <f>IF(linear!$B497="C",1,0)</f>
        <v>0</v>
      </c>
      <c r="O497" s="13">
        <f>IF(linear!$D497="male",1,0)</f>
        <v>1</v>
      </c>
      <c r="P497" s="13">
        <v>1.0</v>
      </c>
      <c r="AC497" s="15">
        <f>SUMPRODUCT(linear!$G497:$P497,$R$4:$AA$4)</f>
        <v>0.2784035354</v>
      </c>
      <c r="AD497" s="16">
        <f>(AC497-linear!$A497)^2</f>
        <v>0.07750852851</v>
      </c>
      <c r="AE497" s="16"/>
    </row>
    <row r="498" ht="14.25" customHeight="1">
      <c r="A498" s="10">
        <v>0.0</v>
      </c>
      <c r="B498" s="10" t="s">
        <v>34</v>
      </c>
      <c r="C498" s="10">
        <v>2.0</v>
      </c>
      <c r="D498" s="10" t="s">
        <v>31</v>
      </c>
      <c r="E498" s="10">
        <v>57.0</v>
      </c>
      <c r="F498" s="11">
        <v>12.35</v>
      </c>
      <c r="G498" s="10">
        <v>0.0</v>
      </c>
      <c r="H498" s="10">
        <v>0.0</v>
      </c>
      <c r="I498" s="12">
        <f>linear!$E498/$E$1</f>
        <v>0.7125</v>
      </c>
      <c r="J498" s="12">
        <f>LOG10(linear!$F498+1)</f>
        <v>1.125481266</v>
      </c>
      <c r="K498" s="10">
        <f>IF(linear!$C498=1,1,0)</f>
        <v>0</v>
      </c>
      <c r="L498" s="10">
        <f>IF(linear!$C498=2,1,0)</f>
        <v>1</v>
      </c>
      <c r="M498" s="10">
        <f>IF(linear!$B498="S",1,0)</f>
        <v>0</v>
      </c>
      <c r="N498" s="10">
        <f>IF(linear!$B498="C",1,0)</f>
        <v>0</v>
      </c>
      <c r="O498" s="13">
        <f>IF(linear!$D498="male",1,0)</f>
        <v>1</v>
      </c>
      <c r="P498" s="13">
        <v>1.0</v>
      </c>
      <c r="AC498" s="15">
        <f>SUMPRODUCT(linear!$G498:$P498,$R$4:$AA$4)</f>
        <v>0.084160834</v>
      </c>
      <c r="AD498" s="16">
        <f>(AC498-linear!$A498)^2</f>
        <v>0.00708304598</v>
      </c>
      <c r="AE498" s="16"/>
    </row>
    <row r="499" ht="14.25" customHeight="1">
      <c r="A499" s="10">
        <v>1.0</v>
      </c>
      <c r="B499" s="10" t="s">
        <v>30</v>
      </c>
      <c r="C499" s="10">
        <v>1.0</v>
      </c>
      <c r="D499" s="10" t="s">
        <v>33</v>
      </c>
      <c r="E499" s="10">
        <v>21.0</v>
      </c>
      <c r="F499" s="11">
        <v>77.9583</v>
      </c>
      <c r="G499" s="10">
        <v>0.0</v>
      </c>
      <c r="H499" s="10">
        <v>0.0</v>
      </c>
      <c r="I499" s="12">
        <f>linear!$E499/$E$1</f>
        <v>0.2625</v>
      </c>
      <c r="J499" s="12">
        <f>LOG10(linear!$F499+1)</f>
        <v>1.897397789</v>
      </c>
      <c r="K499" s="10">
        <f>IF(linear!$C499=1,1,0)</f>
        <v>1</v>
      </c>
      <c r="L499" s="10">
        <f>IF(linear!$C499=2,1,0)</f>
        <v>0</v>
      </c>
      <c r="M499" s="10">
        <f>IF(linear!$B499="S",1,0)</f>
        <v>1</v>
      </c>
      <c r="N499" s="10">
        <f>IF(linear!$B499="C",1,0)</f>
        <v>0</v>
      </c>
      <c r="O499" s="13">
        <f>IF(linear!$D499="male",1,0)</f>
        <v>0</v>
      </c>
      <c r="P499" s="13">
        <v>1.0</v>
      </c>
      <c r="AC499" s="15">
        <f>SUMPRODUCT(linear!$G499:$P499,$R$4:$AA$4)</f>
        <v>1.035788604</v>
      </c>
      <c r="AD499" s="16">
        <f>(AC499-linear!$A499)^2</f>
        <v>0.001280824161</v>
      </c>
      <c r="AE499" s="16"/>
    </row>
    <row r="500" ht="14.25" customHeight="1">
      <c r="A500" s="10">
        <v>0.0</v>
      </c>
      <c r="B500" s="10" t="s">
        <v>30</v>
      </c>
      <c r="C500" s="10">
        <v>3.0</v>
      </c>
      <c r="D500" s="10" t="s">
        <v>31</v>
      </c>
      <c r="E500" s="10">
        <v>26.0</v>
      </c>
      <c r="F500" s="11">
        <v>7.8958</v>
      </c>
      <c r="G500" s="10">
        <v>0.0</v>
      </c>
      <c r="H500" s="10">
        <v>0.0</v>
      </c>
      <c r="I500" s="12">
        <f>linear!$E500/$E$1</f>
        <v>0.325</v>
      </c>
      <c r="J500" s="12">
        <f>LOG10(linear!$F500+1)</f>
        <v>0.9491850103</v>
      </c>
      <c r="K500" s="10">
        <f>IF(linear!$C500=1,1,0)</f>
        <v>0</v>
      </c>
      <c r="L500" s="10">
        <f>IF(linear!$C500=2,1,0)</f>
        <v>0</v>
      </c>
      <c r="M500" s="10">
        <f>IF(linear!$B500="S",1,0)</f>
        <v>1</v>
      </c>
      <c r="N500" s="10">
        <f>IF(linear!$B500="C",1,0)</f>
        <v>0</v>
      </c>
      <c r="O500" s="13">
        <f>IF(linear!$D500="male",1,0)</f>
        <v>1</v>
      </c>
      <c r="P500" s="13">
        <v>1.0</v>
      </c>
      <c r="AC500" s="15">
        <f>SUMPRODUCT(linear!$G500:$P500,$R$4:$AA$4)</f>
        <v>0.1218914411</v>
      </c>
      <c r="AD500" s="16">
        <f>(AC500-linear!$A500)^2</f>
        <v>0.01485752341</v>
      </c>
      <c r="AE500" s="16"/>
    </row>
    <row r="501" ht="14.25" customHeight="1">
      <c r="A501" s="10">
        <v>1.0</v>
      </c>
      <c r="B501" s="10" t="s">
        <v>30</v>
      </c>
      <c r="C501" s="10">
        <v>1.0</v>
      </c>
      <c r="D501" s="10" t="s">
        <v>31</v>
      </c>
      <c r="E501" s="10">
        <v>80.0</v>
      </c>
      <c r="F501" s="11">
        <v>30.0</v>
      </c>
      <c r="G501" s="10">
        <v>0.0</v>
      </c>
      <c r="H501" s="10">
        <v>0.0</v>
      </c>
      <c r="I501" s="12">
        <f>linear!$E501/$E$1</f>
        <v>1</v>
      </c>
      <c r="J501" s="12">
        <f>LOG10(linear!$F501+1)</f>
        <v>1.491361694</v>
      </c>
      <c r="K501" s="10">
        <f>IF(linear!$C501=1,1,0)</f>
        <v>1</v>
      </c>
      <c r="L501" s="10">
        <f>IF(linear!$C501=2,1,0)</f>
        <v>0</v>
      </c>
      <c r="M501" s="10">
        <f>IF(linear!$B501="S",1,0)</f>
        <v>1</v>
      </c>
      <c r="N501" s="10">
        <f>IF(linear!$B501="C",1,0)</f>
        <v>0</v>
      </c>
      <c r="O501" s="13">
        <f>IF(linear!$D501="male",1,0)</f>
        <v>1</v>
      </c>
      <c r="P501" s="13">
        <v>1.0</v>
      </c>
      <c r="AC501" s="15">
        <f>SUMPRODUCT(linear!$G501:$P501,$R$4:$AA$4)</f>
        <v>0.1552476867</v>
      </c>
      <c r="AD501" s="16">
        <f>(AC501-linear!$A501)^2</f>
        <v>0.7136064709</v>
      </c>
      <c r="AE501" s="16"/>
    </row>
    <row r="502" ht="14.25" customHeight="1">
      <c r="A502" s="10">
        <v>0.0</v>
      </c>
      <c r="B502" s="10" t="s">
        <v>30</v>
      </c>
      <c r="C502" s="10">
        <v>3.0</v>
      </c>
      <c r="D502" s="10" t="s">
        <v>31</v>
      </c>
      <c r="E502" s="10">
        <v>51.0</v>
      </c>
      <c r="F502" s="11">
        <v>7.0542</v>
      </c>
      <c r="G502" s="10">
        <v>0.0</v>
      </c>
      <c r="H502" s="10">
        <v>0.0</v>
      </c>
      <c r="I502" s="12">
        <f>linear!$E502/$E$1</f>
        <v>0.6375</v>
      </c>
      <c r="J502" s="12">
        <f>LOG10(linear!$F502+1)</f>
        <v>0.9060224097</v>
      </c>
      <c r="K502" s="10">
        <f>IF(linear!$C502=1,1,0)</f>
        <v>0</v>
      </c>
      <c r="L502" s="10">
        <f>IF(linear!$C502=2,1,0)</f>
        <v>0</v>
      </c>
      <c r="M502" s="10">
        <f>IF(linear!$B502="S",1,0)</f>
        <v>1</v>
      </c>
      <c r="N502" s="10">
        <f>IF(linear!$B502="C",1,0)</f>
        <v>0</v>
      </c>
      <c r="O502" s="13">
        <f>IF(linear!$D502="male",1,0)</f>
        <v>1</v>
      </c>
      <c r="P502" s="13">
        <v>1.0</v>
      </c>
      <c r="AC502" s="15">
        <f>SUMPRODUCT(linear!$G502:$P502,$R$4:$AA$4)</f>
        <v>-0.04024870792</v>
      </c>
      <c r="AD502" s="16">
        <f>(AC502-linear!$A502)^2</f>
        <v>0.001619958489</v>
      </c>
      <c r="AE502" s="16"/>
    </row>
    <row r="503" ht="14.25" customHeight="1">
      <c r="A503" s="10">
        <v>1.0</v>
      </c>
      <c r="B503" s="10" t="s">
        <v>32</v>
      </c>
      <c r="C503" s="10">
        <v>1.0</v>
      </c>
      <c r="D503" s="10" t="s">
        <v>31</v>
      </c>
      <c r="E503" s="10">
        <v>32.0</v>
      </c>
      <c r="F503" s="11">
        <v>30.5</v>
      </c>
      <c r="G503" s="10">
        <v>0.0</v>
      </c>
      <c r="H503" s="10">
        <v>0.0</v>
      </c>
      <c r="I503" s="12">
        <f>linear!$E503/$E$1</f>
        <v>0.4</v>
      </c>
      <c r="J503" s="12">
        <f>LOG10(linear!$F503+1)</f>
        <v>1.498310554</v>
      </c>
      <c r="K503" s="10">
        <f>IF(linear!$C503=1,1,0)</f>
        <v>1</v>
      </c>
      <c r="L503" s="10">
        <f>IF(linear!$C503=2,1,0)</f>
        <v>0</v>
      </c>
      <c r="M503" s="10">
        <f>IF(linear!$B503="S",1,0)</f>
        <v>0</v>
      </c>
      <c r="N503" s="10">
        <f>IF(linear!$B503="C",1,0)</f>
        <v>1</v>
      </c>
      <c r="O503" s="13">
        <f>IF(linear!$D503="male",1,0)</f>
        <v>1</v>
      </c>
      <c r="P503" s="13">
        <v>1.0</v>
      </c>
      <c r="AC503" s="15">
        <f>SUMPRODUCT(linear!$G503:$P503,$R$4:$AA$4)</f>
        <v>0.5289528514</v>
      </c>
      <c r="AD503" s="16">
        <f>(AC503-linear!$A503)^2</f>
        <v>0.2218854162</v>
      </c>
      <c r="AE503" s="16"/>
    </row>
    <row r="504" ht="14.25" customHeight="1">
      <c r="A504" s="10">
        <v>0.0</v>
      </c>
      <c r="B504" s="10" t="s">
        <v>30</v>
      </c>
      <c r="C504" s="10">
        <v>3.0</v>
      </c>
      <c r="D504" s="10" t="s">
        <v>33</v>
      </c>
      <c r="E504" s="10">
        <v>9.0</v>
      </c>
      <c r="F504" s="11">
        <v>27.9</v>
      </c>
      <c r="G504" s="10">
        <v>3.0</v>
      </c>
      <c r="H504" s="10">
        <v>2.0</v>
      </c>
      <c r="I504" s="12">
        <f>linear!$E504/$E$1</f>
        <v>0.1125</v>
      </c>
      <c r="J504" s="12">
        <f>LOG10(linear!$F504+1)</f>
        <v>1.460897843</v>
      </c>
      <c r="K504" s="10">
        <f>IF(linear!$C504=1,1,0)</f>
        <v>0</v>
      </c>
      <c r="L504" s="10">
        <f>IF(linear!$C504=2,1,0)</f>
        <v>0</v>
      </c>
      <c r="M504" s="10">
        <f>IF(linear!$B504="S",1,0)</f>
        <v>1</v>
      </c>
      <c r="N504" s="10">
        <f>IF(linear!$B504="C",1,0)</f>
        <v>0</v>
      </c>
      <c r="O504" s="13">
        <f>IF(linear!$D504="male",1,0)</f>
        <v>0</v>
      </c>
      <c r="P504" s="13">
        <v>1.0</v>
      </c>
      <c r="AC504" s="15">
        <f>SUMPRODUCT(linear!$G504:$P504,$R$4:$AA$4)</f>
        <v>0.5460685092</v>
      </c>
      <c r="AD504" s="16">
        <f>(AC504-linear!$A504)^2</f>
        <v>0.2981908167</v>
      </c>
      <c r="AE504" s="16"/>
    </row>
    <row r="505" ht="14.25" customHeight="1">
      <c r="A505" s="10">
        <v>1.0</v>
      </c>
      <c r="B505" s="10" t="s">
        <v>30</v>
      </c>
      <c r="C505" s="10">
        <v>2.0</v>
      </c>
      <c r="D505" s="10" t="s">
        <v>33</v>
      </c>
      <c r="E505" s="10">
        <v>28.0</v>
      </c>
      <c r="F505" s="11">
        <v>13.0</v>
      </c>
      <c r="G505" s="10">
        <v>0.0</v>
      </c>
      <c r="H505" s="10">
        <v>0.0</v>
      </c>
      <c r="I505" s="12">
        <f>linear!$E505/$E$1</f>
        <v>0.35</v>
      </c>
      <c r="J505" s="12">
        <f>LOG10(linear!$F505+1)</f>
        <v>1.146128036</v>
      </c>
      <c r="K505" s="10">
        <f>IF(linear!$C505=1,1,0)</f>
        <v>0</v>
      </c>
      <c r="L505" s="10">
        <f>IF(linear!$C505=2,1,0)</f>
        <v>1</v>
      </c>
      <c r="M505" s="10">
        <f>IF(linear!$B505="S",1,0)</f>
        <v>1</v>
      </c>
      <c r="N505" s="10">
        <f>IF(linear!$B505="C",1,0)</f>
        <v>0</v>
      </c>
      <c r="O505" s="13">
        <f>IF(linear!$D505="male",1,0)</f>
        <v>0</v>
      </c>
      <c r="P505" s="13">
        <v>1.0</v>
      </c>
      <c r="AC505" s="15">
        <f>SUMPRODUCT(linear!$G505:$P505,$R$4:$AA$4)</f>
        <v>0.7845944049</v>
      </c>
      <c r="AD505" s="16">
        <f>(AC505-linear!$A505)^2</f>
        <v>0.04639957041</v>
      </c>
      <c r="AE505" s="16"/>
    </row>
    <row r="506" ht="14.25" customHeight="1">
      <c r="A506" s="10">
        <v>0.0</v>
      </c>
      <c r="B506" s="10" t="s">
        <v>30</v>
      </c>
      <c r="C506" s="10">
        <v>3.0</v>
      </c>
      <c r="D506" s="10" t="s">
        <v>31</v>
      </c>
      <c r="E506" s="10">
        <v>32.0</v>
      </c>
      <c r="F506" s="11">
        <v>7.925</v>
      </c>
      <c r="G506" s="10">
        <v>0.0</v>
      </c>
      <c r="H506" s="10">
        <v>0.0</v>
      </c>
      <c r="I506" s="12">
        <f>linear!$E506/$E$1</f>
        <v>0.4</v>
      </c>
      <c r="J506" s="12">
        <f>LOG10(linear!$F506+1)</f>
        <v>0.9506082248</v>
      </c>
      <c r="K506" s="10">
        <f>IF(linear!$C506=1,1,0)</f>
        <v>0</v>
      </c>
      <c r="L506" s="10">
        <f>IF(linear!$C506=2,1,0)</f>
        <v>0</v>
      </c>
      <c r="M506" s="10">
        <f>IF(linear!$B506="S",1,0)</f>
        <v>1</v>
      </c>
      <c r="N506" s="10">
        <f>IF(linear!$B506="C",1,0)</f>
        <v>0</v>
      </c>
      <c r="O506" s="13">
        <f>IF(linear!$D506="male",1,0)</f>
        <v>1</v>
      </c>
      <c r="P506" s="13">
        <v>1.0</v>
      </c>
      <c r="AC506" s="15">
        <f>SUMPRODUCT(linear!$G506:$P506,$R$4:$AA$4)</f>
        <v>0.08355206202</v>
      </c>
      <c r="AD506" s="16">
        <f>(AC506-linear!$A506)^2</f>
        <v>0.006980947068</v>
      </c>
      <c r="AE506" s="16"/>
    </row>
    <row r="507" ht="14.25" customHeight="1">
      <c r="A507" s="10">
        <v>0.0</v>
      </c>
      <c r="B507" s="10" t="s">
        <v>30</v>
      </c>
      <c r="C507" s="10">
        <v>2.0</v>
      </c>
      <c r="D507" s="10" t="s">
        <v>31</v>
      </c>
      <c r="E507" s="10">
        <v>31.0</v>
      </c>
      <c r="F507" s="11">
        <v>26.25</v>
      </c>
      <c r="G507" s="10">
        <v>1.0</v>
      </c>
      <c r="H507" s="10">
        <v>1.0</v>
      </c>
      <c r="I507" s="12">
        <f>linear!$E507/$E$1</f>
        <v>0.3875</v>
      </c>
      <c r="J507" s="12">
        <f>LOG10(linear!$F507+1)</f>
        <v>1.435366507</v>
      </c>
      <c r="K507" s="10">
        <f>IF(linear!$C507=1,1,0)</f>
        <v>0</v>
      </c>
      <c r="L507" s="10">
        <f>IF(linear!$C507=2,1,0)</f>
        <v>1</v>
      </c>
      <c r="M507" s="10">
        <f>IF(linear!$B507="S",1,0)</f>
        <v>1</v>
      </c>
      <c r="N507" s="10">
        <f>IF(linear!$B507="C",1,0)</f>
        <v>0</v>
      </c>
      <c r="O507" s="13">
        <f>IF(linear!$D507="male",1,0)</f>
        <v>1</v>
      </c>
      <c r="P507" s="13">
        <v>1.0</v>
      </c>
      <c r="AC507" s="15">
        <f>SUMPRODUCT(linear!$G507:$P507,$R$4:$AA$4)</f>
        <v>0.2275626162</v>
      </c>
      <c r="AD507" s="16">
        <f>(AC507-linear!$A507)^2</f>
        <v>0.05178474429</v>
      </c>
      <c r="AE507" s="16"/>
    </row>
    <row r="508" ht="14.25" customHeight="1">
      <c r="A508" s="10">
        <v>0.0</v>
      </c>
      <c r="B508" s="10" t="s">
        <v>30</v>
      </c>
      <c r="C508" s="10">
        <v>3.0</v>
      </c>
      <c r="D508" s="10" t="s">
        <v>33</v>
      </c>
      <c r="E508" s="10">
        <v>41.0</v>
      </c>
      <c r="F508" s="11">
        <v>39.6875</v>
      </c>
      <c r="G508" s="10">
        <v>0.0</v>
      </c>
      <c r="H508" s="10">
        <v>5.0</v>
      </c>
      <c r="I508" s="12">
        <f>linear!$E508/$E$1</f>
        <v>0.5125</v>
      </c>
      <c r="J508" s="12">
        <f>LOG10(linear!$F508+1)</f>
        <v>1.609461006</v>
      </c>
      <c r="K508" s="10">
        <f>IF(linear!$C508=1,1,0)</f>
        <v>0</v>
      </c>
      <c r="L508" s="10">
        <f>IF(linear!$C508=2,1,0)</f>
        <v>0</v>
      </c>
      <c r="M508" s="10">
        <f>IF(linear!$B508="S",1,0)</f>
        <v>1</v>
      </c>
      <c r="N508" s="10">
        <f>IF(linear!$B508="C",1,0)</f>
        <v>0</v>
      </c>
      <c r="O508" s="13">
        <f>IF(linear!$D508="male",1,0)</f>
        <v>0</v>
      </c>
      <c r="P508" s="13">
        <v>1.0</v>
      </c>
      <c r="AC508" s="15">
        <f>SUMPRODUCT(linear!$G508:$P508,$R$4:$AA$4)</f>
        <v>0.471487934</v>
      </c>
      <c r="AD508" s="16">
        <f>(AC508-linear!$A508)^2</f>
        <v>0.2223008719</v>
      </c>
      <c r="AE508" s="16"/>
    </row>
    <row r="509" ht="14.25" customHeight="1">
      <c r="A509" s="10">
        <v>0.0</v>
      </c>
      <c r="B509" s="10" t="s">
        <v>30</v>
      </c>
      <c r="C509" s="10">
        <v>3.0</v>
      </c>
      <c r="D509" s="10" t="s">
        <v>31</v>
      </c>
      <c r="E509" s="10">
        <v>20.0</v>
      </c>
      <c r="F509" s="11">
        <v>7.8542</v>
      </c>
      <c r="G509" s="10">
        <v>0.0</v>
      </c>
      <c r="H509" s="10">
        <v>0.0</v>
      </c>
      <c r="I509" s="12">
        <f>linear!$E509/$E$1</f>
        <v>0.25</v>
      </c>
      <c r="J509" s="12">
        <f>LOG10(linear!$F509+1)</f>
        <v>0.9471493277</v>
      </c>
      <c r="K509" s="10">
        <f>IF(linear!$C509=1,1,0)</f>
        <v>0</v>
      </c>
      <c r="L509" s="10">
        <f>IF(linear!$C509=2,1,0)</f>
        <v>0</v>
      </c>
      <c r="M509" s="10">
        <f>IF(linear!$B509="S",1,0)</f>
        <v>1</v>
      </c>
      <c r="N509" s="10">
        <f>IF(linear!$B509="C",1,0)</f>
        <v>0</v>
      </c>
      <c r="O509" s="13">
        <f>IF(linear!$D509="male",1,0)</f>
        <v>1</v>
      </c>
      <c r="P509" s="13">
        <v>1.0</v>
      </c>
      <c r="AC509" s="15">
        <f>SUMPRODUCT(linear!$G509:$P509,$R$4:$AA$4)</f>
        <v>0.1602009689</v>
      </c>
      <c r="AD509" s="16">
        <f>(AC509-linear!$A509)^2</f>
        <v>0.02566435045</v>
      </c>
      <c r="AE509" s="16"/>
    </row>
    <row r="510" ht="14.25" customHeight="1">
      <c r="A510" s="10">
        <v>1.0</v>
      </c>
      <c r="B510" s="10" t="s">
        <v>32</v>
      </c>
      <c r="C510" s="10">
        <v>1.0</v>
      </c>
      <c r="D510" s="10" t="s">
        <v>33</v>
      </c>
      <c r="E510" s="10">
        <v>24.0</v>
      </c>
      <c r="F510" s="11">
        <v>69.3</v>
      </c>
      <c r="G510" s="10">
        <v>0.0</v>
      </c>
      <c r="H510" s="10">
        <v>0.0</v>
      </c>
      <c r="I510" s="12">
        <f>linear!$E510/$E$1</f>
        <v>0.3</v>
      </c>
      <c r="J510" s="12">
        <f>LOG10(linear!$F510+1)</f>
        <v>1.846955325</v>
      </c>
      <c r="K510" s="10">
        <f>IF(linear!$C510=1,1,0)</f>
        <v>1</v>
      </c>
      <c r="L510" s="10">
        <f>IF(linear!$C510=2,1,0)</f>
        <v>0</v>
      </c>
      <c r="M510" s="10">
        <f>IF(linear!$B510="S",1,0)</f>
        <v>0</v>
      </c>
      <c r="N510" s="10">
        <f>IF(linear!$B510="C",1,0)</f>
        <v>1</v>
      </c>
      <c r="O510" s="13">
        <f>IF(linear!$D510="male",1,0)</f>
        <v>0</v>
      </c>
      <c r="P510" s="13">
        <v>1.0</v>
      </c>
      <c r="AC510" s="15">
        <f>SUMPRODUCT(linear!$G510:$P510,$R$4:$AA$4)</f>
        <v>1.080222227</v>
      </c>
      <c r="AD510" s="16">
        <f>(AC510-linear!$A510)^2</f>
        <v>0.006435605626</v>
      </c>
      <c r="AE510" s="16"/>
    </row>
    <row r="511" ht="14.25" customHeight="1">
      <c r="A511" s="10">
        <v>0.0</v>
      </c>
      <c r="B511" s="10" t="s">
        <v>30</v>
      </c>
      <c r="C511" s="10">
        <v>3.0</v>
      </c>
      <c r="D511" s="10" t="s">
        <v>33</v>
      </c>
      <c r="E511" s="10">
        <v>2.0</v>
      </c>
      <c r="F511" s="11">
        <v>27.9</v>
      </c>
      <c r="G511" s="10">
        <v>3.0</v>
      </c>
      <c r="H511" s="10">
        <v>2.0</v>
      </c>
      <c r="I511" s="12">
        <f>linear!$E511/$E$1</f>
        <v>0.025</v>
      </c>
      <c r="J511" s="12">
        <f>LOG10(linear!$F511+1)</f>
        <v>1.460897843</v>
      </c>
      <c r="K511" s="10">
        <f>IF(linear!$C511=1,1,0)</f>
        <v>0</v>
      </c>
      <c r="L511" s="10">
        <f>IF(linear!$C511=2,1,0)</f>
        <v>0</v>
      </c>
      <c r="M511" s="10">
        <f>IF(linear!$B511="S",1,0)</f>
        <v>1</v>
      </c>
      <c r="N511" s="10">
        <f>IF(linear!$B511="C",1,0)</f>
        <v>0</v>
      </c>
      <c r="O511" s="13">
        <f>IF(linear!$D511="male",1,0)</f>
        <v>0</v>
      </c>
      <c r="P511" s="13">
        <v>1.0</v>
      </c>
      <c r="AC511" s="15">
        <f>SUMPRODUCT(linear!$G511:$P511,$R$4:$AA$4)</f>
        <v>0.5908787121</v>
      </c>
      <c r="AD511" s="16">
        <f>(AC511-linear!$A511)^2</f>
        <v>0.3491376524</v>
      </c>
      <c r="AE511" s="16"/>
    </row>
    <row r="512" ht="14.25" customHeight="1">
      <c r="A512" s="10">
        <v>1.0</v>
      </c>
      <c r="B512" s="10" t="s">
        <v>32</v>
      </c>
      <c r="C512" s="10">
        <v>3.0</v>
      </c>
      <c r="D512" s="10" t="s">
        <v>33</v>
      </c>
      <c r="E512" s="10">
        <v>0.75</v>
      </c>
      <c r="F512" s="11">
        <v>19.2583</v>
      </c>
      <c r="G512" s="10">
        <v>2.0</v>
      </c>
      <c r="H512" s="10">
        <v>1.0</v>
      </c>
      <c r="I512" s="12">
        <f>linear!$E512/$E$1</f>
        <v>0.009375</v>
      </c>
      <c r="J512" s="12">
        <f>LOG10(linear!$F512+1)</f>
        <v>1.306602998</v>
      </c>
      <c r="K512" s="10">
        <f>IF(linear!$C512=1,1,0)</f>
        <v>0</v>
      </c>
      <c r="L512" s="10">
        <f>IF(linear!$C512=2,1,0)</f>
        <v>0</v>
      </c>
      <c r="M512" s="10">
        <f>IF(linear!$B512="S",1,0)</f>
        <v>0</v>
      </c>
      <c r="N512" s="10">
        <f>IF(linear!$B512="C",1,0)</f>
        <v>1</v>
      </c>
      <c r="O512" s="13">
        <f>IF(linear!$D512="male",1,0)</f>
        <v>0</v>
      </c>
      <c r="P512" s="13">
        <v>1.0</v>
      </c>
      <c r="AC512" s="15">
        <f>SUMPRODUCT(linear!$G512:$P512,$R$4:$AA$4)</f>
        <v>0.7263164596</v>
      </c>
      <c r="AD512" s="16">
        <f>(AC512-linear!$A512)^2</f>
        <v>0.07490268028</v>
      </c>
      <c r="AE512" s="16"/>
    </row>
    <row r="513" ht="14.25" customHeight="1">
      <c r="A513" s="10">
        <v>1.0</v>
      </c>
      <c r="B513" s="10" t="s">
        <v>32</v>
      </c>
      <c r="C513" s="10">
        <v>1.0</v>
      </c>
      <c r="D513" s="10" t="s">
        <v>31</v>
      </c>
      <c r="E513" s="10">
        <v>48.0</v>
      </c>
      <c r="F513" s="11">
        <v>76.7292</v>
      </c>
      <c r="G513" s="10">
        <v>1.0</v>
      </c>
      <c r="H513" s="10">
        <v>0.0</v>
      </c>
      <c r="I513" s="12">
        <f>linear!$E513/$E$1</f>
        <v>0.6</v>
      </c>
      <c r="J513" s="12">
        <f>LOG10(linear!$F513+1)</f>
        <v>1.890584198</v>
      </c>
      <c r="K513" s="10">
        <f>IF(linear!$C513=1,1,0)</f>
        <v>1</v>
      </c>
      <c r="L513" s="10">
        <f>IF(linear!$C513=2,1,0)</f>
        <v>0</v>
      </c>
      <c r="M513" s="10">
        <f>IF(linear!$B513="S",1,0)</f>
        <v>0</v>
      </c>
      <c r="N513" s="10">
        <f>IF(linear!$B513="C",1,0)</f>
        <v>1</v>
      </c>
      <c r="O513" s="13">
        <f>IF(linear!$D513="male",1,0)</f>
        <v>1</v>
      </c>
      <c r="P513" s="13">
        <v>1.0</v>
      </c>
      <c r="AC513" s="15">
        <f>SUMPRODUCT(linear!$G513:$P513,$R$4:$AA$4)</f>
        <v>0.3907146195</v>
      </c>
      <c r="AD513" s="16">
        <f>(AC513-linear!$A513)^2</f>
        <v>0.3712286749</v>
      </c>
      <c r="AE513" s="16"/>
    </row>
    <row r="514" ht="14.25" customHeight="1">
      <c r="A514" s="10">
        <v>0.0</v>
      </c>
      <c r="B514" s="10" t="s">
        <v>30</v>
      </c>
      <c r="C514" s="10">
        <v>3.0</v>
      </c>
      <c r="D514" s="10" t="s">
        <v>31</v>
      </c>
      <c r="E514" s="10">
        <v>19.0</v>
      </c>
      <c r="F514" s="11">
        <v>7.8958</v>
      </c>
      <c r="G514" s="10">
        <v>0.0</v>
      </c>
      <c r="H514" s="10">
        <v>0.0</v>
      </c>
      <c r="I514" s="12">
        <f>linear!$E514/$E$1</f>
        <v>0.2375</v>
      </c>
      <c r="J514" s="12">
        <f>LOG10(linear!$F514+1)</f>
        <v>0.9491850103</v>
      </c>
      <c r="K514" s="10">
        <f>IF(linear!$C514=1,1,0)</f>
        <v>0</v>
      </c>
      <c r="L514" s="10">
        <f>IF(linear!$C514=2,1,0)</f>
        <v>0</v>
      </c>
      <c r="M514" s="10">
        <f>IF(linear!$B514="S",1,0)</f>
        <v>1</v>
      </c>
      <c r="N514" s="10">
        <f>IF(linear!$B514="C",1,0)</f>
        <v>0</v>
      </c>
      <c r="O514" s="13">
        <f>IF(linear!$D514="male",1,0)</f>
        <v>1</v>
      </c>
      <c r="P514" s="13">
        <v>1.0</v>
      </c>
      <c r="AC514" s="15">
        <f>SUMPRODUCT(linear!$G514:$P514,$R$4:$AA$4)</f>
        <v>0.166701644</v>
      </c>
      <c r="AD514" s="16">
        <f>(AC514-linear!$A514)^2</f>
        <v>0.02778943812</v>
      </c>
      <c r="AE514" s="16"/>
    </row>
    <row r="515" ht="14.25" customHeight="1">
      <c r="A515" s="10">
        <v>1.0</v>
      </c>
      <c r="B515" s="10" t="s">
        <v>32</v>
      </c>
      <c r="C515" s="10">
        <v>1.0</v>
      </c>
      <c r="D515" s="10" t="s">
        <v>31</v>
      </c>
      <c r="E515" s="10">
        <v>56.0</v>
      </c>
      <c r="F515" s="11">
        <v>35.5</v>
      </c>
      <c r="G515" s="10">
        <v>0.0</v>
      </c>
      <c r="H515" s="10">
        <v>0.0</v>
      </c>
      <c r="I515" s="12">
        <f>linear!$E515/$E$1</f>
        <v>0.7</v>
      </c>
      <c r="J515" s="12">
        <f>LOG10(linear!$F515+1)</f>
        <v>1.562292864</v>
      </c>
      <c r="K515" s="10">
        <f>IF(linear!$C515=1,1,0)</f>
        <v>1</v>
      </c>
      <c r="L515" s="10">
        <f>IF(linear!$C515=2,1,0)</f>
        <v>0</v>
      </c>
      <c r="M515" s="10">
        <f>IF(linear!$B515="S",1,0)</f>
        <v>0</v>
      </c>
      <c r="N515" s="10">
        <f>IF(linear!$B515="C",1,0)</f>
        <v>1</v>
      </c>
      <c r="O515" s="13">
        <f>IF(linear!$D515="male",1,0)</f>
        <v>1</v>
      </c>
      <c r="P515" s="13">
        <v>1.0</v>
      </c>
      <c r="AC515" s="15">
        <f>SUMPRODUCT(linear!$G515:$P515,$R$4:$AA$4)</f>
        <v>0.3784363156</v>
      </c>
      <c r="AD515" s="16">
        <f>(AC515-linear!$A515)^2</f>
        <v>0.3863414138</v>
      </c>
      <c r="AE515" s="16"/>
    </row>
    <row r="516" ht="14.25" customHeight="1">
      <c r="A516" s="10">
        <v>1.0</v>
      </c>
      <c r="B516" s="10" t="s">
        <v>30</v>
      </c>
      <c r="C516" s="10">
        <v>3.0</v>
      </c>
      <c r="D516" s="10" t="s">
        <v>33</v>
      </c>
      <c r="E516" s="10">
        <v>23.0</v>
      </c>
      <c r="F516" s="11">
        <v>7.55</v>
      </c>
      <c r="G516" s="10">
        <v>0.0</v>
      </c>
      <c r="H516" s="10">
        <v>0.0</v>
      </c>
      <c r="I516" s="12">
        <f>linear!$E516/$E$1</f>
        <v>0.2875</v>
      </c>
      <c r="J516" s="12">
        <f>LOG10(linear!$F516+1)</f>
        <v>0.9319661147</v>
      </c>
      <c r="K516" s="10">
        <f>IF(linear!$C516=1,1,0)</f>
        <v>0</v>
      </c>
      <c r="L516" s="10">
        <f>IF(linear!$C516=2,1,0)</f>
        <v>0</v>
      </c>
      <c r="M516" s="10">
        <f>IF(linear!$B516="S",1,0)</f>
        <v>1</v>
      </c>
      <c r="N516" s="10">
        <f>IF(linear!$B516="C",1,0)</f>
        <v>0</v>
      </c>
      <c r="O516" s="13">
        <f>IF(linear!$D516="male",1,0)</f>
        <v>0</v>
      </c>
      <c r="P516" s="13">
        <v>1.0</v>
      </c>
      <c r="AC516" s="15">
        <f>SUMPRODUCT(linear!$G516:$P516,$R$4:$AA$4)</f>
        <v>0.6233216316</v>
      </c>
      <c r="AD516" s="16">
        <f>(AC516-linear!$A516)^2</f>
        <v>0.1418865932</v>
      </c>
      <c r="AE516" s="16"/>
    </row>
    <row r="517" ht="14.25" customHeight="1">
      <c r="A517" s="10">
        <v>1.0</v>
      </c>
      <c r="B517" s="10" t="s">
        <v>30</v>
      </c>
      <c r="C517" s="10">
        <v>2.0</v>
      </c>
      <c r="D517" s="10" t="s">
        <v>33</v>
      </c>
      <c r="E517" s="10">
        <v>18.0</v>
      </c>
      <c r="F517" s="11">
        <v>23.0</v>
      </c>
      <c r="G517" s="10">
        <v>0.0</v>
      </c>
      <c r="H517" s="10">
        <v>1.0</v>
      </c>
      <c r="I517" s="12">
        <f>linear!$E517/$E$1</f>
        <v>0.225</v>
      </c>
      <c r="J517" s="12">
        <f>LOG10(linear!$F517+1)</f>
        <v>1.380211242</v>
      </c>
      <c r="K517" s="10">
        <f>IF(linear!$C517=1,1,0)</f>
        <v>0</v>
      </c>
      <c r="L517" s="10">
        <f>IF(linear!$C517=2,1,0)</f>
        <v>1</v>
      </c>
      <c r="M517" s="10">
        <f>IF(linear!$B517="S",1,0)</f>
        <v>1</v>
      </c>
      <c r="N517" s="10">
        <f>IF(linear!$B517="C",1,0)</f>
        <v>0</v>
      </c>
      <c r="O517" s="13">
        <f>IF(linear!$D517="male",1,0)</f>
        <v>0</v>
      </c>
      <c r="P517" s="13">
        <v>1.0</v>
      </c>
      <c r="AC517" s="15">
        <f>SUMPRODUCT(linear!$G517:$P517,$R$4:$AA$4)</f>
        <v>0.8460924031</v>
      </c>
      <c r="AD517" s="16">
        <f>(AC517-linear!$A517)^2</f>
        <v>0.02368754839</v>
      </c>
      <c r="AE517" s="16"/>
    </row>
    <row r="518" ht="14.25" customHeight="1">
      <c r="A518" s="10">
        <v>0.0</v>
      </c>
      <c r="B518" s="10" t="s">
        <v>30</v>
      </c>
      <c r="C518" s="10">
        <v>3.0</v>
      </c>
      <c r="D518" s="10" t="s">
        <v>31</v>
      </c>
      <c r="E518" s="10">
        <v>21.0</v>
      </c>
      <c r="F518" s="11">
        <v>8.4333</v>
      </c>
      <c r="G518" s="10">
        <v>0.0</v>
      </c>
      <c r="H518" s="10">
        <v>0.0</v>
      </c>
      <c r="I518" s="12">
        <f>linear!$E518/$E$1</f>
        <v>0.2625</v>
      </c>
      <c r="J518" s="12">
        <f>LOG10(linear!$F518+1)</f>
        <v>0.9746636462</v>
      </c>
      <c r="K518" s="10">
        <f>IF(linear!$C518=1,1,0)</f>
        <v>0</v>
      </c>
      <c r="L518" s="10">
        <f>IF(linear!$C518=2,1,0)</f>
        <v>0</v>
      </c>
      <c r="M518" s="10">
        <f>IF(linear!$B518="S",1,0)</f>
        <v>1</v>
      </c>
      <c r="N518" s="10">
        <f>IF(linear!$B518="C",1,0)</f>
        <v>0</v>
      </c>
      <c r="O518" s="13">
        <f>IF(linear!$D518="male",1,0)</f>
        <v>1</v>
      </c>
      <c r="P518" s="13">
        <v>1.0</v>
      </c>
      <c r="AC518" s="15">
        <f>SUMPRODUCT(linear!$G518:$P518,$R$4:$AA$4)</f>
        <v>0.1551405368</v>
      </c>
      <c r="AD518" s="16">
        <f>(AC518-linear!$A518)^2</f>
        <v>0.02406858617</v>
      </c>
      <c r="AE518" s="16"/>
    </row>
    <row r="519" ht="14.25" customHeight="1">
      <c r="A519" s="10">
        <v>0.0</v>
      </c>
      <c r="B519" s="10" t="s">
        <v>34</v>
      </c>
      <c r="C519" s="10">
        <v>3.0</v>
      </c>
      <c r="D519" s="10" t="s">
        <v>33</v>
      </c>
      <c r="E519" s="10">
        <v>18.0</v>
      </c>
      <c r="F519" s="11">
        <v>6.75</v>
      </c>
      <c r="G519" s="10">
        <v>0.0</v>
      </c>
      <c r="H519" s="10">
        <v>0.0</v>
      </c>
      <c r="I519" s="12">
        <f>linear!$E519/$E$1</f>
        <v>0.225</v>
      </c>
      <c r="J519" s="12">
        <f>LOG10(linear!$F519+1)</f>
        <v>0.8893017025</v>
      </c>
      <c r="K519" s="10">
        <f>IF(linear!$C519=1,1,0)</f>
        <v>0</v>
      </c>
      <c r="L519" s="10">
        <f>IF(linear!$C519=2,1,0)</f>
        <v>0</v>
      </c>
      <c r="M519" s="10">
        <f>IF(linear!$B519="S",1,0)</f>
        <v>0</v>
      </c>
      <c r="N519" s="10">
        <f>IF(linear!$B519="C",1,0)</f>
        <v>0</v>
      </c>
      <c r="O519" s="13">
        <f>IF(linear!$D519="male",1,0)</f>
        <v>0</v>
      </c>
      <c r="P519" s="13">
        <v>1.0</v>
      </c>
      <c r="AC519" s="15">
        <f>SUMPRODUCT(linear!$G519:$P519,$R$4:$AA$4)</f>
        <v>0.6225295486</v>
      </c>
      <c r="AD519" s="16">
        <f>(AC519-linear!$A519)^2</f>
        <v>0.3875430389</v>
      </c>
      <c r="AE519" s="16"/>
    </row>
    <row r="520" ht="14.25" customHeight="1">
      <c r="A520" s="10">
        <v>0.0</v>
      </c>
      <c r="B520" s="10" t="s">
        <v>30</v>
      </c>
      <c r="C520" s="10">
        <v>2.0</v>
      </c>
      <c r="D520" s="10" t="s">
        <v>31</v>
      </c>
      <c r="E520" s="10">
        <v>24.0</v>
      </c>
      <c r="F520" s="11">
        <v>73.5</v>
      </c>
      <c r="G520" s="10">
        <v>2.0</v>
      </c>
      <c r="H520" s="10">
        <v>0.0</v>
      </c>
      <c r="I520" s="12">
        <f>linear!$E520/$E$1</f>
        <v>0.3</v>
      </c>
      <c r="J520" s="12">
        <f>LOG10(linear!$F520+1)</f>
        <v>1.872156273</v>
      </c>
      <c r="K520" s="10">
        <f>IF(linear!$C520=1,1,0)</f>
        <v>0</v>
      </c>
      <c r="L520" s="10">
        <f>IF(linear!$C520=2,1,0)</f>
        <v>1</v>
      </c>
      <c r="M520" s="10">
        <f>IF(linear!$B520="S",1,0)</f>
        <v>1</v>
      </c>
      <c r="N520" s="10">
        <f>IF(linear!$B520="C",1,0)</f>
        <v>0</v>
      </c>
      <c r="O520" s="13">
        <f>IF(linear!$D520="male",1,0)</f>
        <v>1</v>
      </c>
      <c r="P520" s="13">
        <v>1.0</v>
      </c>
      <c r="AC520" s="15">
        <f>SUMPRODUCT(linear!$G520:$P520,$R$4:$AA$4)</f>
        <v>0.2526531897</v>
      </c>
      <c r="AD520" s="16">
        <f>(AC520-linear!$A520)^2</f>
        <v>0.06383363428</v>
      </c>
      <c r="AE520" s="16"/>
    </row>
    <row r="521" ht="14.25" customHeight="1">
      <c r="A521" s="10">
        <v>0.0</v>
      </c>
      <c r="B521" s="10" t="s">
        <v>34</v>
      </c>
      <c r="C521" s="10">
        <v>3.0</v>
      </c>
      <c r="D521" s="10" t="s">
        <v>33</v>
      </c>
      <c r="E521" s="10">
        <v>32.0</v>
      </c>
      <c r="F521" s="11">
        <v>15.5</v>
      </c>
      <c r="G521" s="10">
        <v>1.0</v>
      </c>
      <c r="H521" s="10">
        <v>1.0</v>
      </c>
      <c r="I521" s="12">
        <f>linear!$E521/$E$1</f>
        <v>0.4</v>
      </c>
      <c r="J521" s="12">
        <f>LOG10(linear!$F521+1)</f>
        <v>1.217483944</v>
      </c>
      <c r="K521" s="10">
        <f>IF(linear!$C521=1,1,0)</f>
        <v>0</v>
      </c>
      <c r="L521" s="10">
        <f>IF(linear!$C521=2,1,0)</f>
        <v>0</v>
      </c>
      <c r="M521" s="10">
        <f>IF(linear!$B521="S",1,0)</f>
        <v>0</v>
      </c>
      <c r="N521" s="10">
        <f>IF(linear!$B521="C",1,0)</f>
        <v>0</v>
      </c>
      <c r="O521" s="13">
        <f>IF(linear!$D521="male",1,0)</f>
        <v>0</v>
      </c>
      <c r="P521" s="13">
        <v>1.0</v>
      </c>
      <c r="AC521" s="15">
        <f>SUMPRODUCT(linear!$G521:$P521,$R$4:$AA$4)</f>
        <v>0.4800448672</v>
      </c>
      <c r="AD521" s="16">
        <f>(AC521-linear!$A521)^2</f>
        <v>0.2304430745</v>
      </c>
      <c r="AE521" s="16"/>
    </row>
    <row r="522" ht="14.25" customHeight="1">
      <c r="A522" s="10">
        <v>0.0</v>
      </c>
      <c r="B522" s="10" t="s">
        <v>30</v>
      </c>
      <c r="C522" s="10">
        <v>2.0</v>
      </c>
      <c r="D522" s="10" t="s">
        <v>31</v>
      </c>
      <c r="E522" s="10">
        <v>23.0</v>
      </c>
      <c r="F522" s="11">
        <v>13.0</v>
      </c>
      <c r="G522" s="10">
        <v>0.0</v>
      </c>
      <c r="H522" s="10">
        <v>0.0</v>
      </c>
      <c r="I522" s="12">
        <f>linear!$E522/$E$1</f>
        <v>0.2875</v>
      </c>
      <c r="J522" s="12">
        <f>LOG10(linear!$F522+1)</f>
        <v>1.146128036</v>
      </c>
      <c r="K522" s="10">
        <f>IF(linear!$C522=1,1,0)</f>
        <v>0</v>
      </c>
      <c r="L522" s="10">
        <f>IF(linear!$C522=2,1,0)</f>
        <v>1</v>
      </c>
      <c r="M522" s="10">
        <f>IF(linear!$B522="S",1,0)</f>
        <v>1</v>
      </c>
      <c r="N522" s="10">
        <f>IF(linear!$B522="C",1,0)</f>
        <v>0</v>
      </c>
      <c r="O522" s="13">
        <f>IF(linear!$D522="male",1,0)</f>
        <v>1</v>
      </c>
      <c r="P522" s="13">
        <v>1.0</v>
      </c>
      <c r="AC522" s="15">
        <f>SUMPRODUCT(linear!$G522:$P522,$R$4:$AA$4)</f>
        <v>0.3335366399</v>
      </c>
      <c r="AD522" s="16">
        <f>(AC522-linear!$A522)^2</f>
        <v>0.1112466902</v>
      </c>
      <c r="AE522" s="16"/>
    </row>
    <row r="523" ht="14.25" customHeight="1">
      <c r="A523" s="10">
        <v>0.0</v>
      </c>
      <c r="B523" s="10" t="s">
        <v>32</v>
      </c>
      <c r="C523" s="10">
        <v>1.0</v>
      </c>
      <c r="D523" s="10" t="s">
        <v>31</v>
      </c>
      <c r="E523" s="10">
        <v>58.0</v>
      </c>
      <c r="F523" s="11">
        <v>113.275</v>
      </c>
      <c r="G523" s="10">
        <v>0.0</v>
      </c>
      <c r="H523" s="10">
        <v>2.0</v>
      </c>
      <c r="I523" s="12">
        <f>linear!$E523/$E$1</f>
        <v>0.725</v>
      </c>
      <c r="J523" s="12">
        <f>LOG10(linear!$F523+1)</f>
        <v>2.05795123</v>
      </c>
      <c r="K523" s="10">
        <f>IF(linear!$C523=1,1,0)</f>
        <v>1</v>
      </c>
      <c r="L523" s="10">
        <f>IF(linear!$C523=2,1,0)</f>
        <v>0</v>
      </c>
      <c r="M523" s="10">
        <f>IF(linear!$B523="S",1,0)</f>
        <v>0</v>
      </c>
      <c r="N523" s="10">
        <f>IF(linear!$B523="C",1,0)</f>
        <v>1</v>
      </c>
      <c r="O523" s="13">
        <f>IF(linear!$D523="male",1,0)</f>
        <v>1</v>
      </c>
      <c r="P523" s="13">
        <v>1.0</v>
      </c>
      <c r="AC523" s="15">
        <f>SUMPRODUCT(linear!$G523:$P523,$R$4:$AA$4)</f>
        <v>0.361940181</v>
      </c>
      <c r="AD523" s="16">
        <f>(AC523-linear!$A523)^2</f>
        <v>0.1310006946</v>
      </c>
      <c r="AE523" s="16"/>
    </row>
    <row r="524" ht="14.25" customHeight="1">
      <c r="A524" s="10">
        <v>1.0</v>
      </c>
      <c r="B524" s="10" t="s">
        <v>30</v>
      </c>
      <c r="C524" s="10">
        <v>1.0</v>
      </c>
      <c r="D524" s="10" t="s">
        <v>31</v>
      </c>
      <c r="E524" s="10">
        <v>50.0</v>
      </c>
      <c r="F524" s="11">
        <v>133.65</v>
      </c>
      <c r="G524" s="10">
        <v>2.0</v>
      </c>
      <c r="H524" s="10">
        <v>0.0</v>
      </c>
      <c r="I524" s="12">
        <f>linear!$E524/$E$1</f>
        <v>0.625</v>
      </c>
      <c r="J524" s="12">
        <f>LOG10(linear!$F524+1)</f>
        <v>2.129206358</v>
      </c>
      <c r="K524" s="10">
        <f>IF(linear!$C524=1,1,0)</f>
        <v>1</v>
      </c>
      <c r="L524" s="10">
        <f>IF(linear!$C524=2,1,0)</f>
        <v>0</v>
      </c>
      <c r="M524" s="10">
        <f>IF(linear!$B524="S",1,0)</f>
        <v>1</v>
      </c>
      <c r="N524" s="10">
        <f>IF(linear!$B524="C",1,0)</f>
        <v>0</v>
      </c>
      <c r="O524" s="13">
        <f>IF(linear!$D524="male",1,0)</f>
        <v>1</v>
      </c>
      <c r="P524" s="13">
        <v>1.0</v>
      </c>
      <c r="AC524" s="15">
        <f>SUMPRODUCT(linear!$G524:$P524,$R$4:$AA$4)</f>
        <v>0.2685114254</v>
      </c>
      <c r="AD524" s="16">
        <f>(AC524-linear!$A524)^2</f>
        <v>0.5350755347</v>
      </c>
      <c r="AE524" s="16"/>
    </row>
    <row r="525" ht="14.25" customHeight="1">
      <c r="A525" s="10">
        <v>0.0</v>
      </c>
      <c r="B525" s="10" t="s">
        <v>32</v>
      </c>
      <c r="C525" s="10">
        <v>3.0</v>
      </c>
      <c r="D525" s="10" t="s">
        <v>31</v>
      </c>
      <c r="E525" s="10">
        <v>40.0</v>
      </c>
      <c r="F525" s="11">
        <v>7.225</v>
      </c>
      <c r="G525" s="10">
        <v>0.0</v>
      </c>
      <c r="H525" s="10">
        <v>0.0</v>
      </c>
      <c r="I525" s="12">
        <f>linear!$E525/$E$1</f>
        <v>0.5</v>
      </c>
      <c r="J525" s="12">
        <f>LOG10(linear!$F525+1)</f>
        <v>0.9151359066</v>
      </c>
      <c r="K525" s="10">
        <f>IF(linear!$C525=1,1,0)</f>
        <v>0</v>
      </c>
      <c r="L525" s="10">
        <f>IF(linear!$C525=2,1,0)</f>
        <v>0</v>
      </c>
      <c r="M525" s="10">
        <f>IF(linear!$B525="S",1,0)</f>
        <v>0</v>
      </c>
      <c r="N525" s="10">
        <f>IF(linear!$B525="C",1,0)</f>
        <v>1</v>
      </c>
      <c r="O525" s="13">
        <f>IF(linear!$D525="male",1,0)</f>
        <v>1</v>
      </c>
      <c r="P525" s="13">
        <v>1.0</v>
      </c>
      <c r="AC525" s="15">
        <f>SUMPRODUCT(linear!$G525:$P525,$R$4:$AA$4)</f>
        <v>0.09670802965</v>
      </c>
      <c r="AD525" s="16">
        <f>(AC525-linear!$A525)^2</f>
        <v>0.009352442999</v>
      </c>
      <c r="AE525" s="16"/>
    </row>
    <row r="526" ht="14.25" customHeight="1">
      <c r="A526" s="10">
        <v>0.0</v>
      </c>
      <c r="B526" s="10" t="s">
        <v>30</v>
      </c>
      <c r="C526" s="10">
        <v>1.0</v>
      </c>
      <c r="D526" s="10" t="s">
        <v>31</v>
      </c>
      <c r="E526" s="10">
        <v>47.0</v>
      </c>
      <c r="F526" s="11">
        <v>25.5875</v>
      </c>
      <c r="G526" s="10">
        <v>0.0</v>
      </c>
      <c r="H526" s="10">
        <v>0.0</v>
      </c>
      <c r="I526" s="12">
        <f>linear!$E526/$E$1</f>
        <v>0.5875</v>
      </c>
      <c r="J526" s="12">
        <f>LOG10(linear!$F526+1)</f>
        <v>1.424677503</v>
      </c>
      <c r="K526" s="10">
        <f>IF(linear!$C526=1,1,0)</f>
        <v>1</v>
      </c>
      <c r="L526" s="10">
        <f>IF(linear!$C526=2,1,0)</f>
        <v>0</v>
      </c>
      <c r="M526" s="10">
        <f>IF(linear!$B526="S",1,0)</f>
        <v>1</v>
      </c>
      <c r="N526" s="10">
        <f>IF(linear!$B526="C",1,0)</f>
        <v>0</v>
      </c>
      <c r="O526" s="13">
        <f>IF(linear!$D526="male",1,0)</f>
        <v>1</v>
      </c>
      <c r="P526" s="13">
        <v>1.0</v>
      </c>
      <c r="AC526" s="15">
        <f>SUMPRODUCT(linear!$G526:$P526,$R$4:$AA$4)</f>
        <v>0.3632456531</v>
      </c>
      <c r="AD526" s="16">
        <f>(AC526-linear!$A526)^2</f>
        <v>0.1319474045</v>
      </c>
      <c r="AE526" s="16"/>
    </row>
    <row r="527" ht="14.25" customHeight="1">
      <c r="A527" s="10">
        <v>0.0</v>
      </c>
      <c r="B527" s="10" t="s">
        <v>30</v>
      </c>
      <c r="C527" s="10">
        <v>3.0</v>
      </c>
      <c r="D527" s="10" t="s">
        <v>31</v>
      </c>
      <c r="E527" s="10">
        <v>36.0</v>
      </c>
      <c r="F527" s="11">
        <v>7.4958</v>
      </c>
      <c r="G527" s="10">
        <v>0.0</v>
      </c>
      <c r="H527" s="10">
        <v>0.0</v>
      </c>
      <c r="I527" s="12">
        <f>linear!$E527/$E$1</f>
        <v>0.45</v>
      </c>
      <c r="J527" s="12">
        <f>LOG10(linear!$F527+1)</f>
        <v>0.9292042801</v>
      </c>
      <c r="K527" s="10">
        <f>IF(linear!$C527=1,1,0)</f>
        <v>0</v>
      </c>
      <c r="L527" s="10">
        <f>IF(linear!$C527=2,1,0)</f>
        <v>0</v>
      </c>
      <c r="M527" s="10">
        <f>IF(linear!$B527="S",1,0)</f>
        <v>1</v>
      </c>
      <c r="N527" s="10">
        <f>IF(linear!$B527="C",1,0)</f>
        <v>0</v>
      </c>
      <c r="O527" s="13">
        <f>IF(linear!$D527="male",1,0)</f>
        <v>1</v>
      </c>
      <c r="P527" s="13">
        <v>1.0</v>
      </c>
      <c r="AC527" s="15">
        <f>SUMPRODUCT(linear!$G527:$P527,$R$4:$AA$4)</f>
        <v>0.05690302097</v>
      </c>
      <c r="AD527" s="16">
        <f>(AC527-linear!$A527)^2</f>
        <v>0.003237953795</v>
      </c>
      <c r="AE527" s="16"/>
    </row>
    <row r="528" ht="14.25" customHeight="1">
      <c r="A528" s="10">
        <v>1.0</v>
      </c>
      <c r="B528" s="10" t="s">
        <v>30</v>
      </c>
      <c r="C528" s="10">
        <v>3.0</v>
      </c>
      <c r="D528" s="10" t="s">
        <v>31</v>
      </c>
      <c r="E528" s="10">
        <v>20.0</v>
      </c>
      <c r="F528" s="11">
        <v>7.925</v>
      </c>
      <c r="G528" s="10">
        <v>1.0</v>
      </c>
      <c r="H528" s="10">
        <v>0.0</v>
      </c>
      <c r="I528" s="12">
        <f>linear!$E528/$E$1</f>
        <v>0.25</v>
      </c>
      <c r="J528" s="12">
        <f>LOG10(linear!$F528+1)</f>
        <v>0.9506082248</v>
      </c>
      <c r="K528" s="10">
        <f>IF(linear!$C528=1,1,0)</f>
        <v>0</v>
      </c>
      <c r="L528" s="10">
        <f>IF(linear!$C528=2,1,0)</f>
        <v>0</v>
      </c>
      <c r="M528" s="10">
        <f>IF(linear!$B528="S",1,0)</f>
        <v>1</v>
      </c>
      <c r="N528" s="10">
        <f>IF(linear!$B528="C",1,0)</f>
        <v>0</v>
      </c>
      <c r="O528" s="13">
        <f>IF(linear!$D528="male",1,0)</f>
        <v>1</v>
      </c>
      <c r="P528" s="13">
        <v>1.0</v>
      </c>
      <c r="AC528" s="15">
        <f>SUMPRODUCT(linear!$G528:$P528,$R$4:$AA$4)</f>
        <v>0.1054355443</v>
      </c>
      <c r="AD528" s="16">
        <f>(AC528-linear!$A528)^2</f>
        <v>0.8002455654</v>
      </c>
      <c r="AE528" s="16"/>
    </row>
    <row r="529" ht="14.25" customHeight="1">
      <c r="A529" s="10">
        <v>0.0</v>
      </c>
      <c r="B529" s="10" t="s">
        <v>30</v>
      </c>
      <c r="C529" s="10">
        <v>2.0</v>
      </c>
      <c r="D529" s="10" t="s">
        <v>31</v>
      </c>
      <c r="E529" s="10">
        <v>32.0</v>
      </c>
      <c r="F529" s="11">
        <v>73.5</v>
      </c>
      <c r="G529" s="10">
        <v>2.0</v>
      </c>
      <c r="H529" s="10">
        <v>0.0</v>
      </c>
      <c r="I529" s="12">
        <f>linear!$E529/$E$1</f>
        <v>0.4</v>
      </c>
      <c r="J529" s="12">
        <f>LOG10(linear!$F529+1)</f>
        <v>1.872156273</v>
      </c>
      <c r="K529" s="10">
        <f>IF(linear!$C529=1,1,0)</f>
        <v>0</v>
      </c>
      <c r="L529" s="10">
        <f>IF(linear!$C529=2,1,0)</f>
        <v>1</v>
      </c>
      <c r="M529" s="10">
        <f>IF(linear!$B529="S",1,0)</f>
        <v>1</v>
      </c>
      <c r="N529" s="10">
        <f>IF(linear!$B529="C",1,0)</f>
        <v>0</v>
      </c>
      <c r="O529" s="13">
        <f>IF(linear!$D529="male",1,0)</f>
        <v>1</v>
      </c>
      <c r="P529" s="13">
        <v>1.0</v>
      </c>
      <c r="AC529" s="15">
        <f>SUMPRODUCT(linear!$G529:$P529,$R$4:$AA$4)</f>
        <v>0.2014415292</v>
      </c>
      <c r="AD529" s="16">
        <f>(AC529-linear!$A529)^2</f>
        <v>0.0405786897</v>
      </c>
      <c r="AE529" s="16"/>
    </row>
    <row r="530" ht="14.25" customHeight="1">
      <c r="A530" s="10">
        <v>0.0</v>
      </c>
      <c r="B530" s="10" t="s">
        <v>30</v>
      </c>
      <c r="C530" s="10">
        <v>2.0</v>
      </c>
      <c r="D530" s="10" t="s">
        <v>31</v>
      </c>
      <c r="E530" s="10">
        <v>25.0</v>
      </c>
      <c r="F530" s="11">
        <v>13.0</v>
      </c>
      <c r="G530" s="10">
        <v>0.0</v>
      </c>
      <c r="H530" s="10">
        <v>0.0</v>
      </c>
      <c r="I530" s="12">
        <f>linear!$E530/$E$1</f>
        <v>0.3125</v>
      </c>
      <c r="J530" s="12">
        <f>LOG10(linear!$F530+1)</f>
        <v>1.146128036</v>
      </c>
      <c r="K530" s="10">
        <f>IF(linear!$C530=1,1,0)</f>
        <v>0</v>
      </c>
      <c r="L530" s="10">
        <f>IF(linear!$C530=2,1,0)</f>
        <v>1</v>
      </c>
      <c r="M530" s="10">
        <f>IF(linear!$B530="S",1,0)</f>
        <v>1</v>
      </c>
      <c r="N530" s="10">
        <f>IF(linear!$B530="C",1,0)</f>
        <v>0</v>
      </c>
      <c r="O530" s="13">
        <f>IF(linear!$D530="male",1,0)</f>
        <v>1</v>
      </c>
      <c r="P530" s="13">
        <v>1.0</v>
      </c>
      <c r="AC530" s="15">
        <f>SUMPRODUCT(linear!$G530:$P530,$R$4:$AA$4)</f>
        <v>0.3207337248</v>
      </c>
      <c r="AD530" s="16">
        <f>(AC530-linear!$A530)^2</f>
        <v>0.1028701222</v>
      </c>
      <c r="AE530" s="16"/>
    </row>
    <row r="531" ht="14.25" customHeight="1">
      <c r="A531" s="10">
        <v>0.0</v>
      </c>
      <c r="B531" s="10" t="s">
        <v>30</v>
      </c>
      <c r="C531" s="10">
        <v>3.0</v>
      </c>
      <c r="D531" s="10" t="s">
        <v>31</v>
      </c>
      <c r="E531" s="10">
        <v>43.0</v>
      </c>
      <c r="F531" s="11">
        <v>8.05</v>
      </c>
      <c r="G531" s="10">
        <v>0.0</v>
      </c>
      <c r="H531" s="10">
        <v>0.0</v>
      </c>
      <c r="I531" s="12">
        <f>linear!$E531/$E$1</f>
        <v>0.5375</v>
      </c>
      <c r="J531" s="12">
        <f>LOG10(linear!$F531+1)</f>
        <v>0.9566485792</v>
      </c>
      <c r="K531" s="10">
        <f>IF(linear!$C531=1,1,0)</f>
        <v>0</v>
      </c>
      <c r="L531" s="10">
        <f>IF(linear!$C531=2,1,0)</f>
        <v>0</v>
      </c>
      <c r="M531" s="10">
        <f>IF(linear!$B531="S",1,0)</f>
        <v>1</v>
      </c>
      <c r="N531" s="10">
        <f>IF(linear!$B531="C",1,0)</f>
        <v>0</v>
      </c>
      <c r="O531" s="13">
        <f>IF(linear!$D531="male",1,0)</f>
        <v>1</v>
      </c>
      <c r="P531" s="13">
        <v>1.0</v>
      </c>
      <c r="AC531" s="15">
        <f>SUMPRODUCT(linear!$G531:$P531,$R$4:$AA$4)</f>
        <v>0.01343043079</v>
      </c>
      <c r="AD531" s="16">
        <f>(AC531-linear!$A531)^2</f>
        <v>0.0001803764713</v>
      </c>
      <c r="AE531" s="16"/>
    </row>
    <row r="532" ht="14.25" customHeight="1">
      <c r="A532" s="10">
        <v>1.0</v>
      </c>
      <c r="B532" s="10" t="s">
        <v>30</v>
      </c>
      <c r="C532" s="10">
        <v>2.0</v>
      </c>
      <c r="D532" s="10" t="s">
        <v>33</v>
      </c>
      <c r="E532" s="10">
        <v>40.0</v>
      </c>
      <c r="F532" s="11">
        <v>39.0</v>
      </c>
      <c r="G532" s="10">
        <v>1.0</v>
      </c>
      <c r="H532" s="10">
        <v>1.0</v>
      </c>
      <c r="I532" s="12">
        <f>linear!$E532/$E$1</f>
        <v>0.5</v>
      </c>
      <c r="J532" s="12">
        <f>LOG10(linear!$F532+1)</f>
        <v>1.602059991</v>
      </c>
      <c r="K532" s="10">
        <f>IF(linear!$C532=1,1,0)</f>
        <v>0</v>
      </c>
      <c r="L532" s="10">
        <f>IF(linear!$C532=2,1,0)</f>
        <v>1</v>
      </c>
      <c r="M532" s="10">
        <f>IF(linear!$B532="S",1,0)</f>
        <v>1</v>
      </c>
      <c r="N532" s="10">
        <f>IF(linear!$B532="C",1,0)</f>
        <v>0</v>
      </c>
      <c r="O532" s="13">
        <f>IF(linear!$D532="male",1,0)</f>
        <v>0</v>
      </c>
      <c r="P532" s="13">
        <v>1.0</v>
      </c>
      <c r="AC532" s="15">
        <f>SUMPRODUCT(linear!$G532:$P532,$R$4:$AA$4)</f>
        <v>0.6611390554</v>
      </c>
      <c r="AD532" s="16">
        <f>(AC532-linear!$A532)^2</f>
        <v>0.1148267398</v>
      </c>
      <c r="AE532" s="16"/>
    </row>
    <row r="533" ht="14.25" customHeight="1">
      <c r="A533" s="10">
        <v>0.0</v>
      </c>
      <c r="B533" s="10" t="s">
        <v>30</v>
      </c>
      <c r="C533" s="10">
        <v>1.0</v>
      </c>
      <c r="D533" s="10" t="s">
        <v>31</v>
      </c>
      <c r="E533" s="10">
        <v>31.0</v>
      </c>
      <c r="F533" s="11">
        <v>52.0</v>
      </c>
      <c r="G533" s="10">
        <v>1.0</v>
      </c>
      <c r="H533" s="10">
        <v>0.0</v>
      </c>
      <c r="I533" s="12">
        <f>linear!$E533/$E$1</f>
        <v>0.3875</v>
      </c>
      <c r="J533" s="12">
        <f>LOG10(linear!$F533+1)</f>
        <v>1.72427587</v>
      </c>
      <c r="K533" s="10">
        <f>IF(linear!$C533=1,1,0)</f>
        <v>1</v>
      </c>
      <c r="L533" s="10">
        <f>IF(linear!$C533=2,1,0)</f>
        <v>0</v>
      </c>
      <c r="M533" s="10">
        <f>IF(linear!$B533="S",1,0)</f>
        <v>1</v>
      </c>
      <c r="N533" s="10">
        <f>IF(linear!$B533="C",1,0)</f>
        <v>0</v>
      </c>
      <c r="O533" s="13">
        <f>IF(linear!$D533="male",1,0)</f>
        <v>1</v>
      </c>
      <c r="P533" s="13">
        <v>1.0</v>
      </c>
      <c r="AC533" s="15">
        <f>SUMPRODUCT(linear!$G533:$P533,$R$4:$AA$4)</f>
        <v>0.4253371457</v>
      </c>
      <c r="AD533" s="16">
        <f>(AC533-linear!$A533)^2</f>
        <v>0.1809116875</v>
      </c>
      <c r="AE533" s="16"/>
    </row>
    <row r="534" ht="14.25" customHeight="1">
      <c r="A534" s="10">
        <v>0.0</v>
      </c>
      <c r="B534" s="10" t="s">
        <v>30</v>
      </c>
      <c r="C534" s="10">
        <v>2.0</v>
      </c>
      <c r="D534" s="10" t="s">
        <v>31</v>
      </c>
      <c r="E534" s="10">
        <v>70.0</v>
      </c>
      <c r="F534" s="11">
        <v>10.5</v>
      </c>
      <c r="G534" s="10">
        <v>0.0</v>
      </c>
      <c r="H534" s="10">
        <v>0.0</v>
      </c>
      <c r="I534" s="12">
        <f>linear!$E534/$E$1</f>
        <v>0.875</v>
      </c>
      <c r="J534" s="12">
        <f>LOG10(linear!$F534+1)</f>
        <v>1.06069784</v>
      </c>
      <c r="K534" s="10">
        <f>IF(linear!$C534=1,1,0)</f>
        <v>0</v>
      </c>
      <c r="L534" s="10">
        <f>IF(linear!$C534=2,1,0)</f>
        <v>1</v>
      </c>
      <c r="M534" s="10">
        <f>IF(linear!$B534="S",1,0)</f>
        <v>1</v>
      </c>
      <c r="N534" s="10">
        <f>IF(linear!$B534="C",1,0)</f>
        <v>0</v>
      </c>
      <c r="O534" s="13">
        <f>IF(linear!$D534="male",1,0)</f>
        <v>1</v>
      </c>
      <c r="P534" s="13">
        <v>1.0</v>
      </c>
      <c r="AC534" s="15">
        <f>SUMPRODUCT(linear!$G534:$P534,$R$4:$AA$4)</f>
        <v>0.02850433647</v>
      </c>
      <c r="AD534" s="16">
        <f>(AC534-linear!$A534)^2</f>
        <v>0.0008124971977</v>
      </c>
      <c r="AE534" s="16"/>
    </row>
    <row r="535" ht="14.25" customHeight="1">
      <c r="A535" s="10">
        <v>1.0</v>
      </c>
      <c r="B535" s="10" t="s">
        <v>30</v>
      </c>
      <c r="C535" s="10">
        <v>2.0</v>
      </c>
      <c r="D535" s="10" t="s">
        <v>31</v>
      </c>
      <c r="E535" s="10">
        <v>31.0</v>
      </c>
      <c r="F535" s="11">
        <v>13.0</v>
      </c>
      <c r="G535" s="10">
        <v>0.0</v>
      </c>
      <c r="H535" s="10">
        <v>0.0</v>
      </c>
      <c r="I535" s="12">
        <f>linear!$E535/$E$1</f>
        <v>0.3875</v>
      </c>
      <c r="J535" s="12">
        <f>LOG10(linear!$F535+1)</f>
        <v>1.146128036</v>
      </c>
      <c r="K535" s="10">
        <f>IF(linear!$C535=1,1,0)</f>
        <v>0</v>
      </c>
      <c r="L535" s="10">
        <f>IF(linear!$C535=2,1,0)</f>
        <v>1</v>
      </c>
      <c r="M535" s="10">
        <f>IF(linear!$B535="S",1,0)</f>
        <v>1</v>
      </c>
      <c r="N535" s="10">
        <f>IF(linear!$B535="C",1,0)</f>
        <v>0</v>
      </c>
      <c r="O535" s="13">
        <f>IF(linear!$D535="male",1,0)</f>
        <v>1</v>
      </c>
      <c r="P535" s="13">
        <v>1.0</v>
      </c>
      <c r="AC535" s="15">
        <f>SUMPRODUCT(linear!$G535:$P535,$R$4:$AA$4)</f>
        <v>0.2823249794</v>
      </c>
      <c r="AD535" s="16">
        <f>(AC535-linear!$A535)^2</f>
        <v>0.5150574351</v>
      </c>
      <c r="AE535" s="16"/>
    </row>
    <row r="536" ht="14.25" customHeight="1">
      <c r="A536" s="10">
        <v>0.0</v>
      </c>
      <c r="B536" s="10" t="s">
        <v>30</v>
      </c>
      <c r="C536" s="10">
        <v>3.0</v>
      </c>
      <c r="D536" s="10" t="s">
        <v>31</v>
      </c>
      <c r="E536" s="10">
        <v>18.0</v>
      </c>
      <c r="F536" s="11">
        <v>7.775</v>
      </c>
      <c r="G536" s="10">
        <v>0.0</v>
      </c>
      <c r="H536" s="10">
        <v>0.0</v>
      </c>
      <c r="I536" s="12">
        <f>linear!$E536/$E$1</f>
        <v>0.225</v>
      </c>
      <c r="J536" s="12">
        <f>LOG10(linear!$F536+1)</f>
        <v>0.9432471251</v>
      </c>
      <c r="K536" s="10">
        <f>IF(linear!$C536=1,1,0)</f>
        <v>0</v>
      </c>
      <c r="L536" s="10">
        <f>IF(linear!$C536=2,1,0)</f>
        <v>0</v>
      </c>
      <c r="M536" s="10">
        <f>IF(linear!$B536="S",1,0)</f>
        <v>1</v>
      </c>
      <c r="N536" s="10">
        <f>IF(linear!$B536="C",1,0)</f>
        <v>0</v>
      </c>
      <c r="O536" s="13">
        <f>IF(linear!$D536="male",1,0)</f>
        <v>1</v>
      </c>
      <c r="P536" s="13">
        <v>1.0</v>
      </c>
      <c r="AC536" s="15">
        <f>SUMPRODUCT(linear!$G536:$P536,$R$4:$AA$4)</f>
        <v>0.1728136939</v>
      </c>
      <c r="AD536" s="16">
        <f>(AC536-linear!$A536)^2</f>
        <v>0.0298645728</v>
      </c>
      <c r="AE536" s="16"/>
    </row>
    <row r="537" ht="14.25" customHeight="1">
      <c r="A537" s="10">
        <v>0.0</v>
      </c>
      <c r="B537" s="10" t="s">
        <v>30</v>
      </c>
      <c r="C537" s="10">
        <v>3.0</v>
      </c>
      <c r="D537" s="10" t="s">
        <v>31</v>
      </c>
      <c r="E537" s="10">
        <v>24.5</v>
      </c>
      <c r="F537" s="11">
        <v>8.05</v>
      </c>
      <c r="G537" s="10">
        <v>0.0</v>
      </c>
      <c r="H537" s="10">
        <v>0.0</v>
      </c>
      <c r="I537" s="12">
        <f>linear!$E537/$E$1</f>
        <v>0.30625</v>
      </c>
      <c r="J537" s="12">
        <f>LOG10(linear!$F537+1)</f>
        <v>0.9566485792</v>
      </c>
      <c r="K537" s="10">
        <f>IF(linear!$C537=1,1,0)</f>
        <v>0</v>
      </c>
      <c r="L537" s="10">
        <f>IF(linear!$C537=2,1,0)</f>
        <v>0</v>
      </c>
      <c r="M537" s="10">
        <f>IF(linear!$B537="S",1,0)</f>
        <v>1</v>
      </c>
      <c r="N537" s="10">
        <f>IF(linear!$B537="C",1,0)</f>
        <v>0</v>
      </c>
      <c r="O537" s="13">
        <f>IF(linear!$D537="male",1,0)</f>
        <v>1</v>
      </c>
      <c r="P537" s="13">
        <v>1.0</v>
      </c>
      <c r="AC537" s="15">
        <f>SUMPRODUCT(linear!$G537:$P537,$R$4:$AA$4)</f>
        <v>0.1318573957</v>
      </c>
      <c r="AD537" s="16">
        <f>(AC537-linear!$A537)^2</f>
        <v>0.0173863728</v>
      </c>
      <c r="AE537" s="16"/>
    </row>
    <row r="538" ht="14.25" customHeight="1">
      <c r="A538" s="10">
        <v>1.0</v>
      </c>
      <c r="B538" s="10" t="s">
        <v>30</v>
      </c>
      <c r="C538" s="10">
        <v>3.0</v>
      </c>
      <c r="D538" s="10" t="s">
        <v>33</v>
      </c>
      <c r="E538" s="10">
        <v>18.0</v>
      </c>
      <c r="F538" s="11">
        <v>9.8417</v>
      </c>
      <c r="G538" s="10">
        <v>0.0</v>
      </c>
      <c r="H538" s="10">
        <v>0.0</v>
      </c>
      <c r="I538" s="12">
        <f>linear!$E538/$E$1</f>
        <v>0.225</v>
      </c>
      <c r="J538" s="12">
        <f>LOG10(linear!$F538+1)</f>
        <v>1.035097386</v>
      </c>
      <c r="K538" s="10">
        <f>IF(linear!$C538=1,1,0)</f>
        <v>0</v>
      </c>
      <c r="L538" s="10">
        <f>IF(linear!$C538=2,1,0)</f>
        <v>0</v>
      </c>
      <c r="M538" s="10">
        <f>IF(linear!$B538="S",1,0)</f>
        <v>1</v>
      </c>
      <c r="N538" s="10">
        <f>IF(linear!$B538="C",1,0)</f>
        <v>0</v>
      </c>
      <c r="O538" s="13">
        <f>IF(linear!$D538="male",1,0)</f>
        <v>0</v>
      </c>
      <c r="P538" s="13">
        <v>1.0</v>
      </c>
      <c r="AC538" s="15">
        <f>SUMPRODUCT(linear!$G538:$P538,$R$4:$AA$4)</f>
        <v>0.6603554535</v>
      </c>
      <c r="AD538" s="16">
        <f>(AC538-linear!$A538)^2</f>
        <v>0.115358418</v>
      </c>
      <c r="AE538" s="16"/>
    </row>
    <row r="539" ht="14.25" customHeight="1">
      <c r="A539" s="10">
        <v>0.0</v>
      </c>
      <c r="B539" s="10" t="s">
        <v>30</v>
      </c>
      <c r="C539" s="10">
        <v>3.0</v>
      </c>
      <c r="D539" s="10" t="s">
        <v>33</v>
      </c>
      <c r="E539" s="10">
        <v>43.0</v>
      </c>
      <c r="F539" s="11">
        <v>46.9</v>
      </c>
      <c r="G539" s="10">
        <v>1.0</v>
      </c>
      <c r="H539" s="10">
        <v>6.0</v>
      </c>
      <c r="I539" s="12">
        <f>linear!$E539/$E$1</f>
        <v>0.5375</v>
      </c>
      <c r="J539" s="12">
        <f>LOG10(linear!$F539+1)</f>
        <v>1.680335513</v>
      </c>
      <c r="K539" s="10">
        <f>IF(linear!$C539=1,1,0)</f>
        <v>0</v>
      </c>
      <c r="L539" s="10">
        <f>IF(linear!$C539=2,1,0)</f>
        <v>0</v>
      </c>
      <c r="M539" s="10">
        <f>IF(linear!$B539="S",1,0)</f>
        <v>1</v>
      </c>
      <c r="N539" s="10">
        <f>IF(linear!$B539="C",1,0)</f>
        <v>0</v>
      </c>
      <c r="O539" s="13">
        <f>IF(linear!$D539="male",1,0)</f>
        <v>0</v>
      </c>
      <c r="P539" s="13">
        <v>1.0</v>
      </c>
      <c r="AC539" s="15">
        <f>SUMPRODUCT(linear!$G539:$P539,$R$4:$AA$4)</f>
        <v>0.3932797741</v>
      </c>
      <c r="AD539" s="16">
        <f>(AC539-linear!$A539)^2</f>
        <v>0.1546689807</v>
      </c>
      <c r="AE539" s="16"/>
    </row>
    <row r="540" ht="14.25" customHeight="1">
      <c r="A540" s="10">
        <v>1.0</v>
      </c>
      <c r="B540" s="10" t="s">
        <v>32</v>
      </c>
      <c r="C540" s="10">
        <v>1.0</v>
      </c>
      <c r="D540" s="10" t="s">
        <v>31</v>
      </c>
      <c r="E540" s="10">
        <v>36.0</v>
      </c>
      <c r="F540" s="11">
        <v>512.3292</v>
      </c>
      <c r="G540" s="10">
        <v>0.0</v>
      </c>
      <c r="H540" s="10">
        <v>1.0</v>
      </c>
      <c r="I540" s="12">
        <f>linear!$E540/$E$1</f>
        <v>0.45</v>
      </c>
      <c r="J540" s="12">
        <f>LOG10(linear!$F540+1)</f>
        <v>2.710395969</v>
      </c>
      <c r="K540" s="10">
        <f>IF(linear!$C540=1,1,0)</f>
        <v>1</v>
      </c>
      <c r="L540" s="10">
        <f>IF(linear!$C540=2,1,0)</f>
        <v>0</v>
      </c>
      <c r="M540" s="10">
        <f>IF(linear!$B540="S",1,0)</f>
        <v>0</v>
      </c>
      <c r="N540" s="10">
        <f>IF(linear!$B540="C",1,0)</f>
        <v>1</v>
      </c>
      <c r="O540" s="13">
        <f>IF(linear!$D540="male",1,0)</f>
        <v>1</v>
      </c>
      <c r="P540" s="13">
        <v>1.0</v>
      </c>
      <c r="AC540" s="15">
        <f>SUMPRODUCT(linear!$G540:$P540,$R$4:$AA$4)</f>
        <v>0.548497474</v>
      </c>
      <c r="AD540" s="16">
        <f>(AC540-linear!$A540)^2</f>
        <v>0.203854531</v>
      </c>
      <c r="AE540" s="16"/>
    </row>
    <row r="541" ht="14.25" customHeight="1">
      <c r="A541" s="10">
        <v>1.0</v>
      </c>
      <c r="B541" s="10" t="s">
        <v>32</v>
      </c>
      <c r="C541" s="10">
        <v>1.0</v>
      </c>
      <c r="D541" s="10" t="s">
        <v>31</v>
      </c>
      <c r="E541" s="10">
        <v>27.0</v>
      </c>
      <c r="F541" s="11">
        <v>76.7292</v>
      </c>
      <c r="G541" s="10">
        <v>0.0</v>
      </c>
      <c r="H541" s="10">
        <v>0.0</v>
      </c>
      <c r="I541" s="12">
        <f>linear!$E541/$E$1</f>
        <v>0.3375</v>
      </c>
      <c r="J541" s="12">
        <f>LOG10(linear!$F541+1)</f>
        <v>1.890584198</v>
      </c>
      <c r="K541" s="10">
        <f>IF(linear!$C541=1,1,0)</f>
        <v>1</v>
      </c>
      <c r="L541" s="10">
        <f>IF(linear!$C541=2,1,0)</f>
        <v>0</v>
      </c>
      <c r="M541" s="10">
        <f>IF(linear!$B541="S",1,0)</f>
        <v>0</v>
      </c>
      <c r="N541" s="10">
        <f>IF(linear!$B541="C",1,0)</f>
        <v>1</v>
      </c>
      <c r="O541" s="13">
        <f>IF(linear!$D541="male",1,0)</f>
        <v>1</v>
      </c>
      <c r="P541" s="13">
        <v>1.0</v>
      </c>
      <c r="AC541" s="15">
        <f>SUMPRODUCT(linear!$G541:$P541,$R$4:$AA$4)</f>
        <v>0.5800792368</v>
      </c>
      <c r="AD541" s="16">
        <f>(AC541-linear!$A541)^2</f>
        <v>0.1763334474</v>
      </c>
      <c r="AE541" s="16"/>
    </row>
    <row r="542" ht="14.25" customHeight="1">
      <c r="A542" s="10">
        <v>0.0</v>
      </c>
      <c r="B542" s="10" t="s">
        <v>30</v>
      </c>
      <c r="C542" s="10">
        <v>3.0</v>
      </c>
      <c r="D542" s="10" t="s">
        <v>31</v>
      </c>
      <c r="E542" s="10">
        <v>20.0</v>
      </c>
      <c r="F542" s="11">
        <v>9.225</v>
      </c>
      <c r="G542" s="10">
        <v>0.0</v>
      </c>
      <c r="H542" s="10">
        <v>0.0</v>
      </c>
      <c r="I542" s="12">
        <f>linear!$E542/$E$1</f>
        <v>0.25</v>
      </c>
      <c r="J542" s="12">
        <f>LOG10(linear!$F542+1)</f>
        <v>1.009663317</v>
      </c>
      <c r="K542" s="10">
        <f>IF(linear!$C542=1,1,0)</f>
        <v>0</v>
      </c>
      <c r="L542" s="10">
        <f>IF(linear!$C542=2,1,0)</f>
        <v>0</v>
      </c>
      <c r="M542" s="10">
        <f>IF(linear!$B542="S",1,0)</f>
        <v>1</v>
      </c>
      <c r="N542" s="10">
        <f>IF(linear!$B542="C",1,0)</f>
        <v>0</v>
      </c>
      <c r="O542" s="13">
        <f>IF(linear!$D542="male",1,0)</f>
        <v>1</v>
      </c>
      <c r="P542" s="13">
        <v>1.0</v>
      </c>
      <c r="AC542" s="15">
        <f>SUMPRODUCT(linear!$G542:$P542,$R$4:$AA$4)</f>
        <v>0.1632478498</v>
      </c>
      <c r="AD542" s="16">
        <f>(AC542-linear!$A542)^2</f>
        <v>0.02664986046</v>
      </c>
      <c r="AE542" s="16"/>
    </row>
    <row r="543" ht="14.25" customHeight="1">
      <c r="A543" s="10">
        <v>0.0</v>
      </c>
      <c r="B543" s="10" t="s">
        <v>30</v>
      </c>
      <c r="C543" s="10">
        <v>3.0</v>
      </c>
      <c r="D543" s="10" t="s">
        <v>31</v>
      </c>
      <c r="E543" s="10">
        <v>14.0</v>
      </c>
      <c r="F543" s="11">
        <v>46.9</v>
      </c>
      <c r="G543" s="10">
        <v>5.0</v>
      </c>
      <c r="H543" s="10">
        <v>2.0</v>
      </c>
      <c r="I543" s="12">
        <f>linear!$E543/$E$1</f>
        <v>0.175</v>
      </c>
      <c r="J543" s="12">
        <f>LOG10(linear!$F543+1)</f>
        <v>1.680335513</v>
      </c>
      <c r="K543" s="10">
        <f>IF(linear!$C543=1,1,0)</f>
        <v>0</v>
      </c>
      <c r="L543" s="10">
        <f>IF(linear!$C543=2,1,0)</f>
        <v>0</v>
      </c>
      <c r="M543" s="10">
        <f>IF(linear!$B543="S",1,0)</f>
        <v>1</v>
      </c>
      <c r="N543" s="10">
        <f>IF(linear!$B543="C",1,0)</f>
        <v>0</v>
      </c>
      <c r="O543" s="13">
        <f>IF(linear!$D543="male",1,0)</f>
        <v>1</v>
      </c>
      <c r="P543" s="13">
        <v>1.0</v>
      </c>
      <c r="AC543" s="15">
        <f>SUMPRODUCT(linear!$G543:$P543,$R$4:$AA$4)</f>
        <v>-0.06817663518</v>
      </c>
      <c r="AD543" s="16">
        <f>(AC543-linear!$A543)^2</f>
        <v>0.004648053585</v>
      </c>
      <c r="AE543" s="16"/>
    </row>
    <row r="544" ht="14.25" customHeight="1">
      <c r="A544" s="10">
        <v>0.0</v>
      </c>
      <c r="B544" s="10" t="s">
        <v>30</v>
      </c>
      <c r="C544" s="10">
        <v>2.0</v>
      </c>
      <c r="D544" s="10" t="s">
        <v>31</v>
      </c>
      <c r="E544" s="10">
        <v>60.0</v>
      </c>
      <c r="F544" s="11">
        <v>39.0</v>
      </c>
      <c r="G544" s="10">
        <v>1.0</v>
      </c>
      <c r="H544" s="10">
        <v>1.0</v>
      </c>
      <c r="I544" s="12">
        <f>linear!$E544/$E$1</f>
        <v>0.75</v>
      </c>
      <c r="J544" s="12">
        <f>LOG10(linear!$F544+1)</f>
        <v>1.602059991</v>
      </c>
      <c r="K544" s="10">
        <f>IF(linear!$C544=1,1,0)</f>
        <v>0</v>
      </c>
      <c r="L544" s="10">
        <f>IF(linear!$C544=2,1,0)</f>
        <v>1</v>
      </c>
      <c r="M544" s="10">
        <f>IF(linear!$B544="S",1,0)</f>
        <v>1</v>
      </c>
      <c r="N544" s="10">
        <f>IF(linear!$B544="C",1,0)</f>
        <v>0</v>
      </c>
      <c r="O544" s="13">
        <f>IF(linear!$D544="male",1,0)</f>
        <v>1</v>
      </c>
      <c r="P544" s="13">
        <v>1.0</v>
      </c>
      <c r="AC544" s="15">
        <f>SUMPRODUCT(linear!$G544:$P544,$R$4:$AA$4)</f>
        <v>0.05004485143</v>
      </c>
      <c r="AD544" s="16">
        <f>(AC544-linear!$A544)^2</f>
        <v>0.002504487155</v>
      </c>
      <c r="AE544" s="16"/>
    </row>
    <row r="545" ht="14.25" customHeight="1">
      <c r="A545" s="10">
        <v>0.0</v>
      </c>
      <c r="B545" s="10" t="s">
        <v>32</v>
      </c>
      <c r="C545" s="10">
        <v>2.0</v>
      </c>
      <c r="D545" s="10" t="s">
        <v>31</v>
      </c>
      <c r="E545" s="10">
        <v>25.0</v>
      </c>
      <c r="F545" s="11">
        <v>41.5792</v>
      </c>
      <c r="G545" s="10">
        <v>1.0</v>
      </c>
      <c r="H545" s="10">
        <v>2.0</v>
      </c>
      <c r="I545" s="12">
        <f>linear!$E545/$E$1</f>
        <v>0.3125</v>
      </c>
      <c r="J545" s="12">
        <f>LOG10(linear!$F545+1)</f>
        <v>1.629197497</v>
      </c>
      <c r="K545" s="10">
        <f>IF(linear!$C545=1,1,0)</f>
        <v>0</v>
      </c>
      <c r="L545" s="10">
        <f>IF(linear!$C545=2,1,0)</f>
        <v>1</v>
      </c>
      <c r="M545" s="10">
        <f>IF(linear!$B545="S",1,0)</f>
        <v>0</v>
      </c>
      <c r="N545" s="10">
        <f>IF(linear!$B545="C",1,0)</f>
        <v>1</v>
      </c>
      <c r="O545" s="13">
        <f>IF(linear!$D545="male",1,0)</f>
        <v>1</v>
      </c>
      <c r="P545" s="13">
        <v>1.0</v>
      </c>
      <c r="AC545" s="15">
        <f>SUMPRODUCT(linear!$G545:$P545,$R$4:$AA$4)</f>
        <v>0.327589444</v>
      </c>
      <c r="AD545" s="16">
        <f>(AC545-linear!$A545)^2</f>
        <v>0.1073148438</v>
      </c>
      <c r="AE545" s="16"/>
    </row>
    <row r="546" ht="14.25" customHeight="1">
      <c r="A546" s="10">
        <v>0.0</v>
      </c>
      <c r="B546" s="10" t="s">
        <v>30</v>
      </c>
      <c r="C546" s="10">
        <v>3.0</v>
      </c>
      <c r="D546" s="10" t="s">
        <v>31</v>
      </c>
      <c r="E546" s="10">
        <v>14.0</v>
      </c>
      <c r="F546" s="11">
        <v>39.6875</v>
      </c>
      <c r="G546" s="10">
        <v>4.0</v>
      </c>
      <c r="H546" s="10">
        <v>1.0</v>
      </c>
      <c r="I546" s="12">
        <f>linear!$E546/$E$1</f>
        <v>0.175</v>
      </c>
      <c r="J546" s="12">
        <f>LOG10(linear!$F546+1)</f>
        <v>1.609461006</v>
      </c>
      <c r="K546" s="10">
        <f>IF(linear!$C546=1,1,0)</f>
        <v>0</v>
      </c>
      <c r="L546" s="10">
        <f>IF(linear!$C546=2,1,0)</f>
        <v>0</v>
      </c>
      <c r="M546" s="10">
        <f>IF(linear!$B546="S",1,0)</f>
        <v>1</v>
      </c>
      <c r="N546" s="10">
        <f>IF(linear!$B546="C",1,0)</f>
        <v>0</v>
      </c>
      <c r="O546" s="13">
        <f>IF(linear!$D546="male",1,0)</f>
        <v>1</v>
      </c>
      <c r="P546" s="13">
        <v>1.0</v>
      </c>
      <c r="AC546" s="15">
        <f>SUMPRODUCT(linear!$G546:$P546,$R$4:$AA$4)</f>
        <v>-0.002771390404</v>
      </c>
      <c r="AD546" s="16">
        <f>(AC546-linear!$A546)^2</f>
        <v>0.000007680604772</v>
      </c>
      <c r="AE546" s="16"/>
    </row>
    <row r="547" ht="14.25" customHeight="1">
      <c r="A547" s="10">
        <v>0.0</v>
      </c>
      <c r="B547" s="10" t="s">
        <v>30</v>
      </c>
      <c r="C547" s="10">
        <v>3.0</v>
      </c>
      <c r="D547" s="10" t="s">
        <v>31</v>
      </c>
      <c r="E547" s="10">
        <v>19.0</v>
      </c>
      <c r="F547" s="11">
        <v>10.1708</v>
      </c>
      <c r="G547" s="10">
        <v>0.0</v>
      </c>
      <c r="H547" s="10">
        <v>0.0</v>
      </c>
      <c r="I547" s="12">
        <f>linear!$E547/$E$1</f>
        <v>0.2375</v>
      </c>
      <c r="J547" s="12">
        <f>LOG10(linear!$F547+1)</f>
        <v>1.048084276</v>
      </c>
      <c r="K547" s="10">
        <f>IF(linear!$C547=1,1,0)</f>
        <v>0</v>
      </c>
      <c r="L547" s="10">
        <f>IF(linear!$C547=2,1,0)</f>
        <v>0</v>
      </c>
      <c r="M547" s="10">
        <f>IF(linear!$B547="S",1,0)</f>
        <v>1</v>
      </c>
      <c r="N547" s="10">
        <f>IF(linear!$B547="C",1,0)</f>
        <v>0</v>
      </c>
      <c r="O547" s="13">
        <f>IF(linear!$D547="male",1,0)</f>
        <v>1</v>
      </c>
      <c r="P547" s="13">
        <v>1.0</v>
      </c>
      <c r="AC547" s="15">
        <f>SUMPRODUCT(linear!$G547:$P547,$R$4:$AA$4)</f>
        <v>0.1715219136</v>
      </c>
      <c r="AD547" s="16">
        <f>(AC547-linear!$A547)^2</f>
        <v>0.02941976685</v>
      </c>
      <c r="AE547" s="16"/>
    </row>
    <row r="548" ht="14.25" customHeight="1">
      <c r="A548" s="10">
        <v>0.0</v>
      </c>
      <c r="B548" s="10" t="s">
        <v>30</v>
      </c>
      <c r="C548" s="10">
        <v>3.0</v>
      </c>
      <c r="D548" s="10" t="s">
        <v>31</v>
      </c>
      <c r="E548" s="10">
        <v>18.0</v>
      </c>
      <c r="F548" s="11">
        <v>7.7958</v>
      </c>
      <c r="G548" s="10">
        <v>0.0</v>
      </c>
      <c r="H548" s="10">
        <v>0.0</v>
      </c>
      <c r="I548" s="12">
        <f>linear!$E548/$E$1</f>
        <v>0.225</v>
      </c>
      <c r="J548" s="12">
        <f>LOG10(linear!$F548+1)</f>
        <v>0.9442753458</v>
      </c>
      <c r="K548" s="10">
        <f>IF(linear!$C548=1,1,0)</f>
        <v>0</v>
      </c>
      <c r="L548" s="10">
        <f>IF(linear!$C548=2,1,0)</f>
        <v>0</v>
      </c>
      <c r="M548" s="10">
        <f>IF(linear!$B548="S",1,0)</f>
        <v>1</v>
      </c>
      <c r="N548" s="10">
        <f>IF(linear!$B548="C",1,0)</f>
        <v>0</v>
      </c>
      <c r="O548" s="13">
        <f>IF(linear!$D548="male",1,0)</f>
        <v>1</v>
      </c>
      <c r="P548" s="13">
        <v>1.0</v>
      </c>
      <c r="AC548" s="15">
        <f>SUMPRODUCT(linear!$G548:$P548,$R$4:$AA$4)</f>
        <v>0.1728638085</v>
      </c>
      <c r="AD548" s="16">
        <f>(AC548-linear!$A548)^2</f>
        <v>0.0298818963</v>
      </c>
      <c r="AE548" s="16"/>
    </row>
    <row r="549" ht="14.25" customHeight="1">
      <c r="A549" s="10">
        <v>1.0</v>
      </c>
      <c r="B549" s="10" t="s">
        <v>30</v>
      </c>
      <c r="C549" s="10">
        <v>1.0</v>
      </c>
      <c r="D549" s="10" t="s">
        <v>33</v>
      </c>
      <c r="E549" s="10">
        <v>15.0</v>
      </c>
      <c r="F549" s="11">
        <v>211.3375</v>
      </c>
      <c r="G549" s="10">
        <v>0.0</v>
      </c>
      <c r="H549" s="10">
        <v>1.0</v>
      </c>
      <c r="I549" s="12">
        <f>linear!$E549/$E$1</f>
        <v>0.1875</v>
      </c>
      <c r="J549" s="12">
        <f>LOG10(linear!$F549+1)</f>
        <v>2.3270267</v>
      </c>
      <c r="K549" s="10">
        <f>IF(linear!$C549=1,1,0)</f>
        <v>1</v>
      </c>
      <c r="L549" s="10">
        <f>IF(linear!$C549=2,1,0)</f>
        <v>0</v>
      </c>
      <c r="M549" s="10">
        <f>IF(linear!$B549="S",1,0)</f>
        <v>1</v>
      </c>
      <c r="N549" s="10">
        <f>IF(linear!$B549="C",1,0)</f>
        <v>0</v>
      </c>
      <c r="O549" s="13">
        <f>IF(linear!$D549="male",1,0)</f>
        <v>0</v>
      </c>
      <c r="P549" s="13">
        <v>1.0</v>
      </c>
      <c r="AC549" s="15">
        <f>SUMPRODUCT(linear!$G549:$P549,$R$4:$AA$4)</f>
        <v>1.08121151</v>
      </c>
      <c r="AD549" s="16">
        <f>(AC549-linear!$A549)^2</f>
        <v>0.006595309345</v>
      </c>
      <c r="AE549" s="16"/>
    </row>
    <row r="550" ht="14.25" customHeight="1">
      <c r="A550" s="10">
        <v>1.0</v>
      </c>
      <c r="B550" s="10" t="s">
        <v>30</v>
      </c>
      <c r="C550" s="10">
        <v>1.0</v>
      </c>
      <c r="D550" s="10" t="s">
        <v>31</v>
      </c>
      <c r="E550" s="10">
        <v>31.0</v>
      </c>
      <c r="F550" s="11">
        <v>57.0</v>
      </c>
      <c r="G550" s="10">
        <v>1.0</v>
      </c>
      <c r="H550" s="10">
        <v>0.0</v>
      </c>
      <c r="I550" s="12">
        <f>linear!$E550/$E$1</f>
        <v>0.3875</v>
      </c>
      <c r="J550" s="12">
        <f>LOG10(linear!$F550+1)</f>
        <v>1.763427994</v>
      </c>
      <c r="K550" s="10">
        <f>IF(linear!$C550=1,1,0)</f>
        <v>1</v>
      </c>
      <c r="L550" s="10">
        <f>IF(linear!$C550=2,1,0)</f>
        <v>0</v>
      </c>
      <c r="M550" s="10">
        <f>IF(linear!$B550="S",1,0)</f>
        <v>1</v>
      </c>
      <c r="N550" s="10">
        <f>IF(linear!$B550="C",1,0)</f>
        <v>0</v>
      </c>
      <c r="O550" s="13">
        <f>IF(linear!$D550="male",1,0)</f>
        <v>1</v>
      </c>
      <c r="P550" s="13">
        <v>1.0</v>
      </c>
      <c r="AC550" s="15">
        <f>SUMPRODUCT(linear!$G550:$P550,$R$4:$AA$4)</f>
        <v>0.4272453883</v>
      </c>
      <c r="AD550" s="16">
        <f>(AC550-linear!$A550)^2</f>
        <v>0.3280478452</v>
      </c>
      <c r="AE550" s="16"/>
    </row>
    <row r="551" ht="14.25" customHeight="1">
      <c r="A551" s="10">
        <v>1.0</v>
      </c>
      <c r="B551" s="10" t="s">
        <v>32</v>
      </c>
      <c r="C551" s="10">
        <v>3.0</v>
      </c>
      <c r="D551" s="10" t="s">
        <v>33</v>
      </c>
      <c r="E551" s="10">
        <v>4.0</v>
      </c>
      <c r="F551" s="11">
        <v>13.4167</v>
      </c>
      <c r="G551" s="10">
        <v>0.0</v>
      </c>
      <c r="H551" s="10">
        <v>1.0</v>
      </c>
      <c r="I551" s="12">
        <f>linear!$E551/$E$1</f>
        <v>0.05</v>
      </c>
      <c r="J551" s="12">
        <f>LOG10(linear!$F551+1)</f>
        <v>1.158865861</v>
      </c>
      <c r="K551" s="10">
        <f>IF(linear!$C551=1,1,0)</f>
        <v>0</v>
      </c>
      <c r="L551" s="10">
        <f>IF(linear!$C551=2,1,0)</f>
        <v>0</v>
      </c>
      <c r="M551" s="10">
        <f>IF(linear!$B551="S",1,0)</f>
        <v>0</v>
      </c>
      <c r="N551" s="10">
        <f>IF(linear!$B551="C",1,0)</f>
        <v>1</v>
      </c>
      <c r="O551" s="13">
        <f>IF(linear!$D551="male",1,0)</f>
        <v>0</v>
      </c>
      <c r="P551" s="13">
        <v>1.0</v>
      </c>
      <c r="AC551" s="15">
        <f>SUMPRODUCT(linear!$G551:$P551,$R$4:$AA$4)</f>
        <v>0.8081791519</v>
      </c>
      <c r="AD551" s="16">
        <f>(AC551-linear!$A551)^2</f>
        <v>0.03679523778</v>
      </c>
      <c r="AE551" s="16"/>
    </row>
    <row r="552" ht="14.25" customHeight="1">
      <c r="A552" s="10">
        <v>0.0</v>
      </c>
      <c r="B552" s="10" t="s">
        <v>32</v>
      </c>
      <c r="C552" s="10">
        <v>3.0</v>
      </c>
      <c r="D552" s="10" t="s">
        <v>31</v>
      </c>
      <c r="E552" s="10">
        <v>25.0</v>
      </c>
      <c r="F552" s="11">
        <v>7.225</v>
      </c>
      <c r="G552" s="10">
        <v>0.0</v>
      </c>
      <c r="H552" s="10">
        <v>0.0</v>
      </c>
      <c r="I552" s="12">
        <f>linear!$E552/$E$1</f>
        <v>0.3125</v>
      </c>
      <c r="J552" s="12">
        <f>LOG10(linear!$F552+1)</f>
        <v>0.9151359066</v>
      </c>
      <c r="K552" s="10">
        <f>IF(linear!$C552=1,1,0)</f>
        <v>0</v>
      </c>
      <c r="L552" s="10">
        <f>IF(linear!$C552=2,1,0)</f>
        <v>0</v>
      </c>
      <c r="M552" s="10">
        <f>IF(linear!$B552="S",1,0)</f>
        <v>0</v>
      </c>
      <c r="N552" s="10">
        <f>IF(linear!$B552="C",1,0)</f>
        <v>1</v>
      </c>
      <c r="O552" s="13">
        <f>IF(linear!$D552="male",1,0)</f>
        <v>1</v>
      </c>
      <c r="P552" s="13">
        <v>1.0</v>
      </c>
      <c r="AC552" s="15">
        <f>SUMPRODUCT(linear!$G552:$P552,$R$4:$AA$4)</f>
        <v>0.1927298931</v>
      </c>
      <c r="AD552" s="16">
        <f>(AC552-linear!$A552)^2</f>
        <v>0.03714481168</v>
      </c>
      <c r="AE552" s="16"/>
    </row>
    <row r="553" ht="14.25" customHeight="1">
      <c r="A553" s="10">
        <v>0.0</v>
      </c>
      <c r="B553" s="10" t="s">
        <v>30</v>
      </c>
      <c r="C553" s="10">
        <v>1.0</v>
      </c>
      <c r="D553" s="10" t="s">
        <v>31</v>
      </c>
      <c r="E553" s="10">
        <v>60.0</v>
      </c>
      <c r="F553" s="11">
        <v>26.55</v>
      </c>
      <c r="G553" s="10">
        <v>0.0</v>
      </c>
      <c r="H553" s="10">
        <v>0.0</v>
      </c>
      <c r="I553" s="12">
        <f>linear!$E553/$E$1</f>
        <v>0.75</v>
      </c>
      <c r="J553" s="12">
        <f>LOG10(linear!$F553+1)</f>
        <v>1.440121603</v>
      </c>
      <c r="K553" s="10">
        <f>IF(linear!$C553=1,1,0)</f>
        <v>1</v>
      </c>
      <c r="L553" s="10">
        <f>IF(linear!$C553=2,1,0)</f>
        <v>0</v>
      </c>
      <c r="M553" s="10">
        <f>IF(linear!$B553="S",1,0)</f>
        <v>1</v>
      </c>
      <c r="N553" s="10">
        <f>IF(linear!$B553="C",1,0)</f>
        <v>0</v>
      </c>
      <c r="O553" s="13">
        <f>IF(linear!$D553="male",1,0)</f>
        <v>1</v>
      </c>
      <c r="P553" s="13">
        <v>1.0</v>
      </c>
      <c r="AC553" s="15">
        <f>SUMPRODUCT(linear!$G553:$P553,$R$4:$AA$4)</f>
        <v>0.2807794377</v>
      </c>
      <c r="AD553" s="16">
        <f>(AC553-linear!$A553)^2</f>
        <v>0.07883709262</v>
      </c>
      <c r="AE553" s="16"/>
    </row>
    <row r="554" ht="14.25" customHeight="1">
      <c r="A554" s="10">
        <v>0.0</v>
      </c>
      <c r="B554" s="10" t="s">
        <v>30</v>
      </c>
      <c r="C554" s="10">
        <v>2.0</v>
      </c>
      <c r="D554" s="10" t="s">
        <v>31</v>
      </c>
      <c r="E554" s="10">
        <v>52.0</v>
      </c>
      <c r="F554" s="11">
        <v>13.5</v>
      </c>
      <c r="G554" s="10">
        <v>0.0</v>
      </c>
      <c r="H554" s="10">
        <v>0.0</v>
      </c>
      <c r="I554" s="12">
        <f>linear!$E554/$E$1</f>
        <v>0.65</v>
      </c>
      <c r="J554" s="12">
        <f>LOG10(linear!$F554+1)</f>
        <v>1.161368002</v>
      </c>
      <c r="K554" s="10">
        <f>IF(linear!$C554=1,1,0)</f>
        <v>0</v>
      </c>
      <c r="L554" s="10">
        <f>IF(linear!$C554=2,1,0)</f>
        <v>1</v>
      </c>
      <c r="M554" s="10">
        <f>IF(linear!$B554="S",1,0)</f>
        <v>1</v>
      </c>
      <c r="N554" s="10">
        <f>IF(linear!$B554="C",1,0)</f>
        <v>0</v>
      </c>
      <c r="O554" s="13">
        <f>IF(linear!$D554="male",1,0)</f>
        <v>1</v>
      </c>
      <c r="P554" s="13">
        <v>1.0</v>
      </c>
      <c r="AC554" s="15">
        <f>SUMPRODUCT(linear!$G554:$P554,$R$4:$AA$4)</f>
        <v>0.1486371542</v>
      </c>
      <c r="AD554" s="16">
        <f>(AC554-linear!$A554)^2</f>
        <v>0.02209300361</v>
      </c>
      <c r="AE554" s="16"/>
    </row>
    <row r="555" ht="14.25" customHeight="1">
      <c r="A555" s="10">
        <v>0.0</v>
      </c>
      <c r="B555" s="10" t="s">
        <v>30</v>
      </c>
      <c r="C555" s="10">
        <v>3.0</v>
      </c>
      <c r="D555" s="10" t="s">
        <v>31</v>
      </c>
      <c r="E555" s="10">
        <v>44.0</v>
      </c>
      <c r="F555" s="11">
        <v>8.05</v>
      </c>
      <c r="G555" s="10">
        <v>0.0</v>
      </c>
      <c r="H555" s="10">
        <v>0.0</v>
      </c>
      <c r="I555" s="12">
        <f>linear!$E555/$E$1</f>
        <v>0.55</v>
      </c>
      <c r="J555" s="12">
        <f>LOG10(linear!$F555+1)</f>
        <v>0.9566485792</v>
      </c>
      <c r="K555" s="10">
        <f>IF(linear!$C555=1,1,0)</f>
        <v>0</v>
      </c>
      <c r="L555" s="10">
        <f>IF(linear!$C555=2,1,0)</f>
        <v>0</v>
      </c>
      <c r="M555" s="10">
        <f>IF(linear!$B555="S",1,0)</f>
        <v>1</v>
      </c>
      <c r="N555" s="10">
        <f>IF(linear!$B555="C",1,0)</f>
        <v>0</v>
      </c>
      <c r="O555" s="13">
        <f>IF(linear!$D555="male",1,0)</f>
        <v>1</v>
      </c>
      <c r="P555" s="13">
        <v>1.0</v>
      </c>
      <c r="AC555" s="15">
        <f>SUMPRODUCT(linear!$G555:$P555,$R$4:$AA$4)</f>
        <v>0.007028973232</v>
      </c>
      <c r="AD555" s="16">
        <f>(AC555-linear!$A555)^2</f>
        <v>0.00004940646469</v>
      </c>
      <c r="AE555" s="16"/>
    </row>
    <row r="556" ht="14.25" customHeight="1">
      <c r="A556" s="10">
        <v>0.0</v>
      </c>
      <c r="B556" s="10" t="s">
        <v>32</v>
      </c>
      <c r="C556" s="10">
        <v>1.0</v>
      </c>
      <c r="D556" s="10" t="s">
        <v>31</v>
      </c>
      <c r="E556" s="10">
        <v>49.0</v>
      </c>
      <c r="F556" s="11">
        <v>110.8833</v>
      </c>
      <c r="G556" s="10">
        <v>1.0</v>
      </c>
      <c r="H556" s="10">
        <v>1.0</v>
      </c>
      <c r="I556" s="12">
        <f>linear!$E556/$E$1</f>
        <v>0.6125</v>
      </c>
      <c r="J556" s="12">
        <f>LOG10(linear!$F556+1)</f>
        <v>2.048765267</v>
      </c>
      <c r="K556" s="10">
        <f>IF(linear!$C556=1,1,0)</f>
        <v>1</v>
      </c>
      <c r="L556" s="10">
        <f>IF(linear!$C556=2,1,0)</f>
        <v>0</v>
      </c>
      <c r="M556" s="10">
        <f>IF(linear!$B556="S",1,0)</f>
        <v>0</v>
      </c>
      <c r="N556" s="10">
        <f>IF(linear!$B556="C",1,0)</f>
        <v>1</v>
      </c>
      <c r="O556" s="13">
        <f>IF(linear!$D556="male",1,0)</f>
        <v>1</v>
      </c>
      <c r="P556" s="13">
        <v>1.0</v>
      </c>
      <c r="AC556" s="15">
        <f>SUMPRODUCT(linear!$G556:$P556,$R$4:$AA$4)</f>
        <v>0.3780971763</v>
      </c>
      <c r="AD556" s="16">
        <f>(AC556-linear!$A556)^2</f>
        <v>0.1429574747</v>
      </c>
      <c r="AE556" s="16"/>
    </row>
    <row r="557" ht="14.25" customHeight="1">
      <c r="A557" s="10">
        <v>0.0</v>
      </c>
      <c r="B557" s="10" t="s">
        <v>30</v>
      </c>
      <c r="C557" s="10">
        <v>3.0</v>
      </c>
      <c r="D557" s="10" t="s">
        <v>31</v>
      </c>
      <c r="E557" s="10">
        <v>42.0</v>
      </c>
      <c r="F557" s="11">
        <v>7.65</v>
      </c>
      <c r="G557" s="10">
        <v>0.0</v>
      </c>
      <c r="H557" s="10">
        <v>0.0</v>
      </c>
      <c r="I557" s="12">
        <f>linear!$E557/$E$1</f>
        <v>0.525</v>
      </c>
      <c r="J557" s="12">
        <f>LOG10(linear!$F557+1)</f>
        <v>0.9370161075</v>
      </c>
      <c r="K557" s="10">
        <f>IF(linear!$C557=1,1,0)</f>
        <v>0</v>
      </c>
      <c r="L557" s="10">
        <f>IF(linear!$C557=2,1,0)</f>
        <v>0</v>
      </c>
      <c r="M557" s="10">
        <f>IF(linear!$B557="S",1,0)</f>
        <v>1</v>
      </c>
      <c r="N557" s="10">
        <f>IF(linear!$B557="C",1,0)</f>
        <v>0</v>
      </c>
      <c r="O557" s="13">
        <f>IF(linear!$D557="male",1,0)</f>
        <v>1</v>
      </c>
      <c r="P557" s="13">
        <v>1.0</v>
      </c>
      <c r="AC557" s="15">
        <f>SUMPRODUCT(linear!$G557:$P557,$R$4:$AA$4)</f>
        <v>0.01887501769</v>
      </c>
      <c r="AD557" s="16">
        <f>(AC557-linear!$A557)^2</f>
        <v>0.0003562662928</v>
      </c>
      <c r="AE557" s="16"/>
    </row>
    <row r="558" ht="14.25" customHeight="1">
      <c r="A558" s="10">
        <v>1.0</v>
      </c>
      <c r="B558" s="10" t="s">
        <v>32</v>
      </c>
      <c r="C558" s="10">
        <v>1.0</v>
      </c>
      <c r="D558" s="10" t="s">
        <v>33</v>
      </c>
      <c r="E558" s="10">
        <v>18.0</v>
      </c>
      <c r="F558" s="11">
        <v>227.525</v>
      </c>
      <c r="G558" s="10">
        <v>1.0</v>
      </c>
      <c r="H558" s="10">
        <v>0.0</v>
      </c>
      <c r="I558" s="12">
        <f>linear!$E558/$E$1</f>
        <v>0.225</v>
      </c>
      <c r="J558" s="12">
        <f>LOG10(linear!$F558+1)</f>
        <v>2.358933718</v>
      </c>
      <c r="K558" s="10">
        <f>IF(linear!$C558=1,1,0)</f>
        <v>1</v>
      </c>
      <c r="L558" s="10">
        <f>IF(linear!$C558=2,1,0)</f>
        <v>0</v>
      </c>
      <c r="M558" s="10">
        <f>IF(linear!$B558="S",1,0)</f>
        <v>0</v>
      </c>
      <c r="N558" s="10">
        <f>IF(linear!$B558="C",1,0)</f>
        <v>1</v>
      </c>
      <c r="O558" s="13">
        <f>IF(linear!$D558="male",1,0)</f>
        <v>0</v>
      </c>
      <c r="P558" s="13">
        <v>1.0</v>
      </c>
      <c r="AC558" s="15">
        <f>SUMPRODUCT(linear!$G558:$P558,$R$4:$AA$4)</f>
        <v>1.088650373</v>
      </c>
      <c r="AD558" s="16">
        <f>(AC558-linear!$A558)^2</f>
        <v>0.0078588886</v>
      </c>
      <c r="AE558" s="16"/>
    </row>
    <row r="559" ht="14.25" customHeight="1">
      <c r="A559" s="10">
        <v>1.0</v>
      </c>
      <c r="B559" s="10" t="s">
        <v>30</v>
      </c>
      <c r="C559" s="10">
        <v>1.0</v>
      </c>
      <c r="D559" s="10" t="s">
        <v>31</v>
      </c>
      <c r="E559" s="10">
        <v>35.0</v>
      </c>
      <c r="F559" s="11">
        <v>26.2875</v>
      </c>
      <c r="G559" s="10">
        <v>0.0</v>
      </c>
      <c r="H559" s="10">
        <v>0.0</v>
      </c>
      <c r="I559" s="12">
        <f>linear!$E559/$E$1</f>
        <v>0.4375</v>
      </c>
      <c r="J559" s="12">
        <f>LOG10(linear!$F559+1)</f>
        <v>1.435963749</v>
      </c>
      <c r="K559" s="10">
        <f>IF(linear!$C559=1,1,0)</f>
        <v>1</v>
      </c>
      <c r="L559" s="10">
        <f>IF(linear!$C559=2,1,0)</f>
        <v>0</v>
      </c>
      <c r="M559" s="10">
        <f>IF(linear!$B559="S",1,0)</f>
        <v>1</v>
      </c>
      <c r="N559" s="10">
        <f>IF(linear!$B559="C",1,0)</f>
        <v>0</v>
      </c>
      <c r="O559" s="13">
        <f>IF(linear!$D559="male",1,0)</f>
        <v>1</v>
      </c>
      <c r="P559" s="13">
        <v>1.0</v>
      </c>
      <c r="AC559" s="15">
        <f>SUMPRODUCT(linear!$G559:$P559,$R$4:$AA$4)</f>
        <v>0.4406132263</v>
      </c>
      <c r="AD559" s="16">
        <f>(AC559-linear!$A559)^2</f>
        <v>0.3129135626</v>
      </c>
      <c r="AE559" s="16"/>
    </row>
    <row r="560" ht="14.25" customHeight="1">
      <c r="A560" s="10">
        <v>0.0</v>
      </c>
      <c r="B560" s="10" t="s">
        <v>32</v>
      </c>
      <c r="C560" s="10">
        <v>3.0</v>
      </c>
      <c r="D560" s="10" t="s">
        <v>33</v>
      </c>
      <c r="E560" s="10">
        <v>18.0</v>
      </c>
      <c r="F560" s="11">
        <v>14.4542</v>
      </c>
      <c r="G560" s="10">
        <v>0.0</v>
      </c>
      <c r="H560" s="10">
        <v>1.0</v>
      </c>
      <c r="I560" s="12">
        <f>linear!$E560/$E$1</f>
        <v>0.225</v>
      </c>
      <c r="J560" s="12">
        <f>LOG10(linear!$F560+1)</f>
        <v>1.189046528</v>
      </c>
      <c r="K560" s="10">
        <f>IF(linear!$C560=1,1,0)</f>
        <v>0</v>
      </c>
      <c r="L560" s="10">
        <f>IF(linear!$C560=2,1,0)</f>
        <v>0</v>
      </c>
      <c r="M560" s="10">
        <f>IF(linear!$B560="S",1,0)</f>
        <v>0</v>
      </c>
      <c r="N560" s="10">
        <f>IF(linear!$B560="C",1,0)</f>
        <v>1</v>
      </c>
      <c r="O560" s="13">
        <f>IF(linear!$D560="male",1,0)</f>
        <v>0</v>
      </c>
      <c r="P560" s="13">
        <v>1.0</v>
      </c>
      <c r="AC560" s="15">
        <f>SUMPRODUCT(linear!$G560:$P560,$R$4:$AA$4)</f>
        <v>0.7200297271</v>
      </c>
      <c r="AD560" s="16">
        <f>(AC560-linear!$A560)^2</f>
        <v>0.5184428079</v>
      </c>
      <c r="AE560" s="16"/>
    </row>
    <row r="561" ht="14.25" customHeight="1">
      <c r="A561" s="10">
        <v>0.0</v>
      </c>
      <c r="B561" s="10" t="s">
        <v>34</v>
      </c>
      <c r="C561" s="10">
        <v>3.0</v>
      </c>
      <c r="D561" s="10" t="s">
        <v>31</v>
      </c>
      <c r="E561" s="10">
        <v>25.0</v>
      </c>
      <c r="F561" s="11">
        <v>7.7417</v>
      </c>
      <c r="G561" s="10">
        <v>0.0</v>
      </c>
      <c r="H561" s="10">
        <v>0.0</v>
      </c>
      <c r="I561" s="12">
        <f>linear!$E561/$E$1</f>
        <v>0.3125</v>
      </c>
      <c r="J561" s="12">
        <f>LOG10(linear!$F561+1)</f>
        <v>0.9415958982</v>
      </c>
      <c r="K561" s="10">
        <f>IF(linear!$C561=1,1,0)</f>
        <v>0</v>
      </c>
      <c r="L561" s="10">
        <f>IF(linear!$C561=2,1,0)</f>
        <v>0</v>
      </c>
      <c r="M561" s="10">
        <f>IF(linear!$B561="S",1,0)</f>
        <v>0</v>
      </c>
      <c r="N561" s="10">
        <f>IF(linear!$B561="C",1,0)</f>
        <v>0</v>
      </c>
      <c r="O561" s="13">
        <f>IF(linear!$D561="male",1,0)</f>
        <v>1</v>
      </c>
      <c r="P561" s="13">
        <v>1.0</v>
      </c>
      <c r="AC561" s="15">
        <f>SUMPRODUCT(linear!$G561:$P561,$R$4:$AA$4)</f>
        <v>0.0972030694</v>
      </c>
      <c r="AD561" s="16">
        <f>(AC561-linear!$A561)^2</f>
        <v>0.009448436701</v>
      </c>
      <c r="AE561" s="16"/>
    </row>
    <row r="562" ht="14.25" customHeight="1">
      <c r="A562" s="10">
        <v>0.0</v>
      </c>
      <c r="B562" s="10" t="s">
        <v>30</v>
      </c>
      <c r="C562" s="10">
        <v>3.0</v>
      </c>
      <c r="D562" s="10" t="s">
        <v>31</v>
      </c>
      <c r="E562" s="10">
        <v>26.0</v>
      </c>
      <c r="F562" s="11">
        <v>7.8542</v>
      </c>
      <c r="G562" s="10">
        <v>1.0</v>
      </c>
      <c r="H562" s="10">
        <v>0.0</v>
      </c>
      <c r="I562" s="12">
        <f>linear!$E562/$E$1</f>
        <v>0.325</v>
      </c>
      <c r="J562" s="12">
        <f>LOG10(linear!$F562+1)</f>
        <v>0.9471493277</v>
      </c>
      <c r="K562" s="10">
        <f>IF(linear!$C562=1,1,0)</f>
        <v>0</v>
      </c>
      <c r="L562" s="10">
        <f>IF(linear!$C562=2,1,0)</f>
        <v>0</v>
      </c>
      <c r="M562" s="10">
        <f>IF(linear!$B562="S",1,0)</f>
        <v>1</v>
      </c>
      <c r="N562" s="10">
        <f>IF(linear!$B562="C",1,0)</f>
        <v>0</v>
      </c>
      <c r="O562" s="13">
        <f>IF(linear!$D562="male",1,0)</f>
        <v>1</v>
      </c>
      <c r="P562" s="13">
        <v>1.0</v>
      </c>
      <c r="AC562" s="15">
        <f>SUMPRODUCT(linear!$G562:$P562,$R$4:$AA$4)</f>
        <v>0.0668582151</v>
      </c>
      <c r="AD562" s="16">
        <f>(AC562-linear!$A562)^2</f>
        <v>0.004470020927</v>
      </c>
      <c r="AE562" s="16"/>
    </row>
    <row r="563" ht="14.25" customHeight="1">
      <c r="A563" s="10">
        <v>0.0</v>
      </c>
      <c r="B563" s="10" t="s">
        <v>30</v>
      </c>
      <c r="C563" s="10">
        <v>2.0</v>
      </c>
      <c r="D563" s="10" t="s">
        <v>31</v>
      </c>
      <c r="E563" s="10">
        <v>39.0</v>
      </c>
      <c r="F563" s="11">
        <v>26.0</v>
      </c>
      <c r="G563" s="10">
        <v>0.0</v>
      </c>
      <c r="H563" s="10">
        <v>0.0</v>
      </c>
      <c r="I563" s="12">
        <f>linear!$E563/$E$1</f>
        <v>0.4875</v>
      </c>
      <c r="J563" s="12">
        <f>LOG10(linear!$F563+1)</f>
        <v>1.431363764</v>
      </c>
      <c r="K563" s="10">
        <f>IF(linear!$C563=1,1,0)</f>
        <v>0</v>
      </c>
      <c r="L563" s="10">
        <f>IF(linear!$C563=2,1,0)</f>
        <v>1</v>
      </c>
      <c r="M563" s="10">
        <f>IF(linear!$B563="S",1,0)</f>
        <v>1</v>
      </c>
      <c r="N563" s="10">
        <f>IF(linear!$B563="C",1,0)</f>
        <v>0</v>
      </c>
      <c r="O563" s="13">
        <f>IF(linear!$D563="male",1,0)</f>
        <v>1</v>
      </c>
      <c r="P563" s="13">
        <v>1.0</v>
      </c>
      <c r="AC563" s="15">
        <f>SUMPRODUCT(linear!$G563:$P563,$R$4:$AA$4)</f>
        <v>0.2450154758</v>
      </c>
      <c r="AD563" s="16">
        <f>(AC563-linear!$A563)^2</f>
        <v>0.06003258337</v>
      </c>
      <c r="AE563" s="16"/>
    </row>
    <row r="564" ht="14.25" customHeight="1">
      <c r="A564" s="10">
        <v>1.0</v>
      </c>
      <c r="B564" s="10" t="s">
        <v>30</v>
      </c>
      <c r="C564" s="10">
        <v>2.0</v>
      </c>
      <c r="D564" s="10" t="s">
        <v>33</v>
      </c>
      <c r="E564" s="10">
        <v>45.0</v>
      </c>
      <c r="F564" s="11">
        <v>13.5</v>
      </c>
      <c r="G564" s="10">
        <v>0.0</v>
      </c>
      <c r="H564" s="10">
        <v>0.0</v>
      </c>
      <c r="I564" s="12">
        <f>linear!$E564/$E$1</f>
        <v>0.5625</v>
      </c>
      <c r="J564" s="12">
        <f>LOG10(linear!$F564+1)</f>
        <v>1.161368002</v>
      </c>
      <c r="K564" s="10">
        <f>IF(linear!$C564=1,1,0)</f>
        <v>0</v>
      </c>
      <c r="L564" s="10">
        <f>IF(linear!$C564=2,1,0)</f>
        <v>1</v>
      </c>
      <c r="M564" s="10">
        <f>IF(linear!$B564="S",1,0)</f>
        <v>1</v>
      </c>
      <c r="N564" s="10">
        <f>IF(linear!$B564="C",1,0)</f>
        <v>0</v>
      </c>
      <c r="O564" s="13">
        <f>IF(linear!$D564="male",1,0)</f>
        <v>0</v>
      </c>
      <c r="P564" s="13">
        <v>1.0</v>
      </c>
      <c r="AC564" s="15">
        <f>SUMPRODUCT(linear!$G564:$P564,$R$4:$AA$4)</f>
        <v>0.6765124099</v>
      </c>
      <c r="AD564" s="16">
        <f>(AC564-linear!$A564)^2</f>
        <v>0.104644221</v>
      </c>
      <c r="AE564" s="16"/>
    </row>
    <row r="565" ht="14.25" customHeight="1">
      <c r="A565" s="10">
        <v>1.0</v>
      </c>
      <c r="B565" s="10" t="s">
        <v>30</v>
      </c>
      <c r="C565" s="10">
        <v>1.0</v>
      </c>
      <c r="D565" s="10" t="s">
        <v>31</v>
      </c>
      <c r="E565" s="10">
        <v>42.0</v>
      </c>
      <c r="F565" s="11">
        <v>26.2875</v>
      </c>
      <c r="G565" s="10">
        <v>0.0</v>
      </c>
      <c r="H565" s="10">
        <v>0.0</v>
      </c>
      <c r="I565" s="12">
        <f>linear!$E565/$E$1</f>
        <v>0.525</v>
      </c>
      <c r="J565" s="12">
        <f>LOG10(linear!$F565+1)</f>
        <v>1.435963749</v>
      </c>
      <c r="K565" s="10">
        <f>IF(linear!$C565=1,1,0)</f>
        <v>1</v>
      </c>
      <c r="L565" s="10">
        <f>IF(linear!$C565=2,1,0)</f>
        <v>0</v>
      </c>
      <c r="M565" s="10">
        <f>IF(linear!$B565="S",1,0)</f>
        <v>1</v>
      </c>
      <c r="N565" s="10">
        <f>IF(linear!$B565="C",1,0)</f>
        <v>0</v>
      </c>
      <c r="O565" s="13">
        <f>IF(linear!$D565="male",1,0)</f>
        <v>1</v>
      </c>
      <c r="P565" s="13">
        <v>1.0</v>
      </c>
      <c r="AC565" s="15">
        <f>SUMPRODUCT(linear!$G565:$P565,$R$4:$AA$4)</f>
        <v>0.3958030233</v>
      </c>
      <c r="AD565" s="16">
        <f>(AC565-linear!$A565)^2</f>
        <v>0.3650539866</v>
      </c>
      <c r="AE565" s="16"/>
    </row>
    <row r="566" ht="14.25" customHeight="1">
      <c r="A566" s="10">
        <v>1.0</v>
      </c>
      <c r="B566" s="10" t="s">
        <v>30</v>
      </c>
      <c r="C566" s="10">
        <v>1.0</v>
      </c>
      <c r="D566" s="10" t="s">
        <v>33</v>
      </c>
      <c r="E566" s="10">
        <v>22.0</v>
      </c>
      <c r="F566" s="11">
        <v>151.55</v>
      </c>
      <c r="G566" s="10">
        <v>0.0</v>
      </c>
      <c r="H566" s="10">
        <v>0.0</v>
      </c>
      <c r="I566" s="12">
        <f>linear!$E566/$E$1</f>
        <v>0.275</v>
      </c>
      <c r="J566" s="12">
        <f>LOG10(linear!$F566+1)</f>
        <v>2.183412212</v>
      </c>
      <c r="K566" s="10">
        <f>IF(linear!$C566=1,1,0)</f>
        <v>1</v>
      </c>
      <c r="L566" s="10">
        <f>IF(linear!$C566=2,1,0)</f>
        <v>0</v>
      </c>
      <c r="M566" s="10">
        <f>IF(linear!$B566="S",1,0)</f>
        <v>1</v>
      </c>
      <c r="N566" s="10">
        <f>IF(linear!$B566="C",1,0)</f>
        <v>0</v>
      </c>
      <c r="O566" s="13">
        <f>IF(linear!$D566="male",1,0)</f>
        <v>0</v>
      </c>
      <c r="P566" s="13">
        <v>1.0</v>
      </c>
      <c r="AC566" s="15">
        <f>SUMPRODUCT(linear!$G566:$P566,$R$4:$AA$4)</f>
        <v>1.043327256</v>
      </c>
      <c r="AD566" s="16">
        <f>(AC566-linear!$A566)^2</f>
        <v>0.001877251111</v>
      </c>
      <c r="AE566" s="16"/>
    </row>
    <row r="567" ht="14.25" customHeight="1">
      <c r="A567" s="10">
        <v>1.0</v>
      </c>
      <c r="B567" s="10" t="s">
        <v>32</v>
      </c>
      <c r="C567" s="10">
        <v>1.0</v>
      </c>
      <c r="D567" s="10" t="s">
        <v>33</v>
      </c>
      <c r="E567" s="10">
        <v>24.0</v>
      </c>
      <c r="F567" s="11">
        <v>49.5042</v>
      </c>
      <c r="G567" s="10">
        <v>0.0</v>
      </c>
      <c r="H567" s="10">
        <v>0.0</v>
      </c>
      <c r="I567" s="12">
        <f>linear!$E567/$E$1</f>
        <v>0.3</v>
      </c>
      <c r="J567" s="12">
        <f>LOG10(linear!$F567+1)</f>
        <v>1.703327496</v>
      </c>
      <c r="K567" s="10">
        <f>IF(linear!$C567=1,1,0)</f>
        <v>1</v>
      </c>
      <c r="L567" s="10">
        <f>IF(linear!$C567=2,1,0)</f>
        <v>0</v>
      </c>
      <c r="M567" s="10">
        <f>IF(linear!$B567="S",1,0)</f>
        <v>0</v>
      </c>
      <c r="N567" s="10">
        <f>IF(linear!$B567="C",1,0)</f>
        <v>1</v>
      </c>
      <c r="O567" s="13">
        <f>IF(linear!$D567="male",1,0)</f>
        <v>0</v>
      </c>
      <c r="P567" s="13">
        <v>1.0</v>
      </c>
      <c r="AC567" s="15">
        <f>SUMPRODUCT(linear!$G567:$P567,$R$4:$AA$4)</f>
        <v>1.073221923</v>
      </c>
      <c r="AD567" s="16">
        <f>(AC567-linear!$A567)^2</f>
        <v>0.005361450043</v>
      </c>
      <c r="AE567" s="16"/>
    </row>
    <row r="568" ht="14.25" customHeight="1">
      <c r="A568" s="10">
        <v>1.0</v>
      </c>
      <c r="B568" s="10" t="s">
        <v>30</v>
      </c>
      <c r="C568" s="10">
        <v>1.0</v>
      </c>
      <c r="D568" s="10" t="s">
        <v>31</v>
      </c>
      <c r="E568" s="10">
        <v>48.0</v>
      </c>
      <c r="F568" s="11">
        <v>52.0</v>
      </c>
      <c r="G568" s="10">
        <v>1.0</v>
      </c>
      <c r="H568" s="10">
        <v>0.0</v>
      </c>
      <c r="I568" s="12">
        <f>linear!$E568/$E$1</f>
        <v>0.6</v>
      </c>
      <c r="J568" s="12">
        <f>LOG10(linear!$F568+1)</f>
        <v>1.72427587</v>
      </c>
      <c r="K568" s="10">
        <f>IF(linear!$C568=1,1,0)</f>
        <v>1</v>
      </c>
      <c r="L568" s="10">
        <f>IF(linear!$C568=2,1,0)</f>
        <v>0</v>
      </c>
      <c r="M568" s="10">
        <f>IF(linear!$B568="S",1,0)</f>
        <v>1</v>
      </c>
      <c r="N568" s="10">
        <f>IF(linear!$B568="C",1,0)</f>
        <v>0</v>
      </c>
      <c r="O568" s="13">
        <f>IF(linear!$D568="male",1,0)</f>
        <v>1</v>
      </c>
      <c r="P568" s="13">
        <v>1.0</v>
      </c>
      <c r="AC568" s="15">
        <f>SUMPRODUCT(linear!$G568:$P568,$R$4:$AA$4)</f>
        <v>0.3165123672</v>
      </c>
      <c r="AD568" s="16">
        <f>(AC568-linear!$A568)^2</f>
        <v>0.4671553442</v>
      </c>
      <c r="AE568" s="16"/>
    </row>
    <row r="569" ht="14.25" customHeight="1">
      <c r="A569" s="10">
        <v>0.0</v>
      </c>
      <c r="B569" s="10" t="s">
        <v>30</v>
      </c>
      <c r="C569" s="10">
        <v>3.0</v>
      </c>
      <c r="D569" s="10" t="s">
        <v>31</v>
      </c>
      <c r="E569" s="10">
        <v>29.0</v>
      </c>
      <c r="F569" s="11">
        <v>9.4833</v>
      </c>
      <c r="G569" s="10">
        <v>0.0</v>
      </c>
      <c r="H569" s="10">
        <v>0.0</v>
      </c>
      <c r="I569" s="12">
        <f>linear!$E569/$E$1</f>
        <v>0.3625</v>
      </c>
      <c r="J569" s="12">
        <f>LOG10(linear!$F569+1)</f>
        <v>1.020498014</v>
      </c>
      <c r="K569" s="10">
        <f>IF(linear!$C569=1,1,0)</f>
        <v>0</v>
      </c>
      <c r="L569" s="10">
        <f>IF(linear!$C569=2,1,0)</f>
        <v>0</v>
      </c>
      <c r="M569" s="10">
        <f>IF(linear!$B569="S",1,0)</f>
        <v>1</v>
      </c>
      <c r="N569" s="10">
        <f>IF(linear!$B569="C",1,0)</f>
        <v>0</v>
      </c>
      <c r="O569" s="13">
        <f>IF(linear!$D569="male",1,0)</f>
        <v>1</v>
      </c>
      <c r="P569" s="13">
        <v>1.0</v>
      </c>
      <c r="AC569" s="15">
        <f>SUMPRODUCT(linear!$G569:$P569,$R$4:$AA$4)</f>
        <v>0.1061628061</v>
      </c>
      <c r="AD569" s="16">
        <f>(AC569-linear!$A569)^2</f>
        <v>0.01127054139</v>
      </c>
      <c r="AE569" s="16"/>
    </row>
    <row r="570" ht="14.25" customHeight="1">
      <c r="A570" s="10">
        <v>0.0</v>
      </c>
      <c r="B570" s="10" t="s">
        <v>30</v>
      </c>
      <c r="C570" s="10">
        <v>2.0</v>
      </c>
      <c r="D570" s="10" t="s">
        <v>31</v>
      </c>
      <c r="E570" s="10">
        <v>52.0</v>
      </c>
      <c r="F570" s="11">
        <v>13.0</v>
      </c>
      <c r="G570" s="10">
        <v>0.0</v>
      </c>
      <c r="H570" s="10">
        <v>0.0</v>
      </c>
      <c r="I570" s="12">
        <f>linear!$E570/$E$1</f>
        <v>0.65</v>
      </c>
      <c r="J570" s="12">
        <f>LOG10(linear!$F570+1)</f>
        <v>1.146128036</v>
      </c>
      <c r="K570" s="10">
        <f>IF(linear!$C570=1,1,0)</f>
        <v>0</v>
      </c>
      <c r="L570" s="10">
        <f>IF(linear!$C570=2,1,0)</f>
        <v>1</v>
      </c>
      <c r="M570" s="10">
        <f>IF(linear!$B570="S",1,0)</f>
        <v>1</v>
      </c>
      <c r="N570" s="10">
        <f>IF(linear!$B570="C",1,0)</f>
        <v>0</v>
      </c>
      <c r="O570" s="13">
        <f>IF(linear!$D570="male",1,0)</f>
        <v>1</v>
      </c>
      <c r="P570" s="13">
        <v>1.0</v>
      </c>
      <c r="AC570" s="15">
        <f>SUMPRODUCT(linear!$G570:$P570,$R$4:$AA$4)</f>
        <v>0.1478943706</v>
      </c>
      <c r="AD570" s="16">
        <f>(AC570-linear!$A570)^2</f>
        <v>0.02187274487</v>
      </c>
      <c r="AE570" s="16"/>
    </row>
    <row r="571" ht="14.25" customHeight="1">
      <c r="A571" s="10">
        <v>0.0</v>
      </c>
      <c r="B571" s="10" t="s">
        <v>30</v>
      </c>
      <c r="C571" s="10">
        <v>3.0</v>
      </c>
      <c r="D571" s="10" t="s">
        <v>31</v>
      </c>
      <c r="E571" s="10">
        <v>19.0</v>
      </c>
      <c r="F571" s="11">
        <v>7.65</v>
      </c>
      <c r="G571" s="10">
        <v>0.0</v>
      </c>
      <c r="H571" s="10">
        <v>0.0</v>
      </c>
      <c r="I571" s="12">
        <f>linear!$E571/$E$1</f>
        <v>0.2375</v>
      </c>
      <c r="J571" s="12">
        <f>LOG10(linear!$F571+1)</f>
        <v>0.9370161075</v>
      </c>
      <c r="K571" s="10">
        <f>IF(linear!$C571=1,1,0)</f>
        <v>0</v>
      </c>
      <c r="L571" s="10">
        <f>IF(linear!$C571=2,1,0)</f>
        <v>0</v>
      </c>
      <c r="M571" s="10">
        <f>IF(linear!$B571="S",1,0)</f>
        <v>1</v>
      </c>
      <c r="N571" s="10">
        <f>IF(linear!$B571="C",1,0)</f>
        <v>0</v>
      </c>
      <c r="O571" s="13">
        <f>IF(linear!$D571="male",1,0)</f>
        <v>1</v>
      </c>
      <c r="P571" s="13">
        <v>1.0</v>
      </c>
      <c r="AC571" s="15">
        <f>SUMPRODUCT(linear!$G571:$P571,$R$4:$AA$4)</f>
        <v>0.1661085416</v>
      </c>
      <c r="AD571" s="16">
        <f>(AC571-linear!$A571)^2</f>
        <v>0.0275920476</v>
      </c>
      <c r="AE571" s="16"/>
    </row>
    <row r="572" ht="14.25" customHeight="1">
      <c r="A572" s="10">
        <v>1.0</v>
      </c>
      <c r="B572" s="10" t="s">
        <v>32</v>
      </c>
      <c r="C572" s="10">
        <v>1.0</v>
      </c>
      <c r="D572" s="10" t="s">
        <v>33</v>
      </c>
      <c r="E572" s="10">
        <v>38.0</v>
      </c>
      <c r="F572" s="11">
        <v>227.525</v>
      </c>
      <c r="G572" s="10">
        <v>0.0</v>
      </c>
      <c r="H572" s="10">
        <v>0.0</v>
      </c>
      <c r="I572" s="12">
        <f>linear!$E572/$E$1</f>
        <v>0.475</v>
      </c>
      <c r="J572" s="12">
        <f>LOG10(linear!$F572+1)</f>
        <v>2.358933718</v>
      </c>
      <c r="K572" s="10">
        <f>IF(linear!$C572=1,1,0)</f>
        <v>1</v>
      </c>
      <c r="L572" s="10">
        <f>IF(linear!$C572=2,1,0)</f>
        <v>0</v>
      </c>
      <c r="M572" s="10">
        <f>IF(linear!$B572="S",1,0)</f>
        <v>0</v>
      </c>
      <c r="N572" s="10">
        <f>IF(linear!$B572="C",1,0)</f>
        <v>1</v>
      </c>
      <c r="O572" s="13">
        <f>IF(linear!$D572="male",1,0)</f>
        <v>0</v>
      </c>
      <c r="P572" s="13">
        <v>1.0</v>
      </c>
      <c r="AC572" s="15">
        <f>SUMPRODUCT(linear!$G572:$P572,$R$4:$AA$4)</f>
        <v>1.01555523</v>
      </c>
      <c r="AD572" s="16">
        <f>(AC572-linear!$A572)^2</f>
        <v>0.0002419651818</v>
      </c>
      <c r="AE572" s="16"/>
    </row>
    <row r="573" ht="14.25" customHeight="1">
      <c r="A573" s="10">
        <v>1.0</v>
      </c>
      <c r="B573" s="10" t="s">
        <v>30</v>
      </c>
      <c r="C573" s="10">
        <v>2.0</v>
      </c>
      <c r="D573" s="10" t="s">
        <v>33</v>
      </c>
      <c r="E573" s="10">
        <v>27.0</v>
      </c>
      <c r="F573" s="11">
        <v>10.5</v>
      </c>
      <c r="G573" s="10">
        <v>0.0</v>
      </c>
      <c r="H573" s="10">
        <v>0.0</v>
      </c>
      <c r="I573" s="12">
        <f>linear!$E573/$E$1</f>
        <v>0.3375</v>
      </c>
      <c r="J573" s="12">
        <f>LOG10(linear!$F573+1)</f>
        <v>1.06069784</v>
      </c>
      <c r="K573" s="10">
        <f>IF(linear!$C573=1,1,0)</f>
        <v>0</v>
      </c>
      <c r="L573" s="10">
        <f>IF(linear!$C573=2,1,0)</f>
        <v>1</v>
      </c>
      <c r="M573" s="10">
        <f>IF(linear!$B573="S",1,0)</f>
        <v>1</v>
      </c>
      <c r="N573" s="10">
        <f>IF(linear!$B573="C",1,0)</f>
        <v>0</v>
      </c>
      <c r="O573" s="13">
        <f>IF(linear!$D573="male",1,0)</f>
        <v>0</v>
      </c>
      <c r="P573" s="13">
        <v>1.0</v>
      </c>
      <c r="AC573" s="15">
        <f>SUMPRODUCT(linear!$G573:$P573,$R$4:$AA$4)</f>
        <v>0.7868320644</v>
      </c>
      <c r="AD573" s="16">
        <f>(AC573-linear!$A573)^2</f>
        <v>0.04544056878</v>
      </c>
      <c r="AE573" s="16"/>
    </row>
    <row r="574" ht="14.25" customHeight="1">
      <c r="A574" s="10">
        <v>0.0</v>
      </c>
      <c r="B574" s="10" t="s">
        <v>30</v>
      </c>
      <c r="C574" s="10">
        <v>3.0</v>
      </c>
      <c r="D574" s="10" t="s">
        <v>31</v>
      </c>
      <c r="E574" s="10">
        <v>33.0</v>
      </c>
      <c r="F574" s="11">
        <v>7.775</v>
      </c>
      <c r="G574" s="10">
        <v>0.0</v>
      </c>
      <c r="H574" s="10">
        <v>0.0</v>
      </c>
      <c r="I574" s="12">
        <f>linear!$E574/$E$1</f>
        <v>0.4125</v>
      </c>
      <c r="J574" s="12">
        <f>LOG10(linear!$F574+1)</f>
        <v>0.9432471251</v>
      </c>
      <c r="K574" s="10">
        <f>IF(linear!$C574=1,1,0)</f>
        <v>0</v>
      </c>
      <c r="L574" s="10">
        <f>IF(linear!$C574=2,1,0)</f>
        <v>0</v>
      </c>
      <c r="M574" s="10">
        <f>IF(linear!$B574="S",1,0)</f>
        <v>1</v>
      </c>
      <c r="N574" s="10">
        <f>IF(linear!$B574="C",1,0)</f>
        <v>0</v>
      </c>
      <c r="O574" s="13">
        <f>IF(linear!$D574="male",1,0)</f>
        <v>1</v>
      </c>
      <c r="P574" s="13">
        <v>1.0</v>
      </c>
      <c r="AC574" s="15">
        <f>SUMPRODUCT(linear!$G574:$P574,$R$4:$AA$4)</f>
        <v>0.07679183047</v>
      </c>
      <c r="AD574" s="16">
        <f>(AC574-linear!$A574)^2</f>
        <v>0.005896985226</v>
      </c>
      <c r="AE574" s="16"/>
    </row>
    <row r="575" ht="14.25" customHeight="1">
      <c r="A575" s="10">
        <v>1.0</v>
      </c>
      <c r="B575" s="10" t="s">
        <v>30</v>
      </c>
      <c r="C575" s="10">
        <v>2.0</v>
      </c>
      <c r="D575" s="10" t="s">
        <v>33</v>
      </c>
      <c r="E575" s="10">
        <v>6.0</v>
      </c>
      <c r="F575" s="11">
        <v>33.0</v>
      </c>
      <c r="G575" s="10">
        <v>0.0</v>
      </c>
      <c r="H575" s="10">
        <v>1.0</v>
      </c>
      <c r="I575" s="12">
        <f>linear!$E575/$E$1</f>
        <v>0.075</v>
      </c>
      <c r="J575" s="12">
        <f>LOG10(linear!$F575+1)</f>
        <v>1.531478917</v>
      </c>
      <c r="K575" s="10">
        <f>IF(linear!$C575=1,1,0)</f>
        <v>0</v>
      </c>
      <c r="L575" s="10">
        <f>IF(linear!$C575=2,1,0)</f>
        <v>1</v>
      </c>
      <c r="M575" s="10">
        <f>IF(linear!$B575="S",1,0)</f>
        <v>1</v>
      </c>
      <c r="N575" s="10">
        <f>IF(linear!$B575="C",1,0)</f>
        <v>0</v>
      </c>
      <c r="O575" s="13">
        <f>IF(linear!$D575="male",1,0)</f>
        <v>0</v>
      </c>
      <c r="P575" s="13">
        <v>1.0</v>
      </c>
      <c r="AC575" s="15">
        <f>SUMPRODUCT(linear!$G575:$P575,$R$4:$AA$4)</f>
        <v>0.930282557</v>
      </c>
      <c r="AD575" s="16">
        <f>(AC575-linear!$A575)^2</f>
        <v>0.004860521862</v>
      </c>
      <c r="AE575" s="16"/>
    </row>
    <row r="576" ht="14.25" customHeight="1">
      <c r="A576" s="10">
        <v>0.0</v>
      </c>
      <c r="B576" s="10" t="s">
        <v>30</v>
      </c>
      <c r="C576" s="10">
        <v>3.0</v>
      </c>
      <c r="D576" s="10" t="s">
        <v>31</v>
      </c>
      <c r="E576" s="10">
        <v>17.0</v>
      </c>
      <c r="F576" s="11">
        <v>7.0542</v>
      </c>
      <c r="G576" s="10">
        <v>1.0</v>
      </c>
      <c r="H576" s="10">
        <v>0.0</v>
      </c>
      <c r="I576" s="12">
        <f>linear!$E576/$E$1</f>
        <v>0.2125</v>
      </c>
      <c r="J576" s="12">
        <f>LOG10(linear!$F576+1)</f>
        <v>0.9060224097</v>
      </c>
      <c r="K576" s="10">
        <f>IF(linear!$C576=1,1,0)</f>
        <v>0</v>
      </c>
      <c r="L576" s="10">
        <f>IF(linear!$C576=2,1,0)</f>
        <v>0</v>
      </c>
      <c r="M576" s="10">
        <f>IF(linear!$B576="S",1,0)</f>
        <v>1</v>
      </c>
      <c r="N576" s="10">
        <f>IF(linear!$B576="C",1,0)</f>
        <v>0</v>
      </c>
      <c r="O576" s="13">
        <f>IF(linear!$D576="male",1,0)</f>
        <v>1</v>
      </c>
      <c r="P576" s="13">
        <v>1.0</v>
      </c>
      <c r="AC576" s="15">
        <f>SUMPRODUCT(linear!$G576:$P576,$R$4:$AA$4)</f>
        <v>0.1224668407</v>
      </c>
      <c r="AD576" s="16">
        <f>(AC576-linear!$A576)^2</f>
        <v>0.01499812707</v>
      </c>
      <c r="AE576" s="16"/>
    </row>
    <row r="577" ht="14.25" customHeight="1">
      <c r="A577" s="10">
        <v>0.0</v>
      </c>
      <c r="B577" s="10" t="s">
        <v>30</v>
      </c>
      <c r="C577" s="10">
        <v>2.0</v>
      </c>
      <c r="D577" s="10" t="s">
        <v>31</v>
      </c>
      <c r="E577" s="10">
        <v>34.0</v>
      </c>
      <c r="F577" s="11">
        <v>13.0</v>
      </c>
      <c r="G577" s="10">
        <v>0.0</v>
      </c>
      <c r="H577" s="10">
        <v>0.0</v>
      </c>
      <c r="I577" s="12">
        <f>linear!$E577/$E$1</f>
        <v>0.425</v>
      </c>
      <c r="J577" s="12">
        <f>LOG10(linear!$F577+1)</f>
        <v>1.146128036</v>
      </c>
      <c r="K577" s="10">
        <f>IF(linear!$C577=1,1,0)</f>
        <v>0</v>
      </c>
      <c r="L577" s="10">
        <f>IF(linear!$C577=2,1,0)</f>
        <v>1</v>
      </c>
      <c r="M577" s="10">
        <f>IF(linear!$B577="S",1,0)</f>
        <v>1</v>
      </c>
      <c r="N577" s="10">
        <f>IF(linear!$B577="C",1,0)</f>
        <v>0</v>
      </c>
      <c r="O577" s="13">
        <f>IF(linear!$D577="male",1,0)</f>
        <v>1</v>
      </c>
      <c r="P577" s="13">
        <v>1.0</v>
      </c>
      <c r="AC577" s="15">
        <f>SUMPRODUCT(linear!$G577:$P577,$R$4:$AA$4)</f>
        <v>0.2631206068</v>
      </c>
      <c r="AD577" s="16">
        <f>(AC577-linear!$A577)^2</f>
        <v>0.0692324537</v>
      </c>
      <c r="AE577" s="16"/>
    </row>
    <row r="578" ht="14.25" customHeight="1">
      <c r="A578" s="10">
        <v>0.0</v>
      </c>
      <c r="B578" s="10" t="s">
        <v>30</v>
      </c>
      <c r="C578" s="10">
        <v>2.0</v>
      </c>
      <c r="D578" s="10" t="s">
        <v>31</v>
      </c>
      <c r="E578" s="10">
        <v>50.0</v>
      </c>
      <c r="F578" s="11">
        <v>13.0</v>
      </c>
      <c r="G578" s="10">
        <v>0.0</v>
      </c>
      <c r="H578" s="10">
        <v>0.0</v>
      </c>
      <c r="I578" s="12">
        <f>linear!$E578/$E$1</f>
        <v>0.625</v>
      </c>
      <c r="J578" s="12">
        <f>LOG10(linear!$F578+1)</f>
        <v>1.146128036</v>
      </c>
      <c r="K578" s="10">
        <f>IF(linear!$C578=1,1,0)</f>
        <v>0</v>
      </c>
      <c r="L578" s="10">
        <f>IF(linear!$C578=2,1,0)</f>
        <v>1</v>
      </c>
      <c r="M578" s="10">
        <f>IF(linear!$B578="S",1,0)</f>
        <v>1</v>
      </c>
      <c r="N578" s="10">
        <f>IF(linear!$B578="C",1,0)</f>
        <v>0</v>
      </c>
      <c r="O578" s="13">
        <f>IF(linear!$D578="male",1,0)</f>
        <v>1</v>
      </c>
      <c r="P578" s="13">
        <v>1.0</v>
      </c>
      <c r="AC578" s="15">
        <f>SUMPRODUCT(linear!$G578:$P578,$R$4:$AA$4)</f>
        <v>0.1606972858</v>
      </c>
      <c r="AD578" s="16">
        <f>(AC578-linear!$A578)^2</f>
        <v>0.02582361765</v>
      </c>
      <c r="AE578" s="16"/>
    </row>
    <row r="579" ht="14.25" customHeight="1">
      <c r="A579" s="10">
        <v>1.0</v>
      </c>
      <c r="B579" s="10" t="s">
        <v>30</v>
      </c>
      <c r="C579" s="10">
        <v>1.0</v>
      </c>
      <c r="D579" s="10" t="s">
        <v>31</v>
      </c>
      <c r="E579" s="10">
        <v>27.0</v>
      </c>
      <c r="F579" s="11">
        <v>53.1</v>
      </c>
      <c r="G579" s="10">
        <v>1.0</v>
      </c>
      <c r="H579" s="10">
        <v>0.0</v>
      </c>
      <c r="I579" s="12">
        <f>linear!$E579/$E$1</f>
        <v>0.3375</v>
      </c>
      <c r="J579" s="12">
        <f>LOG10(linear!$F579+1)</f>
        <v>1.733197265</v>
      </c>
      <c r="K579" s="10">
        <f>IF(linear!$C579=1,1,0)</f>
        <v>1</v>
      </c>
      <c r="L579" s="10">
        <f>IF(linear!$C579=2,1,0)</f>
        <v>0</v>
      </c>
      <c r="M579" s="10">
        <f>IF(linear!$B579="S",1,0)</f>
        <v>1</v>
      </c>
      <c r="N579" s="10">
        <f>IF(linear!$B579="C",1,0)</f>
        <v>0</v>
      </c>
      <c r="O579" s="13">
        <f>IF(linear!$D579="male",1,0)</f>
        <v>1</v>
      </c>
      <c r="P579" s="13">
        <v>1.0</v>
      </c>
      <c r="AC579" s="15">
        <f>SUMPRODUCT(linear!$G579:$P579,$R$4:$AA$4)</f>
        <v>0.4513777975</v>
      </c>
      <c r="AD579" s="16">
        <f>(AC579-linear!$A579)^2</f>
        <v>0.300986321</v>
      </c>
      <c r="AE579" s="16"/>
    </row>
    <row r="580" ht="14.25" customHeight="1">
      <c r="A580" s="10">
        <v>0.0</v>
      </c>
      <c r="B580" s="10" t="s">
        <v>30</v>
      </c>
      <c r="C580" s="10">
        <v>3.0</v>
      </c>
      <c r="D580" s="10" t="s">
        <v>31</v>
      </c>
      <c r="E580" s="10">
        <v>20.0</v>
      </c>
      <c r="F580" s="11">
        <v>8.6625</v>
      </c>
      <c r="G580" s="10">
        <v>0.0</v>
      </c>
      <c r="H580" s="10">
        <v>0.0</v>
      </c>
      <c r="I580" s="12">
        <f>linear!$E580/$E$1</f>
        <v>0.25</v>
      </c>
      <c r="J580" s="12">
        <f>LOG10(linear!$F580+1)</f>
        <v>0.9850895069</v>
      </c>
      <c r="K580" s="10">
        <f>IF(linear!$C580=1,1,0)</f>
        <v>0</v>
      </c>
      <c r="L580" s="10">
        <f>IF(linear!$C580=2,1,0)</f>
        <v>0</v>
      </c>
      <c r="M580" s="10">
        <f>IF(linear!$B580="S",1,0)</f>
        <v>1</v>
      </c>
      <c r="N580" s="10">
        <f>IF(linear!$B580="C",1,0)</f>
        <v>0</v>
      </c>
      <c r="O580" s="13">
        <f>IF(linear!$D580="male",1,0)</f>
        <v>1</v>
      </c>
      <c r="P580" s="13">
        <v>1.0</v>
      </c>
      <c r="AC580" s="15">
        <f>SUMPRODUCT(linear!$G580:$P580,$R$4:$AA$4)</f>
        <v>0.1620501423</v>
      </c>
      <c r="AD580" s="16">
        <f>(AC580-linear!$A580)^2</f>
        <v>0.02626024863</v>
      </c>
      <c r="AE580" s="16"/>
    </row>
    <row r="581" ht="14.25" customHeight="1">
      <c r="A581" s="10">
        <v>1.0</v>
      </c>
      <c r="B581" s="10" t="s">
        <v>30</v>
      </c>
      <c r="C581" s="10">
        <v>2.0</v>
      </c>
      <c r="D581" s="10" t="s">
        <v>33</v>
      </c>
      <c r="E581" s="10">
        <v>30.0</v>
      </c>
      <c r="F581" s="11">
        <v>21.0</v>
      </c>
      <c r="G581" s="10">
        <v>3.0</v>
      </c>
      <c r="H581" s="10">
        <v>0.0</v>
      </c>
      <c r="I581" s="12">
        <f>linear!$E581/$E$1</f>
        <v>0.375</v>
      </c>
      <c r="J581" s="12">
        <f>LOG10(linear!$F581+1)</f>
        <v>1.342422681</v>
      </c>
      <c r="K581" s="10">
        <f>IF(linear!$C581=1,1,0)</f>
        <v>0</v>
      </c>
      <c r="L581" s="10">
        <f>IF(linear!$C581=2,1,0)</f>
        <v>1</v>
      </c>
      <c r="M581" s="10">
        <f>IF(linear!$B581="S",1,0)</f>
        <v>1</v>
      </c>
      <c r="N581" s="10">
        <f>IF(linear!$B581="C",1,0)</f>
        <v>0</v>
      </c>
      <c r="O581" s="13">
        <f>IF(linear!$D581="male",1,0)</f>
        <v>0</v>
      </c>
      <c r="P581" s="13">
        <v>1.0</v>
      </c>
      <c r="AC581" s="15">
        <f>SUMPRODUCT(linear!$G581:$P581,$R$4:$AA$4)</f>
        <v>0.6165567053</v>
      </c>
      <c r="AD581" s="16">
        <f>(AC581-linear!$A581)^2</f>
        <v>0.1470287602</v>
      </c>
      <c r="AE581" s="16"/>
    </row>
    <row r="582" ht="14.25" customHeight="1">
      <c r="A582" s="10">
        <v>0.0</v>
      </c>
      <c r="B582" s="10" t="s">
        <v>30</v>
      </c>
      <c r="C582" s="10">
        <v>2.0</v>
      </c>
      <c r="D582" s="10" t="s">
        <v>31</v>
      </c>
      <c r="E582" s="10">
        <v>25.0</v>
      </c>
      <c r="F582" s="11">
        <v>26.0</v>
      </c>
      <c r="G582" s="10">
        <v>1.0</v>
      </c>
      <c r="H582" s="10">
        <v>0.0</v>
      </c>
      <c r="I582" s="12">
        <f>linear!$E582/$E$1</f>
        <v>0.3125</v>
      </c>
      <c r="J582" s="12">
        <f>LOG10(linear!$F582+1)</f>
        <v>1.431363764</v>
      </c>
      <c r="K582" s="10">
        <f>IF(linear!$C582=1,1,0)</f>
        <v>0</v>
      </c>
      <c r="L582" s="10">
        <f>IF(linear!$C582=2,1,0)</f>
        <v>1</v>
      </c>
      <c r="M582" s="10">
        <f>IF(linear!$B582="S",1,0)</f>
        <v>1</v>
      </c>
      <c r="N582" s="10">
        <f>IF(linear!$B582="C",1,0)</f>
        <v>0</v>
      </c>
      <c r="O582" s="13">
        <f>IF(linear!$D582="male",1,0)</f>
        <v>1</v>
      </c>
      <c r="P582" s="13">
        <v>1.0</v>
      </c>
      <c r="AC582" s="15">
        <f>SUMPRODUCT(linear!$G582:$P582,$R$4:$AA$4)</f>
        <v>0.2797018732</v>
      </c>
      <c r="AD582" s="16">
        <f>(AC582-linear!$A582)^2</f>
        <v>0.07823313786</v>
      </c>
      <c r="AE582" s="16"/>
    </row>
    <row r="583" ht="14.25" customHeight="1">
      <c r="A583" s="10">
        <v>0.0</v>
      </c>
      <c r="B583" s="10" t="s">
        <v>30</v>
      </c>
      <c r="C583" s="10">
        <v>3.0</v>
      </c>
      <c r="D583" s="10" t="s">
        <v>33</v>
      </c>
      <c r="E583" s="10">
        <v>25.0</v>
      </c>
      <c r="F583" s="11">
        <v>7.925</v>
      </c>
      <c r="G583" s="10">
        <v>1.0</v>
      </c>
      <c r="H583" s="10">
        <v>0.0</v>
      </c>
      <c r="I583" s="12">
        <f>linear!$E583/$E$1</f>
        <v>0.3125</v>
      </c>
      <c r="J583" s="12">
        <f>LOG10(linear!$F583+1)</f>
        <v>0.9506082248</v>
      </c>
      <c r="K583" s="10">
        <f>IF(linear!$C583=1,1,0)</f>
        <v>0</v>
      </c>
      <c r="L583" s="10">
        <f>IF(linear!$C583=2,1,0)</f>
        <v>0</v>
      </c>
      <c r="M583" s="10">
        <f>IF(linear!$B583="S",1,0)</f>
        <v>1</v>
      </c>
      <c r="N583" s="10">
        <f>IF(linear!$B583="C",1,0)</f>
        <v>0</v>
      </c>
      <c r="O583" s="13">
        <f>IF(linear!$D583="male",1,0)</f>
        <v>0</v>
      </c>
      <c r="P583" s="13">
        <v>1.0</v>
      </c>
      <c r="AC583" s="15">
        <f>SUMPRODUCT(linear!$G583:$P583,$R$4:$AA$4)</f>
        <v>0.5564933092</v>
      </c>
      <c r="AD583" s="16">
        <f>(AC583-linear!$A583)^2</f>
        <v>0.3096848032</v>
      </c>
      <c r="AE583" s="16"/>
    </row>
    <row r="584" ht="14.25" customHeight="1">
      <c r="A584" s="10">
        <v>1.0</v>
      </c>
      <c r="B584" s="10" t="s">
        <v>30</v>
      </c>
      <c r="C584" s="10">
        <v>1.0</v>
      </c>
      <c r="D584" s="10" t="s">
        <v>33</v>
      </c>
      <c r="E584" s="10">
        <v>29.0</v>
      </c>
      <c r="F584" s="11">
        <v>211.3375</v>
      </c>
      <c r="G584" s="10">
        <v>0.0</v>
      </c>
      <c r="H584" s="10">
        <v>0.0</v>
      </c>
      <c r="I584" s="12">
        <f>linear!$E584/$E$1</f>
        <v>0.3625</v>
      </c>
      <c r="J584" s="12">
        <f>LOG10(linear!$F584+1)</f>
        <v>2.3270267</v>
      </c>
      <c r="K584" s="10">
        <f>IF(linear!$C584=1,1,0)</f>
        <v>1</v>
      </c>
      <c r="L584" s="10">
        <f>IF(linear!$C584=2,1,0)</f>
        <v>0</v>
      </c>
      <c r="M584" s="10">
        <f>IF(linear!$B584="S",1,0)</f>
        <v>1</v>
      </c>
      <c r="N584" s="10">
        <f>IF(linear!$B584="C",1,0)</f>
        <v>0</v>
      </c>
      <c r="O584" s="13">
        <f>IF(linear!$D584="male",1,0)</f>
        <v>0</v>
      </c>
      <c r="P584" s="13">
        <v>1.0</v>
      </c>
      <c r="AC584" s="15">
        <f>SUMPRODUCT(linear!$G584:$P584,$R$4:$AA$4)</f>
        <v>1.005516706</v>
      </c>
      <c r="AD584" s="16">
        <f>(AC584-linear!$A584)^2</f>
        <v>0.00003043404602</v>
      </c>
      <c r="AE584" s="16"/>
    </row>
    <row r="585" ht="14.25" customHeight="1">
      <c r="A585" s="10">
        <v>0.0</v>
      </c>
      <c r="B585" s="10" t="s">
        <v>32</v>
      </c>
      <c r="C585" s="10">
        <v>3.0</v>
      </c>
      <c r="D585" s="10" t="s">
        <v>31</v>
      </c>
      <c r="E585" s="10">
        <v>11.0</v>
      </c>
      <c r="F585" s="11">
        <v>18.7875</v>
      </c>
      <c r="G585" s="10">
        <v>0.0</v>
      </c>
      <c r="H585" s="10">
        <v>0.0</v>
      </c>
      <c r="I585" s="12">
        <f>linear!$E585/$E$1</f>
        <v>0.1375</v>
      </c>
      <c r="J585" s="12">
        <f>LOG10(linear!$F585+1)</f>
        <v>1.296390928</v>
      </c>
      <c r="K585" s="10">
        <f>IF(linear!$C585=1,1,0)</f>
        <v>0</v>
      </c>
      <c r="L585" s="10">
        <f>IF(linear!$C585=2,1,0)</f>
        <v>0</v>
      </c>
      <c r="M585" s="10">
        <f>IF(linear!$B585="S",1,0)</f>
        <v>0</v>
      </c>
      <c r="N585" s="10">
        <f>IF(linear!$B585="C",1,0)</f>
        <v>1</v>
      </c>
      <c r="O585" s="13">
        <f>IF(linear!$D585="male",1,0)</f>
        <v>1</v>
      </c>
      <c r="P585" s="13">
        <v>1.0</v>
      </c>
      <c r="AC585" s="15">
        <f>SUMPRODUCT(linear!$G585:$P585,$R$4:$AA$4)</f>
        <v>0.3009323578</v>
      </c>
      <c r="AD585" s="16">
        <f>(AC585-linear!$A585)^2</f>
        <v>0.09056028398</v>
      </c>
      <c r="AE585" s="16"/>
    </row>
    <row r="586" ht="14.25" customHeight="1">
      <c r="A586" s="10">
        <v>0.0</v>
      </c>
      <c r="B586" s="10" t="s">
        <v>30</v>
      </c>
      <c r="C586" s="10">
        <v>2.0</v>
      </c>
      <c r="D586" s="10" t="s">
        <v>31</v>
      </c>
      <c r="E586" s="10">
        <v>23.0</v>
      </c>
      <c r="F586" s="11">
        <v>13.0</v>
      </c>
      <c r="G586" s="10">
        <v>0.0</v>
      </c>
      <c r="H586" s="10">
        <v>0.0</v>
      </c>
      <c r="I586" s="12">
        <f>linear!$E586/$E$1</f>
        <v>0.2875</v>
      </c>
      <c r="J586" s="12">
        <f>LOG10(linear!$F586+1)</f>
        <v>1.146128036</v>
      </c>
      <c r="K586" s="10">
        <f>IF(linear!$C586=1,1,0)</f>
        <v>0</v>
      </c>
      <c r="L586" s="10">
        <f>IF(linear!$C586=2,1,0)</f>
        <v>1</v>
      </c>
      <c r="M586" s="10">
        <f>IF(linear!$B586="S",1,0)</f>
        <v>1</v>
      </c>
      <c r="N586" s="10">
        <f>IF(linear!$B586="C",1,0)</f>
        <v>0</v>
      </c>
      <c r="O586" s="13">
        <f>IF(linear!$D586="male",1,0)</f>
        <v>1</v>
      </c>
      <c r="P586" s="13">
        <v>1.0</v>
      </c>
      <c r="AC586" s="15">
        <f>SUMPRODUCT(linear!$G586:$P586,$R$4:$AA$4)</f>
        <v>0.3335366399</v>
      </c>
      <c r="AD586" s="16">
        <f>(AC586-linear!$A586)^2</f>
        <v>0.1112466902</v>
      </c>
      <c r="AE586" s="16"/>
    </row>
    <row r="587" ht="14.25" customHeight="1">
      <c r="A587" s="10">
        <v>0.0</v>
      </c>
      <c r="B587" s="10" t="s">
        <v>30</v>
      </c>
      <c r="C587" s="10">
        <v>2.0</v>
      </c>
      <c r="D587" s="10" t="s">
        <v>31</v>
      </c>
      <c r="E587" s="10">
        <v>23.0</v>
      </c>
      <c r="F587" s="11">
        <v>13.0</v>
      </c>
      <c r="G587" s="10">
        <v>0.0</v>
      </c>
      <c r="H587" s="10">
        <v>0.0</v>
      </c>
      <c r="I587" s="12">
        <f>linear!$E587/$E$1</f>
        <v>0.2875</v>
      </c>
      <c r="J587" s="12">
        <f>LOG10(linear!$F587+1)</f>
        <v>1.146128036</v>
      </c>
      <c r="K587" s="10">
        <f>IF(linear!$C587=1,1,0)</f>
        <v>0</v>
      </c>
      <c r="L587" s="10">
        <f>IF(linear!$C587=2,1,0)</f>
        <v>1</v>
      </c>
      <c r="M587" s="10">
        <f>IF(linear!$B587="S",1,0)</f>
        <v>1</v>
      </c>
      <c r="N587" s="10">
        <f>IF(linear!$B587="C",1,0)</f>
        <v>0</v>
      </c>
      <c r="O587" s="13">
        <f>IF(linear!$D587="male",1,0)</f>
        <v>1</v>
      </c>
      <c r="P587" s="13">
        <v>1.0</v>
      </c>
      <c r="AC587" s="15">
        <f>SUMPRODUCT(linear!$G587:$P587,$R$4:$AA$4)</f>
        <v>0.3335366399</v>
      </c>
      <c r="AD587" s="16">
        <f>(AC587-linear!$A587)^2</f>
        <v>0.1112466902</v>
      </c>
      <c r="AE587" s="16"/>
    </row>
    <row r="588" ht="14.25" customHeight="1">
      <c r="A588" s="10">
        <v>0.0</v>
      </c>
      <c r="B588" s="10" t="s">
        <v>30</v>
      </c>
      <c r="C588" s="10">
        <v>3.0</v>
      </c>
      <c r="D588" s="10" t="s">
        <v>31</v>
      </c>
      <c r="E588" s="10">
        <v>28.5</v>
      </c>
      <c r="F588" s="11">
        <v>16.1</v>
      </c>
      <c r="G588" s="10">
        <v>0.0</v>
      </c>
      <c r="H588" s="10">
        <v>0.0</v>
      </c>
      <c r="I588" s="12">
        <f>linear!$E588/$E$1</f>
        <v>0.35625</v>
      </c>
      <c r="J588" s="12">
        <f>LOG10(linear!$F588+1)</f>
        <v>1.23299611</v>
      </c>
      <c r="K588" s="10">
        <f>IF(linear!$C588=1,1,0)</f>
        <v>0</v>
      </c>
      <c r="L588" s="10">
        <f>IF(linear!$C588=2,1,0)</f>
        <v>0</v>
      </c>
      <c r="M588" s="10">
        <f>IF(linear!$B588="S",1,0)</f>
        <v>1</v>
      </c>
      <c r="N588" s="10">
        <f>IF(linear!$B588="C",1,0)</f>
        <v>0</v>
      </c>
      <c r="O588" s="13">
        <f>IF(linear!$D588="male",1,0)</f>
        <v>1</v>
      </c>
      <c r="P588" s="13">
        <v>1.0</v>
      </c>
      <c r="AC588" s="15">
        <f>SUMPRODUCT(linear!$G588:$P588,$R$4:$AA$4)</f>
        <v>0.1197205188</v>
      </c>
      <c r="AD588" s="16">
        <f>(AC588-linear!$A588)^2</f>
        <v>0.01433300262</v>
      </c>
      <c r="AE588" s="16"/>
    </row>
    <row r="589" ht="14.25" customHeight="1">
      <c r="A589" s="10">
        <v>0.0</v>
      </c>
      <c r="B589" s="10" t="s">
        <v>30</v>
      </c>
      <c r="C589" s="10">
        <v>3.0</v>
      </c>
      <c r="D589" s="10" t="s">
        <v>33</v>
      </c>
      <c r="E589" s="10">
        <v>48.0</v>
      </c>
      <c r="F589" s="11">
        <v>34.375</v>
      </c>
      <c r="G589" s="10">
        <v>1.0</v>
      </c>
      <c r="H589" s="10">
        <v>3.0</v>
      </c>
      <c r="I589" s="12">
        <f>linear!$E589/$E$1</f>
        <v>0.6</v>
      </c>
      <c r="J589" s="12">
        <f>LOG10(linear!$F589+1)</f>
        <v>1.548696449</v>
      </c>
      <c r="K589" s="10">
        <f>IF(linear!$C589=1,1,0)</f>
        <v>0</v>
      </c>
      <c r="L589" s="10">
        <f>IF(linear!$C589=2,1,0)</f>
        <v>0</v>
      </c>
      <c r="M589" s="10">
        <f>IF(linear!$B589="S",1,0)</f>
        <v>1</v>
      </c>
      <c r="N589" s="10">
        <f>IF(linear!$B589="C",1,0)</f>
        <v>0</v>
      </c>
      <c r="O589" s="13">
        <f>IF(linear!$D589="male",1,0)</f>
        <v>0</v>
      </c>
      <c r="P589" s="13">
        <v>1.0</v>
      </c>
      <c r="AC589" s="15">
        <f>SUMPRODUCT(linear!$G589:$P589,$R$4:$AA$4)</f>
        <v>0.3966333116</v>
      </c>
      <c r="AD589" s="16">
        <f>(AC589-linear!$A589)^2</f>
        <v>0.1573179839</v>
      </c>
      <c r="AE589" s="16"/>
    </row>
    <row r="590" ht="14.25" customHeight="1">
      <c r="A590" s="10">
        <v>1.0</v>
      </c>
      <c r="B590" s="10" t="s">
        <v>32</v>
      </c>
      <c r="C590" s="10">
        <v>1.0</v>
      </c>
      <c r="D590" s="10" t="s">
        <v>31</v>
      </c>
      <c r="E590" s="10">
        <v>35.0</v>
      </c>
      <c r="F590" s="11">
        <v>512.3292</v>
      </c>
      <c r="G590" s="10">
        <v>0.0</v>
      </c>
      <c r="H590" s="10">
        <v>0.0</v>
      </c>
      <c r="I590" s="12">
        <f>linear!$E590/$E$1</f>
        <v>0.4375</v>
      </c>
      <c r="J590" s="12">
        <f>LOG10(linear!$F590+1)</f>
        <v>2.710395969</v>
      </c>
      <c r="K590" s="10">
        <f>IF(linear!$C590=1,1,0)</f>
        <v>1</v>
      </c>
      <c r="L590" s="10">
        <f>IF(linear!$C590=2,1,0)</f>
        <v>0</v>
      </c>
      <c r="M590" s="10">
        <f>IF(linear!$B590="S",1,0)</f>
        <v>0</v>
      </c>
      <c r="N590" s="10">
        <f>IF(linear!$B590="C",1,0)</f>
        <v>1</v>
      </c>
      <c r="O590" s="13">
        <f>IF(linear!$D590="male",1,0)</f>
        <v>1</v>
      </c>
      <c r="P590" s="13">
        <v>1.0</v>
      </c>
      <c r="AC590" s="15">
        <f>SUMPRODUCT(linear!$G590:$P590,$R$4:$AA$4)</f>
        <v>0.5688245335</v>
      </c>
      <c r="AD590" s="16">
        <f>(AC590-linear!$A590)^2</f>
        <v>0.1859122829</v>
      </c>
      <c r="AE590" s="16"/>
    </row>
    <row r="591" ht="14.25" customHeight="1">
      <c r="A591" s="10">
        <v>0.0</v>
      </c>
      <c r="B591" s="10" t="s">
        <v>30</v>
      </c>
      <c r="C591" s="10">
        <v>1.0</v>
      </c>
      <c r="D591" s="10" t="s">
        <v>31</v>
      </c>
      <c r="E591" s="10">
        <v>36.0</v>
      </c>
      <c r="F591" s="11">
        <v>78.85</v>
      </c>
      <c r="G591" s="10">
        <v>1.0</v>
      </c>
      <c r="H591" s="10">
        <v>0.0</v>
      </c>
      <c r="I591" s="12">
        <f>linear!$E591/$E$1</f>
        <v>0.45</v>
      </c>
      <c r="J591" s="12">
        <f>LOG10(linear!$F591+1)</f>
        <v>1.90227492</v>
      </c>
      <c r="K591" s="10">
        <f>IF(linear!$C591=1,1,0)</f>
        <v>1</v>
      </c>
      <c r="L591" s="10">
        <f>IF(linear!$C591=2,1,0)</f>
        <v>0</v>
      </c>
      <c r="M591" s="10">
        <f>IF(linear!$B591="S",1,0)</f>
        <v>1</v>
      </c>
      <c r="N591" s="10">
        <f>IF(linear!$B591="C",1,0)</f>
        <v>0</v>
      </c>
      <c r="O591" s="13">
        <f>IF(linear!$D591="male",1,0)</f>
        <v>1</v>
      </c>
      <c r="P591" s="13">
        <v>1.0</v>
      </c>
      <c r="AC591" s="15">
        <f>SUMPRODUCT(linear!$G591:$P591,$R$4:$AA$4)</f>
        <v>0.4020053865</v>
      </c>
      <c r="AD591" s="16">
        <f>(AC591-linear!$A591)^2</f>
        <v>0.1616083308</v>
      </c>
      <c r="AE591" s="16"/>
    </row>
    <row r="592" ht="14.25" customHeight="1">
      <c r="A592" s="10">
        <v>1.0</v>
      </c>
      <c r="B592" s="10" t="s">
        <v>32</v>
      </c>
      <c r="C592" s="10">
        <v>1.0</v>
      </c>
      <c r="D592" s="10" t="s">
        <v>33</v>
      </c>
      <c r="E592" s="10">
        <v>21.0</v>
      </c>
      <c r="F592" s="11">
        <v>262.375</v>
      </c>
      <c r="G592" s="10">
        <v>2.0</v>
      </c>
      <c r="H592" s="10">
        <v>2.0</v>
      </c>
      <c r="I592" s="12">
        <f>linear!$E592/$E$1</f>
        <v>0.2625</v>
      </c>
      <c r="J592" s="12">
        <f>LOG10(linear!$F592+1)</f>
        <v>2.420574549</v>
      </c>
      <c r="K592" s="10">
        <f>IF(linear!$C592=1,1,0)</f>
        <v>1</v>
      </c>
      <c r="L592" s="10">
        <f>IF(linear!$C592=2,1,0)</f>
        <v>0</v>
      </c>
      <c r="M592" s="10">
        <f>IF(linear!$B592="S",1,0)</f>
        <v>0</v>
      </c>
      <c r="N592" s="10">
        <f>IF(linear!$B592="C",1,0)</f>
        <v>1</v>
      </c>
      <c r="O592" s="13">
        <f>IF(linear!$D592="male",1,0)</f>
        <v>0</v>
      </c>
      <c r="P592" s="13">
        <v>1.0</v>
      </c>
      <c r="AC592" s="15">
        <f>SUMPRODUCT(linear!$G592:$P592,$R$4:$AA$4)</f>
        <v>0.9896651115</v>
      </c>
      <c r="AD592" s="16">
        <f>(AC592-linear!$A592)^2</f>
        <v>0.0001068099209</v>
      </c>
      <c r="AE592" s="16"/>
    </row>
    <row r="593" ht="14.25" customHeight="1">
      <c r="A593" s="10">
        <v>0.0</v>
      </c>
      <c r="B593" s="10" t="s">
        <v>30</v>
      </c>
      <c r="C593" s="10">
        <v>3.0</v>
      </c>
      <c r="D593" s="10" t="s">
        <v>31</v>
      </c>
      <c r="E593" s="10">
        <v>24.0</v>
      </c>
      <c r="F593" s="11">
        <v>16.1</v>
      </c>
      <c r="G593" s="10">
        <v>1.0</v>
      </c>
      <c r="H593" s="10">
        <v>0.0</v>
      </c>
      <c r="I593" s="12">
        <f>linear!$E593/$E$1</f>
        <v>0.3</v>
      </c>
      <c r="J593" s="12">
        <f>LOG10(linear!$F593+1)</f>
        <v>1.23299611</v>
      </c>
      <c r="K593" s="10">
        <f>IF(linear!$C593=1,1,0)</f>
        <v>0</v>
      </c>
      <c r="L593" s="10">
        <f>IF(linear!$C593=2,1,0)</f>
        <v>0</v>
      </c>
      <c r="M593" s="10">
        <f>IF(linear!$B593="S",1,0)</f>
        <v>1</v>
      </c>
      <c r="N593" s="10">
        <f>IF(linear!$B593="C",1,0)</f>
        <v>0</v>
      </c>
      <c r="O593" s="13">
        <f>IF(linear!$D593="male",1,0)</f>
        <v>1</v>
      </c>
      <c r="P593" s="13">
        <v>1.0</v>
      </c>
      <c r="AC593" s="15">
        <f>SUMPRODUCT(linear!$G593:$P593,$R$4:$AA$4)</f>
        <v>0.09359306935</v>
      </c>
      <c r="AD593" s="16">
        <f>(AC593-linear!$A593)^2</f>
        <v>0.008759662629</v>
      </c>
      <c r="AE593" s="16"/>
    </row>
    <row r="594" ht="14.25" customHeight="1">
      <c r="A594" s="10">
        <v>1.0</v>
      </c>
      <c r="B594" s="10" t="s">
        <v>30</v>
      </c>
      <c r="C594" s="10">
        <v>3.0</v>
      </c>
      <c r="D594" s="10" t="s">
        <v>31</v>
      </c>
      <c r="E594" s="10">
        <v>31.0</v>
      </c>
      <c r="F594" s="11">
        <v>7.925</v>
      </c>
      <c r="G594" s="10">
        <v>0.0</v>
      </c>
      <c r="H594" s="10">
        <v>0.0</v>
      </c>
      <c r="I594" s="12">
        <f>linear!$E594/$E$1</f>
        <v>0.3875</v>
      </c>
      <c r="J594" s="12">
        <f>LOG10(linear!$F594+1)</f>
        <v>0.9506082248</v>
      </c>
      <c r="K594" s="10">
        <f>IF(linear!$C594=1,1,0)</f>
        <v>0</v>
      </c>
      <c r="L594" s="10">
        <f>IF(linear!$C594=2,1,0)</f>
        <v>0</v>
      </c>
      <c r="M594" s="10">
        <f>IF(linear!$B594="S",1,0)</f>
        <v>1</v>
      </c>
      <c r="N594" s="10">
        <f>IF(linear!$B594="C",1,0)</f>
        <v>0</v>
      </c>
      <c r="O594" s="13">
        <f>IF(linear!$D594="male",1,0)</f>
        <v>1</v>
      </c>
      <c r="P594" s="13">
        <v>1.0</v>
      </c>
      <c r="AC594" s="15">
        <f>SUMPRODUCT(linear!$G594:$P594,$R$4:$AA$4)</f>
        <v>0.08995351958</v>
      </c>
      <c r="AD594" s="16">
        <f>(AC594-linear!$A594)^2</f>
        <v>0.8281845965</v>
      </c>
      <c r="AE594" s="16"/>
    </row>
    <row r="595" ht="14.25" customHeight="1">
      <c r="A595" s="10">
        <v>0.0</v>
      </c>
      <c r="B595" s="10" t="s">
        <v>30</v>
      </c>
      <c r="C595" s="10">
        <v>1.0</v>
      </c>
      <c r="D595" s="10" t="s">
        <v>31</v>
      </c>
      <c r="E595" s="10">
        <v>70.0</v>
      </c>
      <c r="F595" s="11">
        <v>71.0</v>
      </c>
      <c r="G595" s="10">
        <v>1.0</v>
      </c>
      <c r="H595" s="10">
        <v>1.0</v>
      </c>
      <c r="I595" s="12">
        <f>linear!$E595/$E$1</f>
        <v>0.875</v>
      </c>
      <c r="J595" s="12">
        <f>LOG10(linear!$F595+1)</f>
        <v>1.857332496</v>
      </c>
      <c r="K595" s="10">
        <f>IF(linear!$C595=1,1,0)</f>
        <v>1</v>
      </c>
      <c r="L595" s="10">
        <f>IF(linear!$C595=2,1,0)</f>
        <v>0</v>
      </c>
      <c r="M595" s="10">
        <f>IF(linear!$B595="S",1,0)</f>
        <v>1</v>
      </c>
      <c r="N595" s="10">
        <f>IF(linear!$B595="C",1,0)</f>
        <v>0</v>
      </c>
      <c r="O595" s="13">
        <f>IF(linear!$D595="male",1,0)</f>
        <v>1</v>
      </c>
      <c r="P595" s="13">
        <v>1.0</v>
      </c>
      <c r="AC595" s="15">
        <f>SUMPRODUCT(linear!$G595:$P595,$R$4:$AA$4)</f>
        <v>0.1682397703</v>
      </c>
      <c r="AD595" s="16">
        <f>(AC595-linear!$A595)^2</f>
        <v>0.02830462032</v>
      </c>
      <c r="AE595" s="16"/>
    </row>
    <row r="596" ht="14.25" customHeight="1">
      <c r="A596" s="10">
        <v>0.0</v>
      </c>
      <c r="B596" s="10" t="s">
        <v>30</v>
      </c>
      <c r="C596" s="10">
        <v>3.0</v>
      </c>
      <c r="D596" s="10" t="s">
        <v>31</v>
      </c>
      <c r="E596" s="10">
        <v>16.0</v>
      </c>
      <c r="F596" s="11">
        <v>20.25</v>
      </c>
      <c r="G596" s="10">
        <v>1.0</v>
      </c>
      <c r="H596" s="10">
        <v>1.0</v>
      </c>
      <c r="I596" s="12">
        <f>linear!$E596/$E$1</f>
        <v>0.2</v>
      </c>
      <c r="J596" s="12">
        <f>LOG10(linear!$F596+1)</f>
        <v>1.327358934</v>
      </c>
      <c r="K596" s="10">
        <f>IF(linear!$C596=1,1,0)</f>
        <v>0</v>
      </c>
      <c r="L596" s="10">
        <f>IF(linear!$C596=2,1,0)</f>
        <v>0</v>
      </c>
      <c r="M596" s="10">
        <f>IF(linear!$B596="S",1,0)</f>
        <v>1</v>
      </c>
      <c r="N596" s="10">
        <f>IF(linear!$B596="C",1,0)</f>
        <v>0</v>
      </c>
      <c r="O596" s="13">
        <f>IF(linear!$D596="male",1,0)</f>
        <v>1</v>
      </c>
      <c r="P596" s="13">
        <v>1.0</v>
      </c>
      <c r="AC596" s="15">
        <f>SUMPRODUCT(linear!$G596:$P596,$R$4:$AA$4)</f>
        <v>0.1354782949</v>
      </c>
      <c r="AD596" s="16">
        <f>(AC596-linear!$A596)^2</f>
        <v>0.01835436839</v>
      </c>
      <c r="AE596" s="16"/>
    </row>
    <row r="597" ht="14.25" customHeight="1">
      <c r="A597" s="10">
        <v>1.0</v>
      </c>
      <c r="B597" s="10" t="s">
        <v>30</v>
      </c>
      <c r="C597" s="10">
        <v>2.0</v>
      </c>
      <c r="D597" s="10" t="s">
        <v>33</v>
      </c>
      <c r="E597" s="10">
        <v>30.0</v>
      </c>
      <c r="F597" s="11">
        <v>13.0</v>
      </c>
      <c r="G597" s="10">
        <v>0.0</v>
      </c>
      <c r="H597" s="10">
        <v>0.0</v>
      </c>
      <c r="I597" s="12">
        <f>linear!$E597/$E$1</f>
        <v>0.375</v>
      </c>
      <c r="J597" s="12">
        <f>LOG10(linear!$F597+1)</f>
        <v>1.146128036</v>
      </c>
      <c r="K597" s="10">
        <f>IF(linear!$C597=1,1,0)</f>
        <v>0</v>
      </c>
      <c r="L597" s="10">
        <f>IF(linear!$C597=2,1,0)</f>
        <v>1</v>
      </c>
      <c r="M597" s="10">
        <f>IF(linear!$B597="S",1,0)</f>
        <v>1</v>
      </c>
      <c r="N597" s="10">
        <f>IF(linear!$B597="C",1,0)</f>
        <v>0</v>
      </c>
      <c r="O597" s="13">
        <f>IF(linear!$D597="male",1,0)</f>
        <v>0</v>
      </c>
      <c r="P597" s="13">
        <v>1.0</v>
      </c>
      <c r="AC597" s="15">
        <f>SUMPRODUCT(linear!$G597:$P597,$R$4:$AA$4)</f>
        <v>0.7717914898</v>
      </c>
      <c r="AD597" s="16">
        <f>(AC597-linear!$A597)^2</f>
        <v>0.05207912415</v>
      </c>
      <c r="AE597" s="16"/>
    </row>
    <row r="598" ht="14.25" customHeight="1">
      <c r="A598" s="10">
        <v>0.0</v>
      </c>
      <c r="B598" s="10" t="s">
        <v>30</v>
      </c>
      <c r="C598" s="10">
        <v>1.0</v>
      </c>
      <c r="D598" s="10" t="s">
        <v>31</v>
      </c>
      <c r="E598" s="10">
        <v>19.0</v>
      </c>
      <c r="F598" s="11">
        <v>53.1</v>
      </c>
      <c r="G598" s="10">
        <v>1.0</v>
      </c>
      <c r="H598" s="10">
        <v>0.0</v>
      </c>
      <c r="I598" s="12">
        <f>linear!$E598/$E$1</f>
        <v>0.2375</v>
      </c>
      <c r="J598" s="12">
        <f>LOG10(linear!$F598+1)</f>
        <v>1.733197265</v>
      </c>
      <c r="K598" s="10">
        <f>IF(linear!$C598=1,1,0)</f>
        <v>1</v>
      </c>
      <c r="L598" s="10">
        <f>IF(linear!$C598=2,1,0)</f>
        <v>0</v>
      </c>
      <c r="M598" s="10">
        <f>IF(linear!$B598="S",1,0)</f>
        <v>1</v>
      </c>
      <c r="N598" s="10">
        <f>IF(linear!$B598="C",1,0)</f>
        <v>0</v>
      </c>
      <c r="O598" s="13">
        <f>IF(linear!$D598="male",1,0)</f>
        <v>1</v>
      </c>
      <c r="P598" s="13">
        <v>1.0</v>
      </c>
      <c r="AC598" s="15">
        <f>SUMPRODUCT(linear!$G598:$P598,$R$4:$AA$4)</f>
        <v>0.502589458</v>
      </c>
      <c r="AD598" s="16">
        <f>(AC598-linear!$A598)^2</f>
        <v>0.2525961633</v>
      </c>
      <c r="AE598" s="16"/>
    </row>
    <row r="599" ht="14.25" customHeight="1">
      <c r="A599" s="10">
        <v>0.0</v>
      </c>
      <c r="B599" s="10" t="s">
        <v>34</v>
      </c>
      <c r="C599" s="10">
        <v>3.0</v>
      </c>
      <c r="D599" s="10" t="s">
        <v>31</v>
      </c>
      <c r="E599" s="10">
        <v>31.0</v>
      </c>
      <c r="F599" s="11">
        <v>7.75</v>
      </c>
      <c r="G599" s="10">
        <v>0.0</v>
      </c>
      <c r="H599" s="10">
        <v>0.0</v>
      </c>
      <c r="I599" s="12">
        <f>linear!$E599/$E$1</f>
        <v>0.3875</v>
      </c>
      <c r="J599" s="12">
        <f>LOG10(linear!$F599+1)</f>
        <v>0.942008053</v>
      </c>
      <c r="K599" s="10">
        <f>IF(linear!$C599=1,1,0)</f>
        <v>0</v>
      </c>
      <c r="L599" s="10">
        <f>IF(linear!$C599=2,1,0)</f>
        <v>0</v>
      </c>
      <c r="M599" s="10">
        <f>IF(linear!$B599="S",1,0)</f>
        <v>0</v>
      </c>
      <c r="N599" s="10">
        <f>IF(linear!$B599="C",1,0)</f>
        <v>0</v>
      </c>
      <c r="O599" s="13">
        <f>IF(linear!$D599="male",1,0)</f>
        <v>1</v>
      </c>
      <c r="P599" s="13">
        <v>1.0</v>
      </c>
      <c r="AC599" s="15">
        <f>SUMPRODUCT(linear!$G599:$P599,$R$4:$AA$4)</f>
        <v>0.05881441212</v>
      </c>
      <c r="AD599" s="16">
        <f>(AC599-linear!$A599)^2</f>
        <v>0.003459135073</v>
      </c>
      <c r="AE599" s="16"/>
    </row>
    <row r="600" ht="14.25" customHeight="1">
      <c r="A600" s="10">
        <v>1.0</v>
      </c>
      <c r="B600" s="10" t="s">
        <v>30</v>
      </c>
      <c r="C600" s="10">
        <v>2.0</v>
      </c>
      <c r="D600" s="10" t="s">
        <v>33</v>
      </c>
      <c r="E600" s="10">
        <v>4.0</v>
      </c>
      <c r="F600" s="11">
        <v>23.0</v>
      </c>
      <c r="G600" s="10">
        <v>1.0</v>
      </c>
      <c r="H600" s="10">
        <v>1.0</v>
      </c>
      <c r="I600" s="12">
        <f>linear!$E600/$E$1</f>
        <v>0.05</v>
      </c>
      <c r="J600" s="12">
        <f>LOG10(linear!$F600+1)</f>
        <v>1.380211242</v>
      </c>
      <c r="K600" s="10">
        <f>IF(linear!$C600=1,1,0)</f>
        <v>0</v>
      </c>
      <c r="L600" s="10">
        <f>IF(linear!$C600=2,1,0)</f>
        <v>1</v>
      </c>
      <c r="M600" s="10">
        <f>IF(linear!$B600="S",1,0)</f>
        <v>1</v>
      </c>
      <c r="N600" s="10">
        <f>IF(linear!$B600="C",1,0)</f>
        <v>0</v>
      </c>
      <c r="O600" s="13">
        <f>IF(linear!$D600="male",1,0)</f>
        <v>0</v>
      </c>
      <c r="P600" s="13">
        <v>1.0</v>
      </c>
      <c r="AC600" s="15">
        <f>SUMPRODUCT(linear!$G600:$P600,$R$4:$AA$4)</f>
        <v>0.8807788005</v>
      </c>
      <c r="AD600" s="16">
        <f>(AC600-linear!$A600)^2</f>
        <v>0.01421369442</v>
      </c>
      <c r="AE600" s="16"/>
    </row>
    <row r="601" ht="14.25" customHeight="1">
      <c r="A601" s="10">
        <v>1.0</v>
      </c>
      <c r="B601" s="10" t="s">
        <v>30</v>
      </c>
      <c r="C601" s="10">
        <v>3.0</v>
      </c>
      <c r="D601" s="10" t="s">
        <v>31</v>
      </c>
      <c r="E601" s="10">
        <v>6.0</v>
      </c>
      <c r="F601" s="11">
        <v>12.475</v>
      </c>
      <c r="G601" s="10">
        <v>0.0</v>
      </c>
      <c r="H601" s="10">
        <v>1.0</v>
      </c>
      <c r="I601" s="12">
        <f>linear!$E601/$E$1</f>
        <v>0.075</v>
      </c>
      <c r="J601" s="12">
        <f>LOG10(linear!$F601+1)</f>
        <v>1.129528774</v>
      </c>
      <c r="K601" s="10">
        <f>IF(linear!$C601=1,1,0)</f>
        <v>0</v>
      </c>
      <c r="L601" s="10">
        <f>IF(linear!$C601=2,1,0)</f>
        <v>0</v>
      </c>
      <c r="M601" s="10">
        <f>IF(linear!$B601="S",1,0)</f>
        <v>1</v>
      </c>
      <c r="N601" s="10">
        <f>IF(linear!$B601="C",1,0)</f>
        <v>0</v>
      </c>
      <c r="O601" s="13">
        <f>IF(linear!$D601="male",1,0)</f>
        <v>1</v>
      </c>
      <c r="P601" s="13">
        <v>1.0</v>
      </c>
      <c r="AC601" s="15">
        <f>SUMPRODUCT(linear!$G601:$P601,$R$4:$AA$4)</f>
        <v>0.2447847983</v>
      </c>
      <c r="AD601" s="16">
        <f>(AC601-linear!$A601)^2</f>
        <v>0.5703500009</v>
      </c>
      <c r="AE601" s="16"/>
    </row>
    <row r="602" ht="14.25" customHeight="1">
      <c r="A602" s="10">
        <v>0.0</v>
      </c>
      <c r="B602" s="10" t="s">
        <v>30</v>
      </c>
      <c r="C602" s="10">
        <v>3.0</v>
      </c>
      <c r="D602" s="10" t="s">
        <v>31</v>
      </c>
      <c r="E602" s="10">
        <v>33.0</v>
      </c>
      <c r="F602" s="11">
        <v>9.5</v>
      </c>
      <c r="G602" s="10">
        <v>0.0</v>
      </c>
      <c r="H602" s="10">
        <v>0.0</v>
      </c>
      <c r="I602" s="12">
        <f>linear!$E602/$E$1</f>
        <v>0.4125</v>
      </c>
      <c r="J602" s="12">
        <f>LOG10(linear!$F602+1)</f>
        <v>1.021189299</v>
      </c>
      <c r="K602" s="10">
        <f>IF(linear!$C602=1,1,0)</f>
        <v>0</v>
      </c>
      <c r="L602" s="10">
        <f>IF(linear!$C602=2,1,0)</f>
        <v>0</v>
      </c>
      <c r="M602" s="10">
        <f>IF(linear!$B602="S",1,0)</f>
        <v>1</v>
      </c>
      <c r="N602" s="10">
        <f>IF(linear!$B602="C",1,0)</f>
        <v>0</v>
      </c>
      <c r="O602" s="13">
        <f>IF(linear!$D602="male",1,0)</f>
        <v>1</v>
      </c>
      <c r="P602" s="13">
        <v>1.0</v>
      </c>
      <c r="AC602" s="15">
        <f>SUMPRODUCT(linear!$G602:$P602,$R$4:$AA$4)</f>
        <v>0.08059066847</v>
      </c>
      <c r="AD602" s="16">
        <f>(AC602-linear!$A602)^2</f>
        <v>0.006494855845</v>
      </c>
      <c r="AE602" s="16"/>
    </row>
    <row r="603" ht="14.25" customHeight="1">
      <c r="A603" s="10">
        <v>0.0</v>
      </c>
      <c r="B603" s="10" t="s">
        <v>30</v>
      </c>
      <c r="C603" s="10">
        <v>3.0</v>
      </c>
      <c r="D603" s="10" t="s">
        <v>31</v>
      </c>
      <c r="E603" s="10">
        <v>23.0</v>
      </c>
      <c r="F603" s="11">
        <v>7.8958</v>
      </c>
      <c r="G603" s="10">
        <v>0.0</v>
      </c>
      <c r="H603" s="10">
        <v>0.0</v>
      </c>
      <c r="I603" s="12">
        <f>linear!$E603/$E$1</f>
        <v>0.2875</v>
      </c>
      <c r="J603" s="12">
        <f>LOG10(linear!$F603+1)</f>
        <v>0.9491850103</v>
      </c>
      <c r="K603" s="10">
        <f>IF(linear!$C603=1,1,0)</f>
        <v>0</v>
      </c>
      <c r="L603" s="10">
        <f>IF(linear!$C603=2,1,0)</f>
        <v>0</v>
      </c>
      <c r="M603" s="10">
        <f>IF(linear!$B603="S",1,0)</f>
        <v>1</v>
      </c>
      <c r="N603" s="10">
        <f>IF(linear!$B603="C",1,0)</f>
        <v>0</v>
      </c>
      <c r="O603" s="13">
        <f>IF(linear!$D603="male",1,0)</f>
        <v>1</v>
      </c>
      <c r="P603" s="13">
        <v>1.0</v>
      </c>
      <c r="AC603" s="15">
        <f>SUMPRODUCT(linear!$G603:$P603,$R$4:$AA$4)</f>
        <v>0.1410958138</v>
      </c>
      <c r="AD603" s="16">
        <f>(AC603-linear!$A603)^2</f>
        <v>0.01990802866</v>
      </c>
      <c r="AE603" s="16"/>
    </row>
    <row r="604" ht="14.25" customHeight="1">
      <c r="A604" s="10">
        <v>1.0</v>
      </c>
      <c r="B604" s="10" t="s">
        <v>30</v>
      </c>
      <c r="C604" s="10">
        <v>2.0</v>
      </c>
      <c r="D604" s="10" t="s">
        <v>33</v>
      </c>
      <c r="E604" s="10">
        <v>48.0</v>
      </c>
      <c r="F604" s="11">
        <v>65.0</v>
      </c>
      <c r="G604" s="10">
        <v>1.0</v>
      </c>
      <c r="H604" s="10">
        <v>2.0</v>
      </c>
      <c r="I604" s="12">
        <f>linear!$E604/$E$1</f>
        <v>0.6</v>
      </c>
      <c r="J604" s="12">
        <f>LOG10(linear!$F604+1)</f>
        <v>1.819543936</v>
      </c>
      <c r="K604" s="10">
        <f>IF(linear!$C604=1,1,0)</f>
        <v>0</v>
      </c>
      <c r="L604" s="10">
        <f>IF(linear!$C604=2,1,0)</f>
        <v>1</v>
      </c>
      <c r="M604" s="10">
        <f>IF(linear!$B604="S",1,0)</f>
        <v>1</v>
      </c>
      <c r="N604" s="10">
        <f>IF(linear!$B604="C",1,0)</f>
        <v>0</v>
      </c>
      <c r="O604" s="13">
        <f>IF(linear!$D604="male",1,0)</f>
        <v>0</v>
      </c>
      <c r="P604" s="13">
        <v>1.0</v>
      </c>
      <c r="AC604" s="15">
        <f>SUMPRODUCT(linear!$G604:$P604,$R$4:$AA$4)</f>
        <v>0.606601783</v>
      </c>
      <c r="AD604" s="16">
        <f>(AC604-linear!$A604)^2</f>
        <v>0.1547621571</v>
      </c>
      <c r="AE604" s="16"/>
    </row>
    <row r="605" ht="14.25" customHeight="1">
      <c r="A605" s="10">
        <v>1.0</v>
      </c>
      <c r="B605" s="10" t="s">
        <v>30</v>
      </c>
      <c r="C605" s="10">
        <v>2.0</v>
      </c>
      <c r="D605" s="10" t="s">
        <v>31</v>
      </c>
      <c r="E605" s="10">
        <v>0.67</v>
      </c>
      <c r="F605" s="11">
        <v>14.5</v>
      </c>
      <c r="G605" s="10">
        <v>1.0</v>
      </c>
      <c r="H605" s="10">
        <v>1.0</v>
      </c>
      <c r="I605" s="12">
        <f>linear!$E605/$E$1</f>
        <v>0.008375</v>
      </c>
      <c r="J605" s="12">
        <f>LOG10(linear!$F605+1)</f>
        <v>1.190331698</v>
      </c>
      <c r="K605" s="10">
        <f>IF(linear!$C605=1,1,0)</f>
        <v>0</v>
      </c>
      <c r="L605" s="10">
        <f>IF(linear!$C605=2,1,0)</f>
        <v>1</v>
      </c>
      <c r="M605" s="10">
        <f>IF(linear!$B605="S",1,0)</f>
        <v>1</v>
      </c>
      <c r="N605" s="10">
        <f>IF(linear!$B605="C",1,0)</f>
        <v>0</v>
      </c>
      <c r="O605" s="13">
        <f>IF(linear!$D605="male",1,0)</f>
        <v>1</v>
      </c>
      <c r="P605" s="13">
        <v>1.0</v>
      </c>
      <c r="AC605" s="15">
        <f>SUMPRODUCT(linear!$G605:$P605,$R$4:$AA$4)</f>
        <v>0.4097760273</v>
      </c>
      <c r="AD605" s="16">
        <f>(AC605-linear!$A605)^2</f>
        <v>0.348364338</v>
      </c>
      <c r="AE605" s="16"/>
    </row>
    <row r="606" ht="14.25" customHeight="1">
      <c r="A606" s="10">
        <v>0.0</v>
      </c>
      <c r="B606" s="10" t="s">
        <v>30</v>
      </c>
      <c r="C606" s="10">
        <v>3.0</v>
      </c>
      <c r="D606" s="10" t="s">
        <v>31</v>
      </c>
      <c r="E606" s="10">
        <v>28.0</v>
      </c>
      <c r="F606" s="11">
        <v>7.7958</v>
      </c>
      <c r="G606" s="10">
        <v>0.0</v>
      </c>
      <c r="H606" s="10">
        <v>0.0</v>
      </c>
      <c r="I606" s="12">
        <f>linear!$E606/$E$1</f>
        <v>0.35</v>
      </c>
      <c r="J606" s="12">
        <f>LOG10(linear!$F606+1)</f>
        <v>0.9442753458</v>
      </c>
      <c r="K606" s="10">
        <f>IF(linear!$C606=1,1,0)</f>
        <v>0</v>
      </c>
      <c r="L606" s="10">
        <f>IF(linear!$C606=2,1,0)</f>
        <v>0</v>
      </c>
      <c r="M606" s="10">
        <f>IF(linear!$B606="S",1,0)</f>
        <v>1</v>
      </c>
      <c r="N606" s="10">
        <f>IF(linear!$B606="C",1,0)</f>
        <v>0</v>
      </c>
      <c r="O606" s="13">
        <f>IF(linear!$D606="male",1,0)</f>
        <v>1</v>
      </c>
      <c r="P606" s="13">
        <v>1.0</v>
      </c>
      <c r="AC606" s="15">
        <f>SUMPRODUCT(linear!$G606:$P606,$R$4:$AA$4)</f>
        <v>0.1088492329</v>
      </c>
      <c r="AD606" s="16">
        <f>(AC606-linear!$A606)^2</f>
        <v>0.01184815551</v>
      </c>
      <c r="AE606" s="16"/>
    </row>
    <row r="607" ht="14.25" customHeight="1">
      <c r="A607" s="10">
        <v>0.0</v>
      </c>
      <c r="B607" s="10" t="s">
        <v>30</v>
      </c>
      <c r="C607" s="10">
        <v>2.0</v>
      </c>
      <c r="D607" s="10" t="s">
        <v>31</v>
      </c>
      <c r="E607" s="10">
        <v>18.0</v>
      </c>
      <c r="F607" s="11">
        <v>11.5</v>
      </c>
      <c r="G607" s="10">
        <v>0.0</v>
      </c>
      <c r="H607" s="10">
        <v>0.0</v>
      </c>
      <c r="I607" s="12">
        <f>linear!$E607/$E$1</f>
        <v>0.225</v>
      </c>
      <c r="J607" s="12">
        <f>LOG10(linear!$F607+1)</f>
        <v>1.096910013</v>
      </c>
      <c r="K607" s="10">
        <f>IF(linear!$C607=1,1,0)</f>
        <v>0</v>
      </c>
      <c r="L607" s="10">
        <f>IF(linear!$C607=2,1,0)</f>
        <v>1</v>
      </c>
      <c r="M607" s="10">
        <f>IF(linear!$B607="S",1,0)</f>
        <v>1</v>
      </c>
      <c r="N607" s="10">
        <f>IF(linear!$B607="C",1,0)</f>
        <v>0</v>
      </c>
      <c r="O607" s="13">
        <f>IF(linear!$D607="male",1,0)</f>
        <v>1</v>
      </c>
      <c r="P607" s="13">
        <v>1.0</v>
      </c>
      <c r="AC607" s="15">
        <f>SUMPRODUCT(linear!$G607:$P607,$R$4:$AA$4)</f>
        <v>0.3631450815</v>
      </c>
      <c r="AD607" s="16">
        <f>(AC607-linear!$A607)^2</f>
        <v>0.1318743502</v>
      </c>
      <c r="AE607" s="16"/>
    </row>
    <row r="608" ht="14.25" customHeight="1">
      <c r="A608" s="10">
        <v>0.0</v>
      </c>
      <c r="B608" s="10" t="s">
        <v>30</v>
      </c>
      <c r="C608" s="10">
        <v>3.0</v>
      </c>
      <c r="D608" s="10" t="s">
        <v>31</v>
      </c>
      <c r="E608" s="10">
        <v>34.0</v>
      </c>
      <c r="F608" s="11">
        <v>8.05</v>
      </c>
      <c r="G608" s="10">
        <v>0.0</v>
      </c>
      <c r="H608" s="10">
        <v>0.0</v>
      </c>
      <c r="I608" s="12">
        <f>linear!$E608/$E$1</f>
        <v>0.425</v>
      </c>
      <c r="J608" s="12">
        <f>LOG10(linear!$F608+1)</f>
        <v>0.9566485792</v>
      </c>
      <c r="K608" s="10">
        <f>IF(linear!$C608=1,1,0)</f>
        <v>0</v>
      </c>
      <c r="L608" s="10">
        <f>IF(linear!$C608=2,1,0)</f>
        <v>0</v>
      </c>
      <c r="M608" s="10">
        <f>IF(linear!$B608="S",1,0)</f>
        <v>1</v>
      </c>
      <c r="N608" s="10">
        <f>IF(linear!$B608="C",1,0)</f>
        <v>0</v>
      </c>
      <c r="O608" s="13">
        <f>IF(linear!$D608="male",1,0)</f>
        <v>1</v>
      </c>
      <c r="P608" s="13">
        <v>1.0</v>
      </c>
      <c r="AC608" s="15">
        <f>SUMPRODUCT(linear!$G608:$P608,$R$4:$AA$4)</f>
        <v>0.07104354885</v>
      </c>
      <c r="AD608" s="16">
        <f>(AC608-linear!$A608)^2</f>
        <v>0.005047185833</v>
      </c>
      <c r="AE608" s="16"/>
    </row>
    <row r="609" ht="14.25" customHeight="1">
      <c r="A609" s="10">
        <v>1.0</v>
      </c>
      <c r="B609" s="10" t="s">
        <v>30</v>
      </c>
      <c r="C609" s="10">
        <v>1.0</v>
      </c>
      <c r="D609" s="10" t="s">
        <v>33</v>
      </c>
      <c r="E609" s="10">
        <v>33.0</v>
      </c>
      <c r="F609" s="11">
        <v>86.5</v>
      </c>
      <c r="G609" s="10">
        <v>0.0</v>
      </c>
      <c r="H609" s="10">
        <v>0.0</v>
      </c>
      <c r="I609" s="12">
        <f>linear!$E609/$E$1</f>
        <v>0.4125</v>
      </c>
      <c r="J609" s="12">
        <f>LOG10(linear!$F609+1)</f>
        <v>1.942008053</v>
      </c>
      <c r="K609" s="10">
        <f>IF(linear!$C609=1,1,0)</f>
        <v>1</v>
      </c>
      <c r="L609" s="10">
        <f>IF(linear!$C609=2,1,0)</f>
        <v>0</v>
      </c>
      <c r="M609" s="10">
        <f>IF(linear!$B609="S",1,0)</f>
        <v>1</v>
      </c>
      <c r="N609" s="10">
        <f>IF(linear!$B609="C",1,0)</f>
        <v>0</v>
      </c>
      <c r="O609" s="13">
        <f>IF(linear!$D609="male",1,0)</f>
        <v>0</v>
      </c>
      <c r="P609" s="13">
        <v>1.0</v>
      </c>
      <c r="AC609" s="15">
        <f>SUMPRODUCT(linear!$G609:$P609,$R$4:$AA$4)</f>
        <v>0.9611453809</v>
      </c>
      <c r="AD609" s="16">
        <f>(AC609-linear!$A609)^2</f>
        <v>0.001509681423</v>
      </c>
      <c r="AE609" s="16"/>
    </row>
    <row r="610" ht="14.25" customHeight="1">
      <c r="A610" s="10">
        <v>0.0</v>
      </c>
      <c r="B610" s="10" t="s">
        <v>30</v>
      </c>
      <c r="C610" s="10">
        <v>3.0</v>
      </c>
      <c r="D610" s="10" t="s">
        <v>31</v>
      </c>
      <c r="E610" s="10">
        <v>41.0</v>
      </c>
      <c r="F610" s="11">
        <v>7.125</v>
      </c>
      <c r="G610" s="10">
        <v>0.0</v>
      </c>
      <c r="H610" s="10">
        <v>0.0</v>
      </c>
      <c r="I610" s="12">
        <f>linear!$E610/$E$1</f>
        <v>0.5125</v>
      </c>
      <c r="J610" s="12">
        <f>LOG10(linear!$F610+1)</f>
        <v>0.9098233697</v>
      </c>
      <c r="K610" s="10">
        <f>IF(linear!$C610=1,1,0)</f>
        <v>0</v>
      </c>
      <c r="L610" s="10">
        <f>IF(linear!$C610=2,1,0)</f>
        <v>0</v>
      </c>
      <c r="M610" s="10">
        <f>IF(linear!$B610="S",1,0)</f>
        <v>1</v>
      </c>
      <c r="N610" s="10">
        <f>IF(linear!$B610="C",1,0)</f>
        <v>0</v>
      </c>
      <c r="O610" s="13">
        <f>IF(linear!$D610="male",1,0)</f>
        <v>1</v>
      </c>
      <c r="P610" s="13">
        <v>1.0</v>
      </c>
      <c r="AC610" s="15">
        <f>SUMPRODUCT(linear!$G610:$P610,$R$4:$AA$4)</f>
        <v>0.02395112338</v>
      </c>
      <c r="AD610" s="16">
        <f>(AC610-linear!$A610)^2</f>
        <v>0.0005736563113</v>
      </c>
      <c r="AE610" s="16"/>
    </row>
    <row r="611" ht="14.25" customHeight="1">
      <c r="A611" s="10">
        <v>1.0</v>
      </c>
      <c r="B611" s="10" t="s">
        <v>32</v>
      </c>
      <c r="C611" s="10">
        <v>3.0</v>
      </c>
      <c r="D611" s="10" t="s">
        <v>31</v>
      </c>
      <c r="E611" s="10">
        <v>20.0</v>
      </c>
      <c r="F611" s="11">
        <v>7.2292</v>
      </c>
      <c r="G611" s="10">
        <v>0.0</v>
      </c>
      <c r="H611" s="10">
        <v>0.0</v>
      </c>
      <c r="I611" s="12">
        <f>linear!$E611/$E$1</f>
        <v>0.25</v>
      </c>
      <c r="J611" s="12">
        <f>LOG10(linear!$F611+1)</f>
        <v>0.9153576174</v>
      </c>
      <c r="K611" s="10">
        <f>IF(linear!$C611=1,1,0)</f>
        <v>0</v>
      </c>
      <c r="L611" s="10">
        <f>IF(linear!$C611=2,1,0)</f>
        <v>0</v>
      </c>
      <c r="M611" s="10">
        <f>IF(linear!$B611="S",1,0)</f>
        <v>0</v>
      </c>
      <c r="N611" s="10">
        <f>IF(linear!$B611="C",1,0)</f>
        <v>1</v>
      </c>
      <c r="O611" s="13">
        <f>IF(linear!$D611="male",1,0)</f>
        <v>1</v>
      </c>
      <c r="P611" s="13">
        <v>1.0</v>
      </c>
      <c r="AC611" s="15">
        <f>SUMPRODUCT(linear!$G611:$P611,$R$4:$AA$4)</f>
        <v>0.2247479869</v>
      </c>
      <c r="AD611" s="16">
        <f>(AC611-linear!$A611)^2</f>
        <v>0.6010156838</v>
      </c>
      <c r="AE611" s="16"/>
    </row>
    <row r="612" ht="14.25" customHeight="1">
      <c r="A612" s="10">
        <v>1.0</v>
      </c>
      <c r="B612" s="10" t="s">
        <v>30</v>
      </c>
      <c r="C612" s="10">
        <v>1.0</v>
      </c>
      <c r="D612" s="10" t="s">
        <v>33</v>
      </c>
      <c r="E612" s="10">
        <v>36.0</v>
      </c>
      <c r="F612" s="11">
        <v>120.0</v>
      </c>
      <c r="G612" s="10">
        <v>1.0</v>
      </c>
      <c r="H612" s="10">
        <v>2.0</v>
      </c>
      <c r="I612" s="12">
        <f>linear!$E612/$E$1</f>
        <v>0.45</v>
      </c>
      <c r="J612" s="12">
        <f>LOG10(linear!$F612+1)</f>
        <v>2.08278537</v>
      </c>
      <c r="K612" s="10">
        <f>IF(linear!$C612=1,1,0)</f>
        <v>1</v>
      </c>
      <c r="L612" s="10">
        <f>IF(linear!$C612=2,1,0)</f>
        <v>0</v>
      </c>
      <c r="M612" s="10">
        <f>IF(linear!$B612="S",1,0)</f>
        <v>1</v>
      </c>
      <c r="N612" s="10">
        <f>IF(linear!$B612="C",1,0)</f>
        <v>0</v>
      </c>
      <c r="O612" s="13">
        <f>IF(linear!$D612="male",1,0)</f>
        <v>0</v>
      </c>
      <c r="P612" s="13">
        <v>1.0</v>
      </c>
      <c r="AC612" s="15">
        <f>SUMPRODUCT(linear!$G612:$P612,$R$4:$AA$4)</f>
        <v>0.8660171674</v>
      </c>
      <c r="AD612" s="16">
        <f>(AC612-linear!$A612)^2</f>
        <v>0.01795139943</v>
      </c>
      <c r="AE612" s="16"/>
    </row>
    <row r="613" ht="14.25" customHeight="1">
      <c r="A613" s="10">
        <v>0.0</v>
      </c>
      <c r="B613" s="10" t="s">
        <v>30</v>
      </c>
      <c r="C613" s="10">
        <v>3.0</v>
      </c>
      <c r="D613" s="10" t="s">
        <v>31</v>
      </c>
      <c r="E613" s="10">
        <v>16.0</v>
      </c>
      <c r="F613" s="11">
        <v>7.775</v>
      </c>
      <c r="G613" s="10">
        <v>0.0</v>
      </c>
      <c r="H613" s="10">
        <v>0.0</v>
      </c>
      <c r="I613" s="12">
        <f>linear!$E613/$E$1</f>
        <v>0.2</v>
      </c>
      <c r="J613" s="12">
        <f>LOG10(linear!$F613+1)</f>
        <v>0.9432471251</v>
      </c>
      <c r="K613" s="10">
        <f>IF(linear!$C613=1,1,0)</f>
        <v>0</v>
      </c>
      <c r="L613" s="10">
        <f>IF(linear!$C613=2,1,0)</f>
        <v>0</v>
      </c>
      <c r="M613" s="10">
        <f>IF(linear!$B613="S",1,0)</f>
        <v>1</v>
      </c>
      <c r="N613" s="10">
        <f>IF(linear!$B613="C",1,0)</f>
        <v>0</v>
      </c>
      <c r="O613" s="13">
        <f>IF(linear!$D613="male",1,0)</f>
        <v>1</v>
      </c>
      <c r="P613" s="13">
        <v>1.0</v>
      </c>
      <c r="AC613" s="15">
        <f>SUMPRODUCT(linear!$G613:$P613,$R$4:$AA$4)</f>
        <v>0.185616609</v>
      </c>
      <c r="AD613" s="16">
        <f>(AC613-linear!$A613)^2</f>
        <v>0.03445352554</v>
      </c>
      <c r="AE613" s="16"/>
    </row>
    <row r="614" ht="14.25" customHeight="1">
      <c r="A614" s="10">
        <v>1.0</v>
      </c>
      <c r="B614" s="10" t="s">
        <v>30</v>
      </c>
      <c r="C614" s="10">
        <v>1.0</v>
      </c>
      <c r="D614" s="10" t="s">
        <v>33</v>
      </c>
      <c r="E614" s="10">
        <v>51.0</v>
      </c>
      <c r="F614" s="11">
        <v>77.9583</v>
      </c>
      <c r="G614" s="10">
        <v>1.0</v>
      </c>
      <c r="H614" s="10">
        <v>0.0</v>
      </c>
      <c r="I614" s="12">
        <f>linear!$E614/$E$1</f>
        <v>0.6375</v>
      </c>
      <c r="J614" s="12">
        <f>LOG10(linear!$F614+1)</f>
        <v>1.897397789</v>
      </c>
      <c r="K614" s="10">
        <f>IF(linear!$C614=1,1,0)</f>
        <v>1</v>
      </c>
      <c r="L614" s="10">
        <f>IF(linear!$C614=2,1,0)</f>
        <v>0</v>
      </c>
      <c r="M614" s="10">
        <f>IF(linear!$B614="S",1,0)</f>
        <v>1</v>
      </c>
      <c r="N614" s="10">
        <f>IF(linear!$B614="C",1,0)</f>
        <v>0</v>
      </c>
      <c r="O614" s="13">
        <f>IF(linear!$D614="male",1,0)</f>
        <v>0</v>
      </c>
      <c r="P614" s="13">
        <v>1.0</v>
      </c>
      <c r="AC614" s="15">
        <f>SUMPRODUCT(linear!$G614:$P614,$R$4:$AA$4)</f>
        <v>0.7888108685</v>
      </c>
      <c r="AD614" s="16">
        <f>(AC614-linear!$A614)^2</f>
        <v>0.04460084928</v>
      </c>
      <c r="AE614" s="16"/>
    </row>
    <row r="615" ht="14.25" customHeight="1">
      <c r="A615" s="10">
        <v>0.0</v>
      </c>
      <c r="B615" s="10" t="s">
        <v>34</v>
      </c>
      <c r="C615" s="10">
        <v>3.0</v>
      </c>
      <c r="D615" s="10" t="s">
        <v>33</v>
      </c>
      <c r="E615" s="10">
        <v>30.5</v>
      </c>
      <c r="F615" s="11">
        <v>7.75</v>
      </c>
      <c r="G615" s="10">
        <v>0.0</v>
      </c>
      <c r="H615" s="10">
        <v>0.0</v>
      </c>
      <c r="I615" s="12">
        <f>linear!$E615/$E$1</f>
        <v>0.38125</v>
      </c>
      <c r="J615" s="12">
        <f>LOG10(linear!$F615+1)</f>
        <v>0.942008053</v>
      </c>
      <c r="K615" s="10">
        <f>IF(linear!$C615=1,1,0)</f>
        <v>0</v>
      </c>
      <c r="L615" s="10">
        <f>IF(linear!$C615=2,1,0)</f>
        <v>0</v>
      </c>
      <c r="M615" s="10">
        <f>IF(linear!$B615="S",1,0)</f>
        <v>0</v>
      </c>
      <c r="N615" s="10">
        <f>IF(linear!$B615="C",1,0)</f>
        <v>0</v>
      </c>
      <c r="O615" s="13">
        <f>IF(linear!$D615="male",1,0)</f>
        <v>0</v>
      </c>
      <c r="P615" s="13">
        <v>1.0</v>
      </c>
      <c r="AC615" s="15">
        <f>SUMPRODUCT(linear!$G615:$P615,$R$4:$AA$4)</f>
        <v>0.5450801937</v>
      </c>
      <c r="AD615" s="16">
        <f>(AC615-linear!$A615)^2</f>
        <v>0.2971124175</v>
      </c>
      <c r="AE615" s="16"/>
    </row>
    <row r="616" ht="14.25" customHeight="1">
      <c r="A616" s="10">
        <v>0.0</v>
      </c>
      <c r="B616" s="10" t="s">
        <v>30</v>
      </c>
      <c r="C616" s="10">
        <v>3.0</v>
      </c>
      <c r="D616" s="10" t="s">
        <v>31</v>
      </c>
      <c r="E616" s="10">
        <v>32.0</v>
      </c>
      <c r="F616" s="11">
        <v>8.3625</v>
      </c>
      <c r="G616" s="10">
        <v>0.0</v>
      </c>
      <c r="H616" s="10">
        <v>0.0</v>
      </c>
      <c r="I616" s="12">
        <f>linear!$E616/$E$1</f>
        <v>0.4</v>
      </c>
      <c r="J616" s="12">
        <f>LOG10(linear!$F616+1)</f>
        <v>0.9713918307</v>
      </c>
      <c r="K616" s="10">
        <f>IF(linear!$C616=1,1,0)</f>
        <v>0</v>
      </c>
      <c r="L616" s="10">
        <f>IF(linear!$C616=2,1,0)</f>
        <v>0</v>
      </c>
      <c r="M616" s="10">
        <f>IF(linear!$B616="S",1,0)</f>
        <v>1</v>
      </c>
      <c r="N616" s="10">
        <f>IF(linear!$B616="C",1,0)</f>
        <v>0</v>
      </c>
      <c r="O616" s="13">
        <f>IF(linear!$D616="male",1,0)</f>
        <v>1</v>
      </c>
      <c r="P616" s="13">
        <v>1.0</v>
      </c>
      <c r="AC616" s="15">
        <f>SUMPRODUCT(linear!$G616:$P616,$R$4:$AA$4)</f>
        <v>0.08456503803</v>
      </c>
      <c r="AD616" s="16">
        <f>(AC616-linear!$A616)^2</f>
        <v>0.007151245657</v>
      </c>
      <c r="AE616" s="16"/>
    </row>
    <row r="617" ht="14.25" customHeight="1">
      <c r="A617" s="10">
        <v>0.0</v>
      </c>
      <c r="B617" s="10" t="s">
        <v>30</v>
      </c>
      <c r="C617" s="10">
        <v>3.0</v>
      </c>
      <c r="D617" s="10" t="s">
        <v>31</v>
      </c>
      <c r="E617" s="10">
        <v>24.0</v>
      </c>
      <c r="F617" s="11">
        <v>9.5</v>
      </c>
      <c r="G617" s="10">
        <v>0.0</v>
      </c>
      <c r="H617" s="10">
        <v>0.0</v>
      </c>
      <c r="I617" s="12">
        <f>linear!$E617/$E$1</f>
        <v>0.3</v>
      </c>
      <c r="J617" s="12">
        <f>LOG10(linear!$F617+1)</f>
        <v>1.021189299</v>
      </c>
      <c r="K617" s="10">
        <f>IF(linear!$C617=1,1,0)</f>
        <v>0</v>
      </c>
      <c r="L617" s="10">
        <f>IF(linear!$C617=2,1,0)</f>
        <v>0</v>
      </c>
      <c r="M617" s="10">
        <f>IF(linear!$B617="S",1,0)</f>
        <v>1</v>
      </c>
      <c r="N617" s="10">
        <f>IF(linear!$B617="C",1,0)</f>
        <v>0</v>
      </c>
      <c r="O617" s="13">
        <f>IF(linear!$D617="male",1,0)</f>
        <v>1</v>
      </c>
      <c r="P617" s="13">
        <v>1.0</v>
      </c>
      <c r="AC617" s="15">
        <f>SUMPRODUCT(linear!$G617:$P617,$R$4:$AA$4)</f>
        <v>0.1382037865</v>
      </c>
      <c r="AD617" s="16">
        <f>(AC617-linear!$A617)^2</f>
        <v>0.01910028661</v>
      </c>
      <c r="AE617" s="16"/>
    </row>
    <row r="618" ht="14.25" customHeight="1">
      <c r="A618" s="10">
        <v>0.0</v>
      </c>
      <c r="B618" s="10" t="s">
        <v>30</v>
      </c>
      <c r="C618" s="10">
        <v>3.0</v>
      </c>
      <c r="D618" s="10" t="s">
        <v>31</v>
      </c>
      <c r="E618" s="10">
        <v>48.0</v>
      </c>
      <c r="F618" s="11">
        <v>7.8542</v>
      </c>
      <c r="G618" s="10">
        <v>0.0</v>
      </c>
      <c r="H618" s="10">
        <v>0.0</v>
      </c>
      <c r="I618" s="12">
        <f>linear!$E618/$E$1</f>
        <v>0.6</v>
      </c>
      <c r="J618" s="12">
        <f>LOG10(linear!$F618+1)</f>
        <v>0.9471493277</v>
      </c>
      <c r="K618" s="10">
        <f>IF(linear!$C618=1,1,0)</f>
        <v>0</v>
      </c>
      <c r="L618" s="10">
        <f>IF(linear!$C618=2,1,0)</f>
        <v>0</v>
      </c>
      <c r="M618" s="10">
        <f>IF(linear!$B618="S",1,0)</f>
        <v>1</v>
      </c>
      <c r="N618" s="10">
        <f>IF(linear!$B618="C",1,0)</f>
        <v>0</v>
      </c>
      <c r="O618" s="13">
        <f>IF(linear!$D618="male",1,0)</f>
        <v>1</v>
      </c>
      <c r="P618" s="13">
        <v>1.0</v>
      </c>
      <c r="AC618" s="15">
        <f>SUMPRODUCT(linear!$G618:$P618,$R$4:$AA$4)</f>
        <v>-0.01903984279</v>
      </c>
      <c r="AD618" s="16">
        <f>(AC618-linear!$A618)^2</f>
        <v>0.0003625156135</v>
      </c>
      <c r="AE618" s="16"/>
    </row>
    <row r="619" ht="14.25" customHeight="1">
      <c r="A619" s="10">
        <v>0.0</v>
      </c>
      <c r="B619" s="10" t="s">
        <v>30</v>
      </c>
      <c r="C619" s="10">
        <v>2.0</v>
      </c>
      <c r="D619" s="10" t="s">
        <v>33</v>
      </c>
      <c r="E619" s="10">
        <v>57.0</v>
      </c>
      <c r="F619" s="11">
        <v>10.5</v>
      </c>
      <c r="G619" s="10">
        <v>0.0</v>
      </c>
      <c r="H619" s="10">
        <v>0.0</v>
      </c>
      <c r="I619" s="12">
        <f>linear!$E619/$E$1</f>
        <v>0.7125</v>
      </c>
      <c r="J619" s="12">
        <f>LOG10(linear!$F619+1)</f>
        <v>1.06069784</v>
      </c>
      <c r="K619" s="10">
        <f>IF(linear!$C619=1,1,0)</f>
        <v>0</v>
      </c>
      <c r="L619" s="10">
        <f>IF(linear!$C619=2,1,0)</f>
        <v>1</v>
      </c>
      <c r="M619" s="10">
        <f>IF(linear!$B619="S",1,0)</f>
        <v>1</v>
      </c>
      <c r="N619" s="10">
        <f>IF(linear!$B619="C",1,0)</f>
        <v>0</v>
      </c>
      <c r="O619" s="13">
        <f>IF(linear!$D619="male",1,0)</f>
        <v>0</v>
      </c>
      <c r="P619" s="13">
        <v>1.0</v>
      </c>
      <c r="AC619" s="15">
        <f>SUMPRODUCT(linear!$G619:$P619,$R$4:$AA$4)</f>
        <v>0.5947883375</v>
      </c>
      <c r="AD619" s="16">
        <f>(AC619-linear!$A619)^2</f>
        <v>0.3537731665</v>
      </c>
      <c r="AE619" s="16"/>
    </row>
    <row r="620" ht="14.25" customHeight="1">
      <c r="A620" s="10">
        <v>1.0</v>
      </c>
      <c r="B620" s="10" t="s">
        <v>30</v>
      </c>
      <c r="C620" s="10">
        <v>2.0</v>
      </c>
      <c r="D620" s="10" t="s">
        <v>33</v>
      </c>
      <c r="E620" s="10">
        <v>54.0</v>
      </c>
      <c r="F620" s="11">
        <v>23.0</v>
      </c>
      <c r="G620" s="10">
        <v>1.0</v>
      </c>
      <c r="H620" s="10">
        <v>3.0</v>
      </c>
      <c r="I620" s="12">
        <f>linear!$E620/$E$1</f>
        <v>0.675</v>
      </c>
      <c r="J620" s="12">
        <f>LOG10(linear!$F620+1)</f>
        <v>1.380211242</v>
      </c>
      <c r="K620" s="10">
        <f>IF(linear!$C620=1,1,0)</f>
        <v>0</v>
      </c>
      <c r="L620" s="10">
        <f>IF(linear!$C620=2,1,0)</f>
        <v>1</v>
      </c>
      <c r="M620" s="10">
        <f>IF(linear!$B620="S",1,0)</f>
        <v>1</v>
      </c>
      <c r="N620" s="10">
        <f>IF(linear!$B620="C",1,0)</f>
        <v>0</v>
      </c>
      <c r="O620" s="13">
        <f>IF(linear!$D620="male",1,0)</f>
        <v>0</v>
      </c>
      <c r="P620" s="13">
        <v>1.0</v>
      </c>
      <c r="AC620" s="15">
        <f>SUMPRODUCT(linear!$G620:$P620,$R$4:$AA$4)</f>
        <v>0.5328547183</v>
      </c>
      <c r="AD620" s="16">
        <f>(AC620-linear!$A620)^2</f>
        <v>0.2182247142</v>
      </c>
      <c r="AE620" s="16"/>
    </row>
    <row r="621" ht="14.25" customHeight="1">
      <c r="A621" s="10">
        <v>0.0</v>
      </c>
      <c r="B621" s="10" t="s">
        <v>30</v>
      </c>
      <c r="C621" s="10">
        <v>3.0</v>
      </c>
      <c r="D621" s="10" t="s">
        <v>31</v>
      </c>
      <c r="E621" s="10">
        <v>18.0</v>
      </c>
      <c r="F621" s="11">
        <v>7.75</v>
      </c>
      <c r="G621" s="10">
        <v>0.0</v>
      </c>
      <c r="H621" s="10">
        <v>0.0</v>
      </c>
      <c r="I621" s="12">
        <f>linear!$E621/$E$1</f>
        <v>0.225</v>
      </c>
      <c r="J621" s="12">
        <f>LOG10(linear!$F621+1)</f>
        <v>0.942008053</v>
      </c>
      <c r="K621" s="10">
        <f>IF(linear!$C621=1,1,0)</f>
        <v>0</v>
      </c>
      <c r="L621" s="10">
        <f>IF(linear!$C621=2,1,0)</f>
        <v>0</v>
      </c>
      <c r="M621" s="10">
        <f>IF(linear!$B621="S",1,0)</f>
        <v>1</v>
      </c>
      <c r="N621" s="10">
        <f>IF(linear!$B621="C",1,0)</f>
        <v>0</v>
      </c>
      <c r="O621" s="13">
        <f>IF(linear!$D621="male",1,0)</f>
        <v>1</v>
      </c>
      <c r="P621" s="13">
        <v>1.0</v>
      </c>
      <c r="AC621" s="15">
        <f>SUMPRODUCT(linear!$G621:$P621,$R$4:$AA$4)</f>
        <v>0.1727533025</v>
      </c>
      <c r="AD621" s="16">
        <f>(AC621-linear!$A621)^2</f>
        <v>0.02984370353</v>
      </c>
      <c r="AE621" s="16"/>
    </row>
    <row r="622" ht="14.25" customHeight="1">
      <c r="A622" s="10">
        <v>1.0</v>
      </c>
      <c r="B622" s="10" t="s">
        <v>30</v>
      </c>
      <c r="C622" s="10">
        <v>3.0</v>
      </c>
      <c r="D622" s="10" t="s">
        <v>33</v>
      </c>
      <c r="E622" s="10">
        <v>5.0</v>
      </c>
      <c r="F622" s="11">
        <v>12.475</v>
      </c>
      <c r="G622" s="10">
        <v>0.0</v>
      </c>
      <c r="H622" s="10">
        <v>0.0</v>
      </c>
      <c r="I622" s="12">
        <f>linear!$E622/$E$1</f>
        <v>0.0625</v>
      </c>
      <c r="J622" s="12">
        <f>LOG10(linear!$F622+1)</f>
        <v>1.129528774</v>
      </c>
      <c r="K622" s="10">
        <f>IF(linear!$C622=1,1,0)</f>
        <v>0</v>
      </c>
      <c r="L622" s="10">
        <f>IF(linear!$C622=2,1,0)</f>
        <v>0</v>
      </c>
      <c r="M622" s="10">
        <f>IF(linear!$B622="S",1,0)</f>
        <v>1</v>
      </c>
      <c r="N622" s="10">
        <f>IF(linear!$B622="C",1,0)</f>
        <v>0</v>
      </c>
      <c r="O622" s="13">
        <f>IF(linear!$D622="male",1,0)</f>
        <v>0</v>
      </c>
      <c r="P622" s="13">
        <v>1.0</v>
      </c>
      <c r="AC622" s="15">
        <f>SUMPRODUCT(linear!$G622:$P622,$R$4:$AA$4)</f>
        <v>0.7481769106</v>
      </c>
      <c r="AD622" s="16">
        <f>(AC622-linear!$A622)^2</f>
        <v>0.06341486835</v>
      </c>
      <c r="AE622" s="16"/>
    </row>
    <row r="623" ht="14.25" customHeight="1">
      <c r="A623" s="10">
        <v>1.0</v>
      </c>
      <c r="B623" s="10" t="s">
        <v>30</v>
      </c>
      <c r="C623" s="10">
        <v>1.0</v>
      </c>
      <c r="D623" s="10" t="s">
        <v>33</v>
      </c>
      <c r="E623" s="10">
        <v>43.0</v>
      </c>
      <c r="F623" s="11">
        <v>211.3375</v>
      </c>
      <c r="G623" s="10">
        <v>0.0</v>
      </c>
      <c r="H623" s="10">
        <v>1.0</v>
      </c>
      <c r="I623" s="12">
        <f>linear!$E623/$E$1</f>
        <v>0.5375</v>
      </c>
      <c r="J623" s="12">
        <f>LOG10(linear!$F623+1)</f>
        <v>2.3270267</v>
      </c>
      <c r="K623" s="10">
        <f>IF(linear!$C623=1,1,0)</f>
        <v>1</v>
      </c>
      <c r="L623" s="10">
        <f>IF(linear!$C623=2,1,0)</f>
        <v>0</v>
      </c>
      <c r="M623" s="10">
        <f>IF(linear!$B623="S",1,0)</f>
        <v>1</v>
      </c>
      <c r="N623" s="10">
        <f>IF(linear!$B623="C",1,0)</f>
        <v>0</v>
      </c>
      <c r="O623" s="13">
        <f>IF(linear!$D623="male",1,0)</f>
        <v>0</v>
      </c>
      <c r="P623" s="13">
        <v>1.0</v>
      </c>
      <c r="AC623" s="15">
        <f>SUMPRODUCT(linear!$G623:$P623,$R$4:$AA$4)</f>
        <v>0.9019706982</v>
      </c>
      <c r="AD623" s="16">
        <f>(AC623-linear!$A623)^2</f>
        <v>0.009609744011</v>
      </c>
      <c r="AE623" s="16"/>
    </row>
    <row r="624" ht="14.25" customHeight="1">
      <c r="A624" s="10">
        <v>1.0</v>
      </c>
      <c r="B624" s="10" t="s">
        <v>32</v>
      </c>
      <c r="C624" s="10">
        <v>3.0</v>
      </c>
      <c r="D624" s="10" t="s">
        <v>33</v>
      </c>
      <c r="E624" s="10">
        <v>13.0</v>
      </c>
      <c r="F624" s="11">
        <v>7.2292</v>
      </c>
      <c r="G624" s="10">
        <v>0.0</v>
      </c>
      <c r="H624" s="10">
        <v>0.0</v>
      </c>
      <c r="I624" s="12">
        <f>linear!$E624/$E$1</f>
        <v>0.1625</v>
      </c>
      <c r="J624" s="12">
        <f>LOG10(linear!$F624+1)</f>
        <v>0.9153576174</v>
      </c>
      <c r="K624" s="10">
        <f>IF(linear!$C624=1,1,0)</f>
        <v>0</v>
      </c>
      <c r="L624" s="10">
        <f>IF(linear!$C624=2,1,0)</f>
        <v>0</v>
      </c>
      <c r="M624" s="10">
        <f>IF(linear!$B624="S",1,0)</f>
        <v>0</v>
      </c>
      <c r="N624" s="10">
        <f>IF(linear!$B624="C",1,0)</f>
        <v>1</v>
      </c>
      <c r="O624" s="13">
        <f>IF(linear!$D624="male",1,0)</f>
        <v>0</v>
      </c>
      <c r="P624" s="13">
        <v>1.0</v>
      </c>
      <c r="AC624" s="15">
        <f>SUMPRODUCT(linear!$G624:$P624,$R$4:$AA$4)</f>
        <v>0.7526232426</v>
      </c>
      <c r="AD624" s="16">
        <f>(AC624-linear!$A624)^2</f>
        <v>0.06119526012</v>
      </c>
      <c r="AE624" s="16"/>
    </row>
    <row r="625" ht="14.25" customHeight="1">
      <c r="A625" s="10">
        <v>1.0</v>
      </c>
      <c r="B625" s="10" t="s">
        <v>30</v>
      </c>
      <c r="C625" s="10">
        <v>1.0</v>
      </c>
      <c r="D625" s="10" t="s">
        <v>33</v>
      </c>
      <c r="E625" s="10">
        <v>17.0</v>
      </c>
      <c r="F625" s="11">
        <v>57.0</v>
      </c>
      <c r="G625" s="10">
        <v>1.0</v>
      </c>
      <c r="H625" s="10">
        <v>0.0</v>
      </c>
      <c r="I625" s="12">
        <f>linear!$E625/$E$1</f>
        <v>0.2125</v>
      </c>
      <c r="J625" s="12">
        <f>LOG10(linear!$F625+1)</f>
        <v>1.763427994</v>
      </c>
      <c r="K625" s="10">
        <f>IF(linear!$C625=1,1,0)</f>
        <v>1</v>
      </c>
      <c r="L625" s="10">
        <f>IF(linear!$C625=2,1,0)</f>
        <v>0</v>
      </c>
      <c r="M625" s="10">
        <f>IF(linear!$B625="S",1,0)</f>
        <v>1</v>
      </c>
      <c r="N625" s="10">
        <f>IF(linear!$B625="C",1,0)</f>
        <v>0</v>
      </c>
      <c r="O625" s="13">
        <f>IF(linear!$D625="male",1,0)</f>
        <v>0</v>
      </c>
      <c r="P625" s="13">
        <v>1.0</v>
      </c>
      <c r="AC625" s="15">
        <f>SUMPRODUCT(linear!$G625:$P625,$R$4:$AA$4)</f>
        <v>0.999930847</v>
      </c>
      <c r="AD625" s="16">
        <f>(AC625-linear!$A625)^2</f>
        <v>0.000000004782143134</v>
      </c>
      <c r="AE625" s="16"/>
    </row>
    <row r="626" ht="14.25" customHeight="1">
      <c r="A626" s="10">
        <v>0.0</v>
      </c>
      <c r="B626" s="10" t="s">
        <v>30</v>
      </c>
      <c r="C626" s="10">
        <v>1.0</v>
      </c>
      <c r="D626" s="10" t="s">
        <v>31</v>
      </c>
      <c r="E626" s="10">
        <v>29.0</v>
      </c>
      <c r="F626" s="11">
        <v>30.0</v>
      </c>
      <c r="G626" s="10">
        <v>0.0</v>
      </c>
      <c r="H626" s="10">
        <v>0.0</v>
      </c>
      <c r="I626" s="12">
        <f>linear!$E626/$E$1</f>
        <v>0.3625</v>
      </c>
      <c r="J626" s="12">
        <f>LOG10(linear!$F626+1)</f>
        <v>1.491361694</v>
      </c>
      <c r="K626" s="10">
        <f>IF(linear!$C626=1,1,0)</f>
        <v>1</v>
      </c>
      <c r="L626" s="10">
        <f>IF(linear!$C626=2,1,0)</f>
        <v>0</v>
      </c>
      <c r="M626" s="10">
        <f>IF(linear!$B626="S",1,0)</f>
        <v>1</v>
      </c>
      <c r="N626" s="10">
        <f>IF(linear!$B626="C",1,0)</f>
        <v>0</v>
      </c>
      <c r="O626" s="13">
        <f>IF(linear!$D626="male",1,0)</f>
        <v>1</v>
      </c>
      <c r="P626" s="13">
        <v>1.0</v>
      </c>
      <c r="AC626" s="15">
        <f>SUMPRODUCT(linear!$G626:$P626,$R$4:$AA$4)</f>
        <v>0.4817220223</v>
      </c>
      <c r="AD626" s="16">
        <f>(AC626-linear!$A626)^2</f>
        <v>0.2320561068</v>
      </c>
      <c r="AE626" s="16"/>
    </row>
    <row r="627" ht="14.25" customHeight="1">
      <c r="A627" s="10">
        <v>0.0</v>
      </c>
      <c r="B627" s="10" t="s">
        <v>30</v>
      </c>
      <c r="C627" s="10">
        <v>3.0</v>
      </c>
      <c r="D627" s="10" t="s">
        <v>31</v>
      </c>
      <c r="E627" s="10">
        <v>25.0</v>
      </c>
      <c r="F627" s="11">
        <v>7.05</v>
      </c>
      <c r="G627" s="10">
        <v>0.0</v>
      </c>
      <c r="H627" s="10">
        <v>0.0</v>
      </c>
      <c r="I627" s="12">
        <f>linear!$E627/$E$1</f>
        <v>0.3125</v>
      </c>
      <c r="J627" s="12">
        <f>LOG10(linear!$F627+1)</f>
        <v>0.9057958804</v>
      </c>
      <c r="K627" s="10">
        <f>IF(linear!$C627=1,1,0)</f>
        <v>0</v>
      </c>
      <c r="L627" s="10">
        <f>IF(linear!$C627=2,1,0)</f>
        <v>0</v>
      </c>
      <c r="M627" s="10">
        <f>IF(linear!$B627="S",1,0)</f>
        <v>1</v>
      </c>
      <c r="N627" s="10">
        <f>IF(linear!$B627="C",1,0)</f>
        <v>0</v>
      </c>
      <c r="O627" s="13">
        <f>IF(linear!$D627="male",1,0)</f>
        <v>1</v>
      </c>
      <c r="P627" s="13">
        <v>1.0</v>
      </c>
      <c r="AC627" s="15">
        <f>SUMPRODUCT(linear!$G627:$P627,$R$4:$AA$4)</f>
        <v>0.1261781478</v>
      </c>
      <c r="AD627" s="16">
        <f>(AC627-linear!$A627)^2</f>
        <v>0.01592092499</v>
      </c>
      <c r="AE627" s="16"/>
    </row>
    <row r="628" ht="14.25" customHeight="1">
      <c r="A628" s="10">
        <v>0.0</v>
      </c>
      <c r="B628" s="10" t="s">
        <v>30</v>
      </c>
      <c r="C628" s="10">
        <v>3.0</v>
      </c>
      <c r="D628" s="10" t="s">
        <v>31</v>
      </c>
      <c r="E628" s="10">
        <v>25.0</v>
      </c>
      <c r="F628" s="11">
        <v>7.25</v>
      </c>
      <c r="G628" s="10">
        <v>0.0</v>
      </c>
      <c r="H628" s="10">
        <v>0.0</v>
      </c>
      <c r="I628" s="12">
        <f>linear!$E628/$E$1</f>
        <v>0.3125</v>
      </c>
      <c r="J628" s="12">
        <f>LOG10(linear!$F628+1)</f>
        <v>0.9164539485</v>
      </c>
      <c r="K628" s="10">
        <f>IF(linear!$C628=1,1,0)</f>
        <v>0</v>
      </c>
      <c r="L628" s="10">
        <f>IF(linear!$C628=2,1,0)</f>
        <v>0</v>
      </c>
      <c r="M628" s="10">
        <f>IF(linear!$B628="S",1,0)</f>
        <v>1</v>
      </c>
      <c r="N628" s="10">
        <f>IF(linear!$B628="C",1,0)</f>
        <v>0</v>
      </c>
      <c r="O628" s="13">
        <f>IF(linear!$D628="male",1,0)</f>
        <v>1</v>
      </c>
      <c r="P628" s="13">
        <v>1.0</v>
      </c>
      <c r="AC628" s="15">
        <f>SUMPRODUCT(linear!$G628:$P628,$R$4:$AA$4)</f>
        <v>0.1266976134</v>
      </c>
      <c r="AD628" s="16">
        <f>(AC628-linear!$A628)^2</f>
        <v>0.01605228524</v>
      </c>
      <c r="AE628" s="16"/>
    </row>
    <row r="629" ht="14.25" customHeight="1">
      <c r="A629" s="10">
        <v>1.0</v>
      </c>
      <c r="B629" s="10" t="s">
        <v>30</v>
      </c>
      <c r="C629" s="10">
        <v>3.0</v>
      </c>
      <c r="D629" s="10" t="s">
        <v>33</v>
      </c>
      <c r="E629" s="10">
        <v>18.0</v>
      </c>
      <c r="F629" s="11">
        <v>7.4958</v>
      </c>
      <c r="G629" s="10">
        <v>0.0</v>
      </c>
      <c r="H629" s="10">
        <v>0.0</v>
      </c>
      <c r="I629" s="12">
        <f>linear!$E629/$E$1</f>
        <v>0.225</v>
      </c>
      <c r="J629" s="12">
        <f>LOG10(linear!$F629+1)</f>
        <v>0.9292042801</v>
      </c>
      <c r="K629" s="10">
        <f>IF(linear!$C629=1,1,0)</f>
        <v>0</v>
      </c>
      <c r="L629" s="10">
        <f>IF(linear!$C629=2,1,0)</f>
        <v>0</v>
      </c>
      <c r="M629" s="10">
        <f>IF(linear!$B629="S",1,0)</f>
        <v>1</v>
      </c>
      <c r="N629" s="10">
        <f>IF(linear!$B629="C",1,0)</f>
        <v>0</v>
      </c>
      <c r="O629" s="13">
        <f>IF(linear!$D629="male",1,0)</f>
        <v>0</v>
      </c>
      <c r="P629" s="13">
        <v>1.0</v>
      </c>
      <c r="AC629" s="15">
        <f>SUMPRODUCT(linear!$G629:$P629,$R$4:$AA$4)</f>
        <v>0.6551943098</v>
      </c>
      <c r="AD629" s="16">
        <f>(AC629-linear!$A629)^2</f>
        <v>0.118890964</v>
      </c>
      <c r="AE629" s="16"/>
    </row>
    <row r="630" ht="14.25" customHeight="1">
      <c r="A630" s="10">
        <v>0.0</v>
      </c>
      <c r="B630" s="10" t="s">
        <v>34</v>
      </c>
      <c r="C630" s="10">
        <v>3.0</v>
      </c>
      <c r="D630" s="10" t="s">
        <v>31</v>
      </c>
      <c r="E630" s="10">
        <v>8.0</v>
      </c>
      <c r="F630" s="11">
        <v>29.125</v>
      </c>
      <c r="G630" s="10">
        <v>4.0</v>
      </c>
      <c r="H630" s="10">
        <v>1.0</v>
      </c>
      <c r="I630" s="12">
        <f>linear!$E630/$E$1</f>
        <v>0.1</v>
      </c>
      <c r="J630" s="12">
        <f>LOG10(linear!$F630+1)</f>
        <v>1.478927056</v>
      </c>
      <c r="K630" s="10">
        <f>IF(linear!$C630=1,1,0)</f>
        <v>0</v>
      </c>
      <c r="L630" s="10">
        <f>IF(linear!$C630=2,1,0)</f>
        <v>0</v>
      </c>
      <c r="M630" s="10">
        <f>IF(linear!$B630="S",1,0)</f>
        <v>0</v>
      </c>
      <c r="N630" s="10">
        <f>IF(linear!$B630="C",1,0)</f>
        <v>0</v>
      </c>
      <c r="O630" s="13">
        <f>IF(linear!$D630="male",1,0)</f>
        <v>1</v>
      </c>
      <c r="P630" s="13">
        <v>1.0</v>
      </c>
      <c r="AC630" s="15">
        <f>SUMPRODUCT(linear!$G630:$P630,$R$4:$AA$4)</f>
        <v>-0.001444705442</v>
      </c>
      <c r="AD630" s="16">
        <f>(AC630-linear!$A630)^2</f>
        <v>0.000002087173814</v>
      </c>
      <c r="AE630" s="16"/>
    </row>
    <row r="631" ht="14.25" customHeight="1">
      <c r="A631" s="10">
        <v>1.0</v>
      </c>
      <c r="B631" s="10" t="s">
        <v>30</v>
      </c>
      <c r="C631" s="10">
        <v>3.0</v>
      </c>
      <c r="D631" s="10" t="s">
        <v>31</v>
      </c>
      <c r="E631" s="10">
        <v>1.0</v>
      </c>
      <c r="F631" s="11">
        <v>20.575</v>
      </c>
      <c r="G631" s="10">
        <v>1.0</v>
      </c>
      <c r="H631" s="10">
        <v>2.0</v>
      </c>
      <c r="I631" s="12">
        <f>linear!$E631/$E$1</f>
        <v>0.0125</v>
      </c>
      <c r="J631" s="12">
        <f>LOG10(linear!$F631+1)</f>
        <v>1.333950804</v>
      </c>
      <c r="K631" s="10">
        <f>IF(linear!$C631=1,1,0)</f>
        <v>0</v>
      </c>
      <c r="L631" s="10">
        <f>IF(linear!$C631=2,1,0)</f>
        <v>0</v>
      </c>
      <c r="M631" s="10">
        <f>IF(linear!$B631="S",1,0)</f>
        <v>1</v>
      </c>
      <c r="N631" s="10">
        <f>IF(linear!$B631="C",1,0)</f>
        <v>0</v>
      </c>
      <c r="O631" s="13">
        <f>IF(linear!$D631="male",1,0)</f>
        <v>1</v>
      </c>
      <c r="P631" s="13">
        <v>1.0</v>
      </c>
      <c r="AC631" s="15">
        <f>SUMPRODUCT(linear!$G631:$P631,$R$4:$AA$4)</f>
        <v>0.2178958387</v>
      </c>
      <c r="AD631" s="16">
        <f>(AC631-linear!$A631)^2</f>
        <v>0.6116869191</v>
      </c>
      <c r="AE631" s="16"/>
    </row>
    <row r="632" ht="14.25" customHeight="1">
      <c r="A632" s="10">
        <v>0.0</v>
      </c>
      <c r="B632" s="10" t="s">
        <v>32</v>
      </c>
      <c r="C632" s="10">
        <v>1.0</v>
      </c>
      <c r="D632" s="10" t="s">
        <v>31</v>
      </c>
      <c r="E632" s="10">
        <v>46.0</v>
      </c>
      <c r="F632" s="11">
        <v>79.2</v>
      </c>
      <c r="G632" s="10">
        <v>0.0</v>
      </c>
      <c r="H632" s="10">
        <v>0.0</v>
      </c>
      <c r="I632" s="12">
        <f>linear!$E632/$E$1</f>
        <v>0.575</v>
      </c>
      <c r="J632" s="12">
        <f>LOG10(linear!$F632+1)</f>
        <v>1.904174368</v>
      </c>
      <c r="K632" s="10">
        <f>IF(linear!$C632=1,1,0)</f>
        <v>1</v>
      </c>
      <c r="L632" s="10">
        <f>IF(linear!$C632=2,1,0)</f>
        <v>0</v>
      </c>
      <c r="M632" s="10">
        <f>IF(linear!$B632="S",1,0)</f>
        <v>0</v>
      </c>
      <c r="N632" s="10">
        <f>IF(linear!$B632="C",1,0)</f>
        <v>1</v>
      </c>
      <c r="O632" s="13">
        <f>IF(linear!$D632="male",1,0)</f>
        <v>1</v>
      </c>
      <c r="P632" s="13">
        <v>1.0</v>
      </c>
      <c r="AC632" s="15">
        <f>SUMPRODUCT(linear!$G632:$P632,$R$4:$AA$4)</f>
        <v>0.4591139169</v>
      </c>
      <c r="AD632" s="16">
        <f>(AC632-linear!$A632)^2</f>
        <v>0.2107855887</v>
      </c>
      <c r="AE632" s="16"/>
    </row>
    <row r="633" ht="14.25" customHeight="1">
      <c r="A633" s="10">
        <v>0.0</v>
      </c>
      <c r="B633" s="10" t="s">
        <v>30</v>
      </c>
      <c r="C633" s="10">
        <v>2.0</v>
      </c>
      <c r="D633" s="10" t="s">
        <v>31</v>
      </c>
      <c r="E633" s="10">
        <v>16.0</v>
      </c>
      <c r="F633" s="11">
        <v>26.0</v>
      </c>
      <c r="G633" s="10">
        <v>0.0</v>
      </c>
      <c r="H633" s="10">
        <v>0.0</v>
      </c>
      <c r="I633" s="12">
        <f>linear!$E633/$E$1</f>
        <v>0.2</v>
      </c>
      <c r="J633" s="12">
        <f>LOG10(linear!$F633+1)</f>
        <v>1.431363764</v>
      </c>
      <c r="K633" s="10">
        <f>IF(linear!$C633=1,1,0)</f>
        <v>0</v>
      </c>
      <c r="L633" s="10">
        <f>IF(linear!$C633=2,1,0)</f>
        <v>1</v>
      </c>
      <c r="M633" s="10">
        <f>IF(linear!$B633="S",1,0)</f>
        <v>1</v>
      </c>
      <c r="N633" s="10">
        <f>IF(linear!$B633="C",1,0)</f>
        <v>0</v>
      </c>
      <c r="O633" s="13">
        <f>IF(linear!$D633="male",1,0)</f>
        <v>1</v>
      </c>
      <c r="P633" s="13">
        <v>1.0</v>
      </c>
      <c r="AC633" s="15">
        <f>SUMPRODUCT(linear!$G633:$P633,$R$4:$AA$4)</f>
        <v>0.3922489997</v>
      </c>
      <c r="AD633" s="16">
        <f>(AC633-linear!$A633)^2</f>
        <v>0.1538592778</v>
      </c>
      <c r="AE633" s="16"/>
    </row>
    <row r="634" ht="14.25" customHeight="1">
      <c r="A634" s="10">
        <v>0.0</v>
      </c>
      <c r="B634" s="10" t="s">
        <v>30</v>
      </c>
      <c r="C634" s="10">
        <v>3.0</v>
      </c>
      <c r="D634" s="10" t="s">
        <v>31</v>
      </c>
      <c r="E634" s="10">
        <v>25.0</v>
      </c>
      <c r="F634" s="11">
        <v>7.8958</v>
      </c>
      <c r="G634" s="10">
        <v>0.0</v>
      </c>
      <c r="H634" s="10">
        <v>0.0</v>
      </c>
      <c r="I634" s="12">
        <f>linear!$E634/$E$1</f>
        <v>0.3125</v>
      </c>
      <c r="J634" s="12">
        <f>LOG10(linear!$F634+1)</f>
        <v>0.9491850103</v>
      </c>
      <c r="K634" s="10">
        <f>IF(linear!$C634=1,1,0)</f>
        <v>0</v>
      </c>
      <c r="L634" s="10">
        <f>IF(linear!$C634=2,1,0)</f>
        <v>0</v>
      </c>
      <c r="M634" s="10">
        <f>IF(linear!$B634="S",1,0)</f>
        <v>1</v>
      </c>
      <c r="N634" s="10">
        <f>IF(linear!$B634="C",1,0)</f>
        <v>0</v>
      </c>
      <c r="O634" s="13">
        <f>IF(linear!$D634="male",1,0)</f>
        <v>1</v>
      </c>
      <c r="P634" s="13">
        <v>1.0</v>
      </c>
      <c r="AC634" s="15">
        <f>SUMPRODUCT(linear!$G634:$P634,$R$4:$AA$4)</f>
        <v>0.1282928986</v>
      </c>
      <c r="AD634" s="16">
        <f>(AC634-linear!$A634)^2</f>
        <v>0.01645906784</v>
      </c>
      <c r="AE634" s="16"/>
    </row>
    <row r="635" ht="14.25" customHeight="1">
      <c r="A635" s="10">
        <v>0.0</v>
      </c>
      <c r="B635" s="10" t="s">
        <v>30</v>
      </c>
      <c r="C635" s="10">
        <v>2.0</v>
      </c>
      <c r="D635" s="10" t="s">
        <v>31</v>
      </c>
      <c r="E635" s="10">
        <v>39.0</v>
      </c>
      <c r="F635" s="11">
        <v>13.0</v>
      </c>
      <c r="G635" s="10">
        <v>0.0</v>
      </c>
      <c r="H635" s="10">
        <v>0.0</v>
      </c>
      <c r="I635" s="12">
        <f>linear!$E635/$E$1</f>
        <v>0.4875</v>
      </c>
      <c r="J635" s="12">
        <f>LOG10(linear!$F635+1)</f>
        <v>1.146128036</v>
      </c>
      <c r="K635" s="10">
        <f>IF(linear!$C635=1,1,0)</f>
        <v>0</v>
      </c>
      <c r="L635" s="10">
        <f>IF(linear!$C635=2,1,0)</f>
        <v>1</v>
      </c>
      <c r="M635" s="10">
        <f>IF(linear!$B635="S",1,0)</f>
        <v>1</v>
      </c>
      <c r="N635" s="10">
        <f>IF(linear!$B635="C",1,0)</f>
        <v>0</v>
      </c>
      <c r="O635" s="13">
        <f>IF(linear!$D635="male",1,0)</f>
        <v>1</v>
      </c>
      <c r="P635" s="13">
        <v>1.0</v>
      </c>
      <c r="AC635" s="15">
        <f>SUMPRODUCT(linear!$G635:$P635,$R$4:$AA$4)</f>
        <v>0.2311133189</v>
      </c>
      <c r="AD635" s="16">
        <f>(AC635-linear!$A635)^2</f>
        <v>0.0534133662</v>
      </c>
      <c r="AE635" s="16"/>
    </row>
    <row r="636" ht="14.25" customHeight="1">
      <c r="A636" s="10">
        <v>1.0</v>
      </c>
      <c r="B636" s="10" t="s">
        <v>30</v>
      </c>
      <c r="C636" s="10">
        <v>1.0</v>
      </c>
      <c r="D636" s="10" t="s">
        <v>33</v>
      </c>
      <c r="E636" s="10">
        <v>49.0</v>
      </c>
      <c r="F636" s="11">
        <v>25.9292</v>
      </c>
      <c r="G636" s="10">
        <v>0.0</v>
      </c>
      <c r="H636" s="10">
        <v>0.0</v>
      </c>
      <c r="I636" s="12">
        <f>linear!$E636/$E$1</f>
        <v>0.6125</v>
      </c>
      <c r="J636" s="12">
        <f>LOG10(linear!$F636+1)</f>
        <v>1.430223452</v>
      </c>
      <c r="K636" s="10">
        <f>IF(linear!$C636=1,1,0)</f>
        <v>1</v>
      </c>
      <c r="L636" s="10">
        <f>IF(linear!$C636=2,1,0)</f>
        <v>0</v>
      </c>
      <c r="M636" s="10">
        <f>IF(linear!$B636="S",1,0)</f>
        <v>1</v>
      </c>
      <c r="N636" s="10">
        <f>IF(linear!$B636="C",1,0)</f>
        <v>0</v>
      </c>
      <c r="O636" s="13">
        <f>IF(linear!$D636="male",1,0)</f>
        <v>0</v>
      </c>
      <c r="P636" s="13">
        <v>1.0</v>
      </c>
      <c r="AC636" s="15">
        <f>SUMPRODUCT(linear!$G636:$P636,$R$4:$AA$4)</f>
        <v>0.8337780958</v>
      </c>
      <c r="AD636" s="16">
        <f>(AC636-linear!$A636)^2</f>
        <v>0.02762972145</v>
      </c>
      <c r="AE636" s="16"/>
    </row>
    <row r="637" ht="14.25" customHeight="1">
      <c r="A637" s="10">
        <v>1.0</v>
      </c>
      <c r="B637" s="10" t="s">
        <v>30</v>
      </c>
      <c r="C637" s="10">
        <v>3.0</v>
      </c>
      <c r="D637" s="10" t="s">
        <v>33</v>
      </c>
      <c r="E637" s="10">
        <v>31.0</v>
      </c>
      <c r="F637" s="11">
        <v>8.6833</v>
      </c>
      <c r="G637" s="10">
        <v>0.0</v>
      </c>
      <c r="H637" s="10">
        <v>0.0</v>
      </c>
      <c r="I637" s="12">
        <f>linear!$E637/$E$1</f>
        <v>0.3875</v>
      </c>
      <c r="J637" s="12">
        <f>LOG10(linear!$F637+1)</f>
        <v>0.986023387</v>
      </c>
      <c r="K637" s="10">
        <f>IF(linear!$C637=1,1,0)</f>
        <v>0</v>
      </c>
      <c r="L637" s="10">
        <f>IF(linear!$C637=2,1,0)</f>
        <v>0</v>
      </c>
      <c r="M637" s="10">
        <f>IF(linear!$B637="S",1,0)</f>
        <v>1</v>
      </c>
      <c r="N637" s="10">
        <f>IF(linear!$B637="C",1,0)</f>
        <v>0</v>
      </c>
      <c r="O637" s="13">
        <f>IF(linear!$D637="male",1,0)</f>
        <v>0</v>
      </c>
      <c r="P637" s="13">
        <v>1.0</v>
      </c>
      <c r="AC637" s="15">
        <f>SUMPRODUCT(linear!$G637:$P637,$R$4:$AA$4)</f>
        <v>0.5747446785</v>
      </c>
      <c r="AD637" s="16">
        <f>(AC637-linear!$A637)^2</f>
        <v>0.1808420885</v>
      </c>
      <c r="AE637" s="16"/>
    </row>
    <row r="638" ht="14.25" customHeight="1">
      <c r="A638" s="10">
        <v>0.0</v>
      </c>
      <c r="B638" s="10" t="s">
        <v>32</v>
      </c>
      <c r="C638" s="10">
        <v>3.0</v>
      </c>
      <c r="D638" s="10" t="s">
        <v>31</v>
      </c>
      <c r="E638" s="10">
        <v>30.0</v>
      </c>
      <c r="F638" s="11">
        <v>7.2292</v>
      </c>
      <c r="G638" s="10">
        <v>0.0</v>
      </c>
      <c r="H638" s="10">
        <v>0.0</v>
      </c>
      <c r="I638" s="12">
        <f>linear!$E638/$E$1</f>
        <v>0.375</v>
      </c>
      <c r="J638" s="12">
        <f>LOG10(linear!$F638+1)</f>
        <v>0.9153576174</v>
      </c>
      <c r="K638" s="10">
        <f>IF(linear!$C638=1,1,0)</f>
        <v>0</v>
      </c>
      <c r="L638" s="10">
        <f>IF(linear!$C638=2,1,0)</f>
        <v>0</v>
      </c>
      <c r="M638" s="10">
        <f>IF(linear!$B638="S",1,0)</f>
        <v>0</v>
      </c>
      <c r="N638" s="10">
        <f>IF(linear!$B638="C",1,0)</f>
        <v>1</v>
      </c>
      <c r="O638" s="13">
        <f>IF(linear!$D638="male",1,0)</f>
        <v>1</v>
      </c>
      <c r="P638" s="13">
        <v>1.0</v>
      </c>
      <c r="AC638" s="15">
        <f>SUMPRODUCT(linear!$G638:$P638,$R$4:$AA$4)</f>
        <v>0.1607334113</v>
      </c>
      <c r="AD638" s="16">
        <f>(AC638-linear!$A638)^2</f>
        <v>0.0258352295</v>
      </c>
      <c r="AE638" s="16"/>
    </row>
    <row r="639" ht="14.25" customHeight="1">
      <c r="A639" s="10">
        <v>0.0</v>
      </c>
      <c r="B639" s="10" t="s">
        <v>30</v>
      </c>
      <c r="C639" s="10">
        <v>3.0</v>
      </c>
      <c r="D639" s="10" t="s">
        <v>33</v>
      </c>
      <c r="E639" s="10">
        <v>30.0</v>
      </c>
      <c r="F639" s="11">
        <v>24.15</v>
      </c>
      <c r="G639" s="10">
        <v>1.0</v>
      </c>
      <c r="H639" s="10">
        <v>1.0</v>
      </c>
      <c r="I639" s="12">
        <f>linear!$E639/$E$1</f>
        <v>0.375</v>
      </c>
      <c r="J639" s="12">
        <f>LOG10(linear!$F639+1)</f>
        <v>1.400537989</v>
      </c>
      <c r="K639" s="10">
        <f>IF(linear!$C639=1,1,0)</f>
        <v>0</v>
      </c>
      <c r="L639" s="10">
        <f>IF(linear!$C639=2,1,0)</f>
        <v>0</v>
      </c>
      <c r="M639" s="10">
        <f>IF(linear!$B639="S",1,0)</f>
        <v>1</v>
      </c>
      <c r="N639" s="10">
        <f>IF(linear!$B639="C",1,0)</f>
        <v>0</v>
      </c>
      <c r="O639" s="13">
        <f>IF(linear!$D639="male",1,0)</f>
        <v>0</v>
      </c>
      <c r="P639" s="13">
        <v>1.0</v>
      </c>
      <c r="AC639" s="15">
        <f>SUMPRODUCT(linear!$G639:$P639,$R$4:$AA$4)</f>
        <v>0.5324896293</v>
      </c>
      <c r="AD639" s="16">
        <f>(AC639-linear!$A639)^2</f>
        <v>0.2835452053</v>
      </c>
      <c r="AE639" s="16"/>
    </row>
    <row r="640" ht="14.25" customHeight="1">
      <c r="A640" s="10">
        <v>0.0</v>
      </c>
      <c r="B640" s="10" t="s">
        <v>30</v>
      </c>
      <c r="C640" s="10">
        <v>2.0</v>
      </c>
      <c r="D640" s="10" t="s">
        <v>31</v>
      </c>
      <c r="E640" s="10">
        <v>34.0</v>
      </c>
      <c r="F640" s="11">
        <v>13.0</v>
      </c>
      <c r="G640" s="10">
        <v>0.0</v>
      </c>
      <c r="H640" s="10">
        <v>0.0</v>
      </c>
      <c r="I640" s="12">
        <f>linear!$E640/$E$1</f>
        <v>0.425</v>
      </c>
      <c r="J640" s="12">
        <f>LOG10(linear!$F640+1)</f>
        <v>1.146128036</v>
      </c>
      <c r="K640" s="10">
        <f>IF(linear!$C640=1,1,0)</f>
        <v>0</v>
      </c>
      <c r="L640" s="10">
        <f>IF(linear!$C640=2,1,0)</f>
        <v>1</v>
      </c>
      <c r="M640" s="10">
        <f>IF(linear!$B640="S",1,0)</f>
        <v>1</v>
      </c>
      <c r="N640" s="10">
        <f>IF(linear!$B640="C",1,0)</f>
        <v>0</v>
      </c>
      <c r="O640" s="13">
        <f>IF(linear!$D640="male",1,0)</f>
        <v>1</v>
      </c>
      <c r="P640" s="13">
        <v>1.0</v>
      </c>
      <c r="AC640" s="15">
        <f>SUMPRODUCT(linear!$G640:$P640,$R$4:$AA$4)</f>
        <v>0.2631206068</v>
      </c>
      <c r="AD640" s="16">
        <f>(AC640-linear!$A640)^2</f>
        <v>0.0692324537</v>
      </c>
      <c r="AE640" s="16"/>
    </row>
    <row r="641" ht="14.25" customHeight="1">
      <c r="A641" s="10">
        <v>1.0</v>
      </c>
      <c r="B641" s="10" t="s">
        <v>30</v>
      </c>
      <c r="C641" s="10">
        <v>2.0</v>
      </c>
      <c r="D641" s="10" t="s">
        <v>33</v>
      </c>
      <c r="E641" s="10">
        <v>31.0</v>
      </c>
      <c r="F641" s="11">
        <v>26.25</v>
      </c>
      <c r="G641" s="10">
        <v>1.0</v>
      </c>
      <c r="H641" s="10">
        <v>1.0</v>
      </c>
      <c r="I641" s="12">
        <f>linear!$E641/$E$1</f>
        <v>0.3875</v>
      </c>
      <c r="J641" s="12">
        <f>LOG10(linear!$F641+1)</f>
        <v>1.435366507</v>
      </c>
      <c r="K641" s="10">
        <f>IF(linear!$C641=1,1,0)</f>
        <v>0</v>
      </c>
      <c r="L641" s="10">
        <f>IF(linear!$C641=2,1,0)</f>
        <v>1</v>
      </c>
      <c r="M641" s="10">
        <f>IF(linear!$B641="S",1,0)</f>
        <v>1</v>
      </c>
      <c r="N641" s="10">
        <f>IF(linear!$B641="C",1,0)</f>
        <v>0</v>
      </c>
      <c r="O641" s="13">
        <f>IF(linear!$D641="male",1,0)</f>
        <v>0</v>
      </c>
      <c r="P641" s="13">
        <v>1.0</v>
      </c>
      <c r="AC641" s="15">
        <f>SUMPRODUCT(linear!$G641:$P641,$R$4:$AA$4)</f>
        <v>0.7106276689</v>
      </c>
      <c r="AD641" s="16">
        <f>(AC641-linear!$A641)^2</f>
        <v>0.08373634598</v>
      </c>
      <c r="AE641" s="16"/>
    </row>
    <row r="642" ht="14.25" customHeight="1">
      <c r="A642" s="10">
        <v>1.0</v>
      </c>
      <c r="B642" s="10" t="s">
        <v>30</v>
      </c>
      <c r="C642" s="10">
        <v>1.0</v>
      </c>
      <c r="D642" s="10" t="s">
        <v>31</v>
      </c>
      <c r="E642" s="10">
        <v>11.0</v>
      </c>
      <c r="F642" s="11">
        <v>120.0</v>
      </c>
      <c r="G642" s="10">
        <v>1.0</v>
      </c>
      <c r="H642" s="10">
        <v>2.0</v>
      </c>
      <c r="I642" s="12">
        <f>linear!$E642/$E$1</f>
        <v>0.1375</v>
      </c>
      <c r="J642" s="12">
        <f>LOG10(linear!$F642+1)</f>
        <v>2.08278537</v>
      </c>
      <c r="K642" s="10">
        <f>IF(linear!$C642=1,1,0)</f>
        <v>1</v>
      </c>
      <c r="L642" s="10">
        <f>IF(linear!$C642=2,1,0)</f>
        <v>0</v>
      </c>
      <c r="M642" s="10">
        <f>IF(linear!$B642="S",1,0)</f>
        <v>1</v>
      </c>
      <c r="N642" s="10">
        <f>IF(linear!$B642="C",1,0)</f>
        <v>0</v>
      </c>
      <c r="O642" s="13">
        <f>IF(linear!$D642="male",1,0)</f>
        <v>1</v>
      </c>
      <c r="P642" s="13">
        <v>1.0</v>
      </c>
      <c r="AC642" s="15">
        <f>SUMPRODUCT(linear!$G642:$P642,$R$4:$AA$4)</f>
        <v>0.5429885537</v>
      </c>
      <c r="AD642" s="16">
        <f>(AC642-linear!$A642)^2</f>
        <v>0.2088594621</v>
      </c>
      <c r="AE642" s="16"/>
    </row>
    <row r="643" ht="14.25" customHeight="1">
      <c r="A643" s="10">
        <v>1.0</v>
      </c>
      <c r="B643" s="10" t="s">
        <v>32</v>
      </c>
      <c r="C643" s="10">
        <v>3.0</v>
      </c>
      <c r="D643" s="10" t="s">
        <v>31</v>
      </c>
      <c r="E643" s="10">
        <v>0.42</v>
      </c>
      <c r="F643" s="11">
        <v>8.5167</v>
      </c>
      <c r="G643" s="10">
        <v>0.0</v>
      </c>
      <c r="H643" s="10">
        <v>1.0</v>
      </c>
      <c r="I643" s="12">
        <f>linear!$E643/$E$1</f>
        <v>0.00525</v>
      </c>
      <c r="J643" s="12">
        <f>LOG10(linear!$F643+1)</f>
        <v>0.978486379</v>
      </c>
      <c r="K643" s="10">
        <f>IF(linear!$C643=1,1,0)</f>
        <v>0</v>
      </c>
      <c r="L643" s="10">
        <f>IF(linear!$C643=2,1,0)</f>
        <v>0</v>
      </c>
      <c r="M643" s="10">
        <f>IF(linear!$B643="S",1,0)</f>
        <v>0</v>
      </c>
      <c r="N643" s="10">
        <f>IF(linear!$B643="C",1,0)</f>
        <v>1</v>
      </c>
      <c r="O643" s="13">
        <f>IF(linear!$D643="male",1,0)</f>
        <v>1</v>
      </c>
      <c r="P643" s="13">
        <v>1.0</v>
      </c>
      <c r="AC643" s="15">
        <f>SUMPRODUCT(linear!$G643:$P643,$R$4:$AA$4)</f>
        <v>0.3392397683</v>
      </c>
      <c r="AD643" s="16">
        <f>(AC643-linear!$A643)^2</f>
        <v>0.4366040838</v>
      </c>
      <c r="AE643" s="16"/>
    </row>
    <row r="644" ht="14.25" customHeight="1">
      <c r="A644" s="10">
        <v>1.0</v>
      </c>
      <c r="B644" s="10" t="s">
        <v>30</v>
      </c>
      <c r="C644" s="10">
        <v>3.0</v>
      </c>
      <c r="D644" s="10" t="s">
        <v>31</v>
      </c>
      <c r="E644" s="10">
        <v>27.0</v>
      </c>
      <c r="F644" s="11">
        <v>6.975</v>
      </c>
      <c r="G644" s="10">
        <v>0.0</v>
      </c>
      <c r="H644" s="10">
        <v>0.0</v>
      </c>
      <c r="I644" s="12">
        <f>linear!$E644/$E$1</f>
        <v>0.3375</v>
      </c>
      <c r="J644" s="12">
        <f>LOG10(linear!$F644+1)</f>
        <v>0.9017306917</v>
      </c>
      <c r="K644" s="10">
        <f>IF(linear!$C644=1,1,0)</f>
        <v>0</v>
      </c>
      <c r="L644" s="10">
        <f>IF(linear!$C644=2,1,0)</f>
        <v>0</v>
      </c>
      <c r="M644" s="10">
        <f>IF(linear!$B644="S",1,0)</f>
        <v>1</v>
      </c>
      <c r="N644" s="10">
        <f>IF(linear!$B644="C",1,0)</f>
        <v>0</v>
      </c>
      <c r="O644" s="13">
        <f>IF(linear!$D644="male",1,0)</f>
        <v>1</v>
      </c>
      <c r="P644" s="13">
        <v>1.0</v>
      </c>
      <c r="AC644" s="15">
        <f>SUMPRODUCT(linear!$G644:$P644,$R$4:$AA$4)</f>
        <v>0.1131770987</v>
      </c>
      <c r="AD644" s="16">
        <f>(AC644-linear!$A644)^2</f>
        <v>0.7864548582</v>
      </c>
      <c r="AE644" s="16"/>
    </row>
    <row r="645" ht="14.25" customHeight="1">
      <c r="A645" s="10">
        <v>0.0</v>
      </c>
      <c r="B645" s="10" t="s">
        <v>30</v>
      </c>
      <c r="C645" s="10">
        <v>3.0</v>
      </c>
      <c r="D645" s="10" t="s">
        <v>31</v>
      </c>
      <c r="E645" s="10">
        <v>31.0</v>
      </c>
      <c r="F645" s="11">
        <v>7.775</v>
      </c>
      <c r="G645" s="10">
        <v>0.0</v>
      </c>
      <c r="H645" s="10">
        <v>0.0</v>
      </c>
      <c r="I645" s="12">
        <f>linear!$E645/$E$1</f>
        <v>0.3875</v>
      </c>
      <c r="J645" s="12">
        <f>LOG10(linear!$F645+1)</f>
        <v>0.9432471251</v>
      </c>
      <c r="K645" s="10">
        <f>IF(linear!$C645=1,1,0)</f>
        <v>0</v>
      </c>
      <c r="L645" s="10">
        <f>IF(linear!$C645=2,1,0)</f>
        <v>0</v>
      </c>
      <c r="M645" s="10">
        <f>IF(linear!$B645="S",1,0)</f>
        <v>1</v>
      </c>
      <c r="N645" s="10">
        <f>IF(linear!$B645="C",1,0)</f>
        <v>0</v>
      </c>
      <c r="O645" s="13">
        <f>IF(linear!$D645="male",1,0)</f>
        <v>1</v>
      </c>
      <c r="P645" s="13">
        <v>1.0</v>
      </c>
      <c r="AC645" s="15">
        <f>SUMPRODUCT(linear!$G645:$P645,$R$4:$AA$4)</f>
        <v>0.08959474559</v>
      </c>
      <c r="AD645" s="16">
        <f>(AC645-linear!$A645)^2</f>
        <v>0.008027218437</v>
      </c>
      <c r="AE645" s="16"/>
    </row>
    <row r="646" ht="14.25" customHeight="1">
      <c r="A646" s="10">
        <v>0.0</v>
      </c>
      <c r="B646" s="10" t="s">
        <v>30</v>
      </c>
      <c r="C646" s="10">
        <v>1.0</v>
      </c>
      <c r="D646" s="10" t="s">
        <v>31</v>
      </c>
      <c r="E646" s="10">
        <v>39.0</v>
      </c>
      <c r="F646" s="11">
        <v>0.0</v>
      </c>
      <c r="G646" s="10">
        <v>0.0</v>
      </c>
      <c r="H646" s="10">
        <v>0.0</v>
      </c>
      <c r="I646" s="12">
        <f>linear!$E646/$E$1</f>
        <v>0.4875</v>
      </c>
      <c r="J646" s="12">
        <f>LOG10(linear!$F646+1)</f>
        <v>0</v>
      </c>
      <c r="K646" s="10">
        <f>IF(linear!$C646=1,1,0)</f>
        <v>1</v>
      </c>
      <c r="L646" s="10">
        <f>IF(linear!$C646=2,1,0)</f>
        <v>0</v>
      </c>
      <c r="M646" s="10">
        <f>IF(linear!$B646="S",1,0)</f>
        <v>1</v>
      </c>
      <c r="N646" s="10">
        <f>IF(linear!$B646="C",1,0)</f>
        <v>0</v>
      </c>
      <c r="O646" s="13">
        <f>IF(linear!$D646="male",1,0)</f>
        <v>1</v>
      </c>
      <c r="P646" s="13">
        <v>1.0</v>
      </c>
      <c r="AC646" s="15">
        <f>SUMPRODUCT(linear!$G646:$P646,$R$4:$AA$4)</f>
        <v>0.3450196938</v>
      </c>
      <c r="AD646" s="16">
        <f>(AC646-linear!$A646)^2</f>
        <v>0.1190385891</v>
      </c>
      <c r="AE646" s="16"/>
    </row>
    <row r="647" ht="14.25" customHeight="1">
      <c r="A647" s="10">
        <v>0.0</v>
      </c>
      <c r="B647" s="10" t="s">
        <v>30</v>
      </c>
      <c r="C647" s="10">
        <v>3.0</v>
      </c>
      <c r="D647" s="10" t="s">
        <v>33</v>
      </c>
      <c r="E647" s="10">
        <v>18.0</v>
      </c>
      <c r="F647" s="11">
        <v>7.775</v>
      </c>
      <c r="G647" s="10">
        <v>0.0</v>
      </c>
      <c r="H647" s="10">
        <v>0.0</v>
      </c>
      <c r="I647" s="12">
        <f>linear!$E647/$E$1</f>
        <v>0.225</v>
      </c>
      <c r="J647" s="12">
        <f>LOG10(linear!$F647+1)</f>
        <v>0.9432471251</v>
      </c>
      <c r="K647" s="10">
        <f>IF(linear!$C647=1,1,0)</f>
        <v>0</v>
      </c>
      <c r="L647" s="10">
        <f>IF(linear!$C647=2,1,0)</f>
        <v>0</v>
      </c>
      <c r="M647" s="10">
        <f>IF(linear!$B647="S",1,0)</f>
        <v>1</v>
      </c>
      <c r="N647" s="10">
        <f>IF(linear!$B647="C",1,0)</f>
        <v>0</v>
      </c>
      <c r="O647" s="13">
        <f>IF(linear!$D647="male",1,0)</f>
        <v>0</v>
      </c>
      <c r="P647" s="13">
        <v>1.0</v>
      </c>
      <c r="AC647" s="15">
        <f>SUMPRODUCT(linear!$G647:$P647,$R$4:$AA$4)</f>
        <v>0.6558787466</v>
      </c>
      <c r="AD647" s="16">
        <f>(AC647-linear!$A647)^2</f>
        <v>0.4301769303</v>
      </c>
      <c r="AE647" s="16"/>
    </row>
    <row r="648" ht="14.25" customHeight="1">
      <c r="A648" s="10">
        <v>0.0</v>
      </c>
      <c r="B648" s="10" t="s">
        <v>30</v>
      </c>
      <c r="C648" s="10">
        <v>2.0</v>
      </c>
      <c r="D648" s="10" t="s">
        <v>31</v>
      </c>
      <c r="E648" s="10">
        <v>39.0</v>
      </c>
      <c r="F648" s="11">
        <v>13.0</v>
      </c>
      <c r="G648" s="10">
        <v>0.0</v>
      </c>
      <c r="H648" s="10">
        <v>0.0</v>
      </c>
      <c r="I648" s="12">
        <f>linear!$E648/$E$1</f>
        <v>0.4875</v>
      </c>
      <c r="J648" s="12">
        <f>LOG10(linear!$F648+1)</f>
        <v>1.146128036</v>
      </c>
      <c r="K648" s="10">
        <f>IF(linear!$C648=1,1,0)</f>
        <v>0</v>
      </c>
      <c r="L648" s="10">
        <f>IF(linear!$C648=2,1,0)</f>
        <v>1</v>
      </c>
      <c r="M648" s="10">
        <f>IF(linear!$B648="S",1,0)</f>
        <v>1</v>
      </c>
      <c r="N648" s="10">
        <f>IF(linear!$B648="C",1,0)</f>
        <v>0</v>
      </c>
      <c r="O648" s="13">
        <f>IF(linear!$D648="male",1,0)</f>
        <v>1</v>
      </c>
      <c r="P648" s="13">
        <v>1.0</v>
      </c>
      <c r="AC648" s="15">
        <f>SUMPRODUCT(linear!$G648:$P648,$R$4:$AA$4)</f>
        <v>0.2311133189</v>
      </c>
      <c r="AD648" s="16">
        <f>(AC648-linear!$A648)^2</f>
        <v>0.0534133662</v>
      </c>
      <c r="AE648" s="16"/>
    </row>
    <row r="649" ht="14.25" customHeight="1">
      <c r="A649" s="10">
        <v>1.0</v>
      </c>
      <c r="B649" s="10" t="s">
        <v>30</v>
      </c>
      <c r="C649" s="10">
        <v>1.0</v>
      </c>
      <c r="D649" s="10" t="s">
        <v>33</v>
      </c>
      <c r="E649" s="10">
        <v>33.0</v>
      </c>
      <c r="F649" s="11">
        <v>53.1</v>
      </c>
      <c r="G649" s="10">
        <v>1.0</v>
      </c>
      <c r="H649" s="10">
        <v>0.0</v>
      </c>
      <c r="I649" s="12">
        <f>linear!$E649/$E$1</f>
        <v>0.4125</v>
      </c>
      <c r="J649" s="12">
        <f>LOG10(linear!$F649+1)</f>
        <v>1.733197265</v>
      </c>
      <c r="K649" s="10">
        <f>IF(linear!$C649=1,1,0)</f>
        <v>1</v>
      </c>
      <c r="L649" s="10">
        <f>IF(linear!$C649=2,1,0)</f>
        <v>0</v>
      </c>
      <c r="M649" s="10">
        <f>IF(linear!$B649="S",1,0)</f>
        <v>1</v>
      </c>
      <c r="N649" s="10">
        <f>IF(linear!$B649="C",1,0)</f>
        <v>0</v>
      </c>
      <c r="O649" s="13">
        <f>IF(linear!$D649="male",1,0)</f>
        <v>0</v>
      </c>
      <c r="P649" s="13">
        <v>1.0</v>
      </c>
      <c r="AC649" s="15">
        <f>SUMPRODUCT(linear!$G649:$P649,$R$4:$AA$4)</f>
        <v>0.8960341049</v>
      </c>
      <c r="AD649" s="16">
        <f>(AC649-linear!$A649)^2</f>
        <v>0.01080890734</v>
      </c>
      <c r="AE649" s="16"/>
    </row>
    <row r="650" ht="14.25" customHeight="1">
      <c r="A650" s="10">
        <v>0.0</v>
      </c>
      <c r="B650" s="10" t="s">
        <v>30</v>
      </c>
      <c r="C650" s="10">
        <v>3.0</v>
      </c>
      <c r="D650" s="10" t="s">
        <v>31</v>
      </c>
      <c r="E650" s="10">
        <v>26.0</v>
      </c>
      <c r="F650" s="11">
        <v>7.8875</v>
      </c>
      <c r="G650" s="10">
        <v>0.0</v>
      </c>
      <c r="H650" s="10">
        <v>0.0</v>
      </c>
      <c r="I650" s="12">
        <f>linear!$E650/$E$1</f>
        <v>0.325</v>
      </c>
      <c r="J650" s="12">
        <f>LOG10(linear!$F650+1)</f>
        <v>0.9487796137</v>
      </c>
      <c r="K650" s="10">
        <f>IF(linear!$C650=1,1,0)</f>
        <v>0</v>
      </c>
      <c r="L650" s="10">
        <f>IF(linear!$C650=2,1,0)</f>
        <v>0</v>
      </c>
      <c r="M650" s="10">
        <f>IF(linear!$B650="S",1,0)</f>
        <v>1</v>
      </c>
      <c r="N650" s="10">
        <f>IF(linear!$B650="C",1,0)</f>
        <v>0</v>
      </c>
      <c r="O650" s="13">
        <f>IF(linear!$D650="male",1,0)</f>
        <v>1</v>
      </c>
      <c r="P650" s="13">
        <v>1.0</v>
      </c>
      <c r="AC650" s="15">
        <f>SUMPRODUCT(linear!$G650:$P650,$R$4:$AA$4)</f>
        <v>0.1218716824</v>
      </c>
      <c r="AD650" s="16">
        <f>(AC650-linear!$A650)^2</f>
        <v>0.01485270697</v>
      </c>
      <c r="AE650" s="16"/>
    </row>
    <row r="651" ht="14.25" customHeight="1">
      <c r="A651" s="10">
        <v>0.0</v>
      </c>
      <c r="B651" s="10" t="s">
        <v>30</v>
      </c>
      <c r="C651" s="10">
        <v>3.0</v>
      </c>
      <c r="D651" s="10" t="s">
        <v>31</v>
      </c>
      <c r="E651" s="10">
        <v>39.0</v>
      </c>
      <c r="F651" s="11">
        <v>24.15</v>
      </c>
      <c r="G651" s="10">
        <v>0.0</v>
      </c>
      <c r="H651" s="10">
        <v>0.0</v>
      </c>
      <c r="I651" s="12">
        <f>linear!$E651/$E$1</f>
        <v>0.4875</v>
      </c>
      <c r="J651" s="12">
        <f>LOG10(linear!$F651+1)</f>
        <v>1.400537989</v>
      </c>
      <c r="K651" s="10">
        <f>IF(linear!$C651=1,1,0)</f>
        <v>0</v>
      </c>
      <c r="L651" s="10">
        <f>IF(linear!$C651=2,1,0)</f>
        <v>0</v>
      </c>
      <c r="M651" s="10">
        <f>IF(linear!$B651="S",1,0)</f>
        <v>1</v>
      </c>
      <c r="N651" s="10">
        <f>IF(linear!$B651="C",1,0)</f>
        <v>0</v>
      </c>
      <c r="O651" s="13">
        <f>IF(linear!$D651="male",1,0)</f>
        <v>1</v>
      </c>
      <c r="P651" s="13">
        <v>1.0</v>
      </c>
      <c r="AC651" s="15">
        <f>SUMPRODUCT(linear!$G651:$P651,$R$4:$AA$4)</f>
        <v>0.06067106896</v>
      </c>
      <c r="AD651" s="16">
        <f>(AC651-linear!$A651)^2</f>
        <v>0.003680978609</v>
      </c>
      <c r="AE651" s="16"/>
    </row>
    <row r="652" ht="14.25" customHeight="1">
      <c r="A652" s="10">
        <v>0.0</v>
      </c>
      <c r="B652" s="10" t="s">
        <v>30</v>
      </c>
      <c r="C652" s="10">
        <v>2.0</v>
      </c>
      <c r="D652" s="10" t="s">
        <v>31</v>
      </c>
      <c r="E652" s="10">
        <v>35.0</v>
      </c>
      <c r="F652" s="11">
        <v>10.5</v>
      </c>
      <c r="G652" s="10">
        <v>0.0</v>
      </c>
      <c r="H652" s="10">
        <v>0.0</v>
      </c>
      <c r="I652" s="12">
        <f>linear!$E652/$E$1</f>
        <v>0.4375</v>
      </c>
      <c r="J652" s="12">
        <f>LOG10(linear!$F652+1)</f>
        <v>1.06069784</v>
      </c>
      <c r="K652" s="10">
        <f>IF(linear!$C652=1,1,0)</f>
        <v>0</v>
      </c>
      <c r="L652" s="10">
        <f>IF(linear!$C652=2,1,0)</f>
        <v>1</v>
      </c>
      <c r="M652" s="10">
        <f>IF(linear!$B652="S",1,0)</f>
        <v>1</v>
      </c>
      <c r="N652" s="10">
        <f>IF(linear!$B652="C",1,0)</f>
        <v>0</v>
      </c>
      <c r="O652" s="13">
        <f>IF(linear!$D652="male",1,0)</f>
        <v>1</v>
      </c>
      <c r="P652" s="13">
        <v>1.0</v>
      </c>
      <c r="AC652" s="15">
        <f>SUMPRODUCT(linear!$G652:$P652,$R$4:$AA$4)</f>
        <v>0.2525553511</v>
      </c>
      <c r="AD652" s="16">
        <f>(AC652-linear!$A652)^2</f>
        <v>0.06378420539</v>
      </c>
      <c r="AE652" s="16"/>
    </row>
    <row r="653" ht="14.25" customHeight="1">
      <c r="A653" s="10">
        <v>0.0</v>
      </c>
      <c r="B653" s="10" t="s">
        <v>30</v>
      </c>
      <c r="C653" s="10">
        <v>3.0</v>
      </c>
      <c r="D653" s="10" t="s">
        <v>33</v>
      </c>
      <c r="E653" s="10">
        <v>6.0</v>
      </c>
      <c r="F653" s="11">
        <v>31.275</v>
      </c>
      <c r="G653" s="10">
        <v>4.0</v>
      </c>
      <c r="H653" s="10">
        <v>2.0</v>
      </c>
      <c r="I653" s="12">
        <f>linear!$E653/$E$1</f>
        <v>0.075</v>
      </c>
      <c r="J653" s="12">
        <f>LOG10(linear!$F653+1)</f>
        <v>1.508866251</v>
      </c>
      <c r="K653" s="10">
        <f>IF(linear!$C653=1,1,0)</f>
        <v>0</v>
      </c>
      <c r="L653" s="10">
        <f>IF(linear!$C653=2,1,0)</f>
        <v>0</v>
      </c>
      <c r="M653" s="10">
        <f>IF(linear!$B653="S",1,0)</f>
        <v>1</v>
      </c>
      <c r="N653" s="10">
        <f>IF(linear!$B653="C",1,0)</f>
        <v>0</v>
      </c>
      <c r="O653" s="13">
        <f>IF(linear!$D653="male",1,0)</f>
        <v>0</v>
      </c>
      <c r="P653" s="13">
        <v>1.0</v>
      </c>
      <c r="AC653" s="15">
        <f>SUMPRODUCT(linear!$G653:$P653,$R$4:$AA$4)</f>
        <v>0.5126768145</v>
      </c>
      <c r="AD653" s="16">
        <f>(AC653-linear!$A653)^2</f>
        <v>0.2628375161</v>
      </c>
      <c r="AE653" s="16"/>
    </row>
    <row r="654" ht="14.25" customHeight="1">
      <c r="A654" s="10">
        <v>0.0</v>
      </c>
      <c r="B654" s="10" t="s">
        <v>30</v>
      </c>
      <c r="C654" s="10">
        <v>3.0</v>
      </c>
      <c r="D654" s="10" t="s">
        <v>31</v>
      </c>
      <c r="E654" s="10">
        <v>30.5</v>
      </c>
      <c r="F654" s="11">
        <v>8.05</v>
      </c>
      <c r="G654" s="10">
        <v>0.0</v>
      </c>
      <c r="H654" s="10">
        <v>0.0</v>
      </c>
      <c r="I654" s="12">
        <f>linear!$E654/$E$1</f>
        <v>0.38125</v>
      </c>
      <c r="J654" s="12">
        <f>LOG10(linear!$F654+1)</f>
        <v>0.9566485792</v>
      </c>
      <c r="K654" s="10">
        <f>IF(linear!$C654=1,1,0)</f>
        <v>0</v>
      </c>
      <c r="L654" s="10">
        <f>IF(linear!$C654=2,1,0)</f>
        <v>0</v>
      </c>
      <c r="M654" s="10">
        <f>IF(linear!$B654="S",1,0)</f>
        <v>1</v>
      </c>
      <c r="N654" s="10">
        <f>IF(linear!$B654="C",1,0)</f>
        <v>0</v>
      </c>
      <c r="O654" s="13">
        <f>IF(linear!$D654="male",1,0)</f>
        <v>1</v>
      </c>
      <c r="P654" s="13">
        <v>1.0</v>
      </c>
      <c r="AC654" s="15">
        <f>SUMPRODUCT(linear!$G654:$P654,$R$4:$AA$4)</f>
        <v>0.09344865032</v>
      </c>
      <c r="AD654" s="16">
        <f>(AC654-linear!$A654)^2</f>
        <v>0.008732650246</v>
      </c>
      <c r="AE654" s="16"/>
    </row>
    <row r="655" ht="14.25" customHeight="1">
      <c r="A655" s="10">
        <v>0.0</v>
      </c>
      <c r="B655" s="10" t="s">
        <v>30</v>
      </c>
      <c r="C655" s="10">
        <v>3.0</v>
      </c>
      <c r="D655" s="10" t="s">
        <v>33</v>
      </c>
      <c r="E655" s="10">
        <v>23.0</v>
      </c>
      <c r="F655" s="11">
        <v>7.925</v>
      </c>
      <c r="G655" s="10">
        <v>0.0</v>
      </c>
      <c r="H655" s="10">
        <v>0.0</v>
      </c>
      <c r="I655" s="12">
        <f>linear!$E655/$E$1</f>
        <v>0.2875</v>
      </c>
      <c r="J655" s="12">
        <f>LOG10(linear!$F655+1)</f>
        <v>0.9506082248</v>
      </c>
      <c r="K655" s="10">
        <f>IF(linear!$C655=1,1,0)</f>
        <v>0</v>
      </c>
      <c r="L655" s="10">
        <f>IF(linear!$C655=2,1,0)</f>
        <v>0</v>
      </c>
      <c r="M655" s="10">
        <f>IF(linear!$B655="S",1,0)</f>
        <v>1</v>
      </c>
      <c r="N655" s="10">
        <f>IF(linear!$B655="C",1,0)</f>
        <v>0</v>
      </c>
      <c r="O655" s="13">
        <f>IF(linear!$D655="male",1,0)</f>
        <v>0</v>
      </c>
      <c r="P655" s="13">
        <v>1.0</v>
      </c>
      <c r="AC655" s="15">
        <f>SUMPRODUCT(linear!$G655:$P655,$R$4:$AA$4)</f>
        <v>0.6242302328</v>
      </c>
      <c r="AD655" s="16">
        <f>(AC655-linear!$A655)^2</f>
        <v>0.3896633836</v>
      </c>
      <c r="AE655" s="16"/>
    </row>
    <row r="656" ht="14.25" customHeight="1">
      <c r="A656" s="10">
        <v>0.0</v>
      </c>
      <c r="B656" s="10" t="s">
        <v>32</v>
      </c>
      <c r="C656" s="10">
        <v>2.0</v>
      </c>
      <c r="D656" s="10" t="s">
        <v>31</v>
      </c>
      <c r="E656" s="10">
        <v>31.0</v>
      </c>
      <c r="F656" s="11">
        <v>37.0042</v>
      </c>
      <c r="G656" s="10">
        <v>1.0</v>
      </c>
      <c r="H656" s="10">
        <v>1.0</v>
      </c>
      <c r="I656" s="12">
        <f>linear!$E656/$E$1</f>
        <v>0.3875</v>
      </c>
      <c r="J656" s="12">
        <f>LOG10(linear!$F656+1)</f>
        <v>1.579831595</v>
      </c>
      <c r="K656" s="10">
        <f>IF(linear!$C656=1,1,0)</f>
        <v>0</v>
      </c>
      <c r="L656" s="10">
        <f>IF(linear!$C656=2,1,0)</f>
        <v>1</v>
      </c>
      <c r="M656" s="10">
        <f>IF(linear!$B656="S",1,0)</f>
        <v>0</v>
      </c>
      <c r="N656" s="10">
        <f>IF(linear!$B656="C",1,0)</f>
        <v>1</v>
      </c>
      <c r="O656" s="13">
        <f>IF(linear!$D656="male",1,0)</f>
        <v>1</v>
      </c>
      <c r="P656" s="13">
        <v>1.0</v>
      </c>
      <c r="AC656" s="15">
        <f>SUMPRODUCT(linear!$G656:$P656,$R$4:$AA$4)</f>
        <v>0.3007002468</v>
      </c>
      <c r="AD656" s="16">
        <f>(AC656-linear!$A656)^2</f>
        <v>0.09042063842</v>
      </c>
      <c r="AE656" s="16"/>
    </row>
    <row r="657" ht="14.25" customHeight="1">
      <c r="A657" s="10">
        <v>0.0</v>
      </c>
      <c r="B657" s="10" t="s">
        <v>30</v>
      </c>
      <c r="C657" s="10">
        <v>3.0</v>
      </c>
      <c r="D657" s="10" t="s">
        <v>31</v>
      </c>
      <c r="E657" s="10">
        <v>43.0</v>
      </c>
      <c r="F657" s="11">
        <v>6.45</v>
      </c>
      <c r="G657" s="10">
        <v>0.0</v>
      </c>
      <c r="H657" s="10">
        <v>0.0</v>
      </c>
      <c r="I657" s="12">
        <f>linear!$E657/$E$1</f>
        <v>0.5375</v>
      </c>
      <c r="J657" s="12">
        <f>LOG10(linear!$F657+1)</f>
        <v>0.8721562727</v>
      </c>
      <c r="K657" s="10">
        <f>IF(linear!$C657=1,1,0)</f>
        <v>0</v>
      </c>
      <c r="L657" s="10">
        <f>IF(linear!$C657=2,1,0)</f>
        <v>0</v>
      </c>
      <c r="M657" s="10">
        <f>IF(linear!$B657="S",1,0)</f>
        <v>1</v>
      </c>
      <c r="N657" s="10">
        <f>IF(linear!$B657="C",1,0)</f>
        <v>0</v>
      </c>
      <c r="O657" s="13">
        <f>IF(linear!$D657="male",1,0)</f>
        <v>1</v>
      </c>
      <c r="P657" s="13">
        <v>1.0</v>
      </c>
      <c r="AC657" s="15">
        <f>SUMPRODUCT(linear!$G657:$P657,$R$4:$AA$4)</f>
        <v>0.009312344669</v>
      </c>
      <c r="AD657" s="16">
        <f>(AC657-linear!$A657)^2</f>
        <v>0.00008671976324</v>
      </c>
      <c r="AE657" s="16"/>
    </row>
    <row r="658" ht="14.25" customHeight="1">
      <c r="A658" s="10">
        <v>0.0</v>
      </c>
      <c r="B658" s="10" t="s">
        <v>30</v>
      </c>
      <c r="C658" s="10">
        <v>3.0</v>
      </c>
      <c r="D658" s="10" t="s">
        <v>31</v>
      </c>
      <c r="E658" s="10">
        <v>10.0</v>
      </c>
      <c r="F658" s="11">
        <v>27.9</v>
      </c>
      <c r="G658" s="10">
        <v>3.0</v>
      </c>
      <c r="H658" s="10">
        <v>2.0</v>
      </c>
      <c r="I658" s="12">
        <f>linear!$E658/$E$1</f>
        <v>0.125</v>
      </c>
      <c r="J658" s="12">
        <f>LOG10(linear!$F658+1)</f>
        <v>1.460897843</v>
      </c>
      <c r="K658" s="10">
        <f>IF(linear!$C658=1,1,0)</f>
        <v>0</v>
      </c>
      <c r="L658" s="10">
        <f>IF(linear!$C658=2,1,0)</f>
        <v>0</v>
      </c>
      <c r="M658" s="10">
        <f>IF(linear!$B658="S",1,0)</f>
        <v>1</v>
      </c>
      <c r="N658" s="10">
        <f>IF(linear!$B658="C",1,0)</f>
        <v>0</v>
      </c>
      <c r="O658" s="13">
        <f>IF(linear!$D658="male",1,0)</f>
        <v>1</v>
      </c>
      <c r="P658" s="13">
        <v>1.0</v>
      </c>
      <c r="AC658" s="15">
        <f>SUMPRODUCT(linear!$G658:$P658,$R$4:$AA$4)</f>
        <v>0.05660199885</v>
      </c>
      <c r="AD658" s="16">
        <f>(AC658-linear!$A658)^2</f>
        <v>0.003203786274</v>
      </c>
      <c r="AE658" s="16"/>
    </row>
    <row r="659" ht="14.25" customHeight="1">
      <c r="A659" s="10">
        <v>1.0</v>
      </c>
      <c r="B659" s="10" t="s">
        <v>30</v>
      </c>
      <c r="C659" s="10">
        <v>1.0</v>
      </c>
      <c r="D659" s="10" t="s">
        <v>33</v>
      </c>
      <c r="E659" s="10">
        <v>52.0</v>
      </c>
      <c r="F659" s="11">
        <v>93.5</v>
      </c>
      <c r="G659" s="10">
        <v>1.0</v>
      </c>
      <c r="H659" s="10">
        <v>1.0</v>
      </c>
      <c r="I659" s="12">
        <f>linear!$E659/$E$1</f>
        <v>0.65</v>
      </c>
      <c r="J659" s="12">
        <f>LOG10(linear!$F659+1)</f>
        <v>1.975431809</v>
      </c>
      <c r="K659" s="10">
        <f>IF(linear!$C659=1,1,0)</f>
        <v>1</v>
      </c>
      <c r="L659" s="10">
        <f>IF(linear!$C659=2,1,0)</f>
        <v>0</v>
      </c>
      <c r="M659" s="10">
        <f>IF(linear!$B659="S",1,0)</f>
        <v>1</v>
      </c>
      <c r="N659" s="10">
        <f>IF(linear!$B659="C",1,0)</f>
        <v>0</v>
      </c>
      <c r="O659" s="13">
        <f>IF(linear!$D659="male",1,0)</f>
        <v>0</v>
      </c>
      <c r="P659" s="13">
        <v>1.0</v>
      </c>
      <c r="AC659" s="15">
        <f>SUMPRODUCT(linear!$G659:$P659,$R$4:$AA$4)</f>
        <v>0.7722871234</v>
      </c>
      <c r="AD659" s="16">
        <f>(AC659-linear!$A659)^2</f>
        <v>0.05185315419</v>
      </c>
      <c r="AE659" s="16"/>
    </row>
    <row r="660" ht="14.25" customHeight="1">
      <c r="A660" s="10">
        <v>1.0</v>
      </c>
      <c r="B660" s="10" t="s">
        <v>30</v>
      </c>
      <c r="C660" s="10">
        <v>3.0</v>
      </c>
      <c r="D660" s="10" t="s">
        <v>31</v>
      </c>
      <c r="E660" s="10">
        <v>27.0</v>
      </c>
      <c r="F660" s="11">
        <v>8.6625</v>
      </c>
      <c r="G660" s="10">
        <v>0.0</v>
      </c>
      <c r="H660" s="10">
        <v>0.0</v>
      </c>
      <c r="I660" s="12">
        <f>linear!$E660/$E$1</f>
        <v>0.3375</v>
      </c>
      <c r="J660" s="12">
        <f>LOG10(linear!$F660+1)</f>
        <v>0.9850895069</v>
      </c>
      <c r="K660" s="10">
        <f>IF(linear!$C660=1,1,0)</f>
        <v>0</v>
      </c>
      <c r="L660" s="10">
        <f>IF(linear!$C660=2,1,0)</f>
        <v>0</v>
      </c>
      <c r="M660" s="10">
        <f>IF(linear!$B660="S",1,0)</f>
        <v>1</v>
      </c>
      <c r="N660" s="10">
        <f>IF(linear!$B660="C",1,0)</f>
        <v>0</v>
      </c>
      <c r="O660" s="13">
        <f>IF(linear!$D660="male",1,0)</f>
        <v>1</v>
      </c>
      <c r="P660" s="13">
        <v>1.0</v>
      </c>
      <c r="AC660" s="15">
        <f>SUMPRODUCT(linear!$G660:$P660,$R$4:$AA$4)</f>
        <v>0.1172399394</v>
      </c>
      <c r="AD660" s="16">
        <f>(AC660-linear!$A660)^2</f>
        <v>0.7792653246</v>
      </c>
      <c r="AE660" s="16"/>
    </row>
    <row r="661" ht="14.25" customHeight="1">
      <c r="A661" s="10">
        <v>0.0</v>
      </c>
      <c r="B661" s="10" t="s">
        <v>30</v>
      </c>
      <c r="C661" s="10">
        <v>1.0</v>
      </c>
      <c r="D661" s="10" t="s">
        <v>31</v>
      </c>
      <c r="E661" s="10">
        <v>38.0</v>
      </c>
      <c r="F661" s="11">
        <v>0.0</v>
      </c>
      <c r="G661" s="10">
        <v>0.0</v>
      </c>
      <c r="H661" s="10">
        <v>0.0</v>
      </c>
      <c r="I661" s="12">
        <f>linear!$E661/$E$1</f>
        <v>0.475</v>
      </c>
      <c r="J661" s="12">
        <f>LOG10(linear!$F661+1)</f>
        <v>0</v>
      </c>
      <c r="K661" s="10">
        <f>IF(linear!$C661=1,1,0)</f>
        <v>1</v>
      </c>
      <c r="L661" s="10">
        <f>IF(linear!$C661=2,1,0)</f>
        <v>0</v>
      </c>
      <c r="M661" s="10">
        <f>IF(linear!$B661="S",1,0)</f>
        <v>1</v>
      </c>
      <c r="N661" s="10">
        <f>IF(linear!$B661="C",1,0)</f>
        <v>0</v>
      </c>
      <c r="O661" s="13">
        <f>IF(linear!$D661="male",1,0)</f>
        <v>1</v>
      </c>
      <c r="P661" s="13">
        <v>1.0</v>
      </c>
      <c r="AC661" s="15">
        <f>SUMPRODUCT(linear!$G661:$P661,$R$4:$AA$4)</f>
        <v>0.3514211513</v>
      </c>
      <c r="AD661" s="16">
        <f>(AC661-linear!$A661)^2</f>
        <v>0.1234968256</v>
      </c>
      <c r="AE661" s="16"/>
    </row>
    <row r="662" ht="14.25" customHeight="1">
      <c r="A662" s="10">
        <v>1.0</v>
      </c>
      <c r="B662" s="10" t="s">
        <v>30</v>
      </c>
      <c r="C662" s="10">
        <v>3.0</v>
      </c>
      <c r="D662" s="10" t="s">
        <v>33</v>
      </c>
      <c r="E662" s="10">
        <v>27.0</v>
      </c>
      <c r="F662" s="11">
        <v>12.475</v>
      </c>
      <c r="G662" s="10">
        <v>0.0</v>
      </c>
      <c r="H662" s="10">
        <v>1.0</v>
      </c>
      <c r="I662" s="12">
        <f>linear!$E662/$E$1</f>
        <v>0.3375</v>
      </c>
      <c r="J662" s="12">
        <f>LOG10(linear!$F662+1)</f>
        <v>1.129528774</v>
      </c>
      <c r="K662" s="10">
        <f>IF(linear!$C662=1,1,0)</f>
        <v>0</v>
      </c>
      <c r="L662" s="10">
        <f>IF(linear!$C662=2,1,0)</f>
        <v>0</v>
      </c>
      <c r="M662" s="10">
        <f>IF(linear!$B662="S",1,0)</f>
        <v>1</v>
      </c>
      <c r="N662" s="10">
        <f>IF(linear!$B662="C",1,0)</f>
        <v>0</v>
      </c>
      <c r="O662" s="13">
        <f>IF(linear!$D662="male",1,0)</f>
        <v>0</v>
      </c>
      <c r="P662" s="13">
        <v>1.0</v>
      </c>
      <c r="AC662" s="15">
        <f>SUMPRODUCT(linear!$G662:$P662,$R$4:$AA$4)</f>
        <v>0.5934192422</v>
      </c>
      <c r="AD662" s="16">
        <f>(AC662-linear!$A662)^2</f>
        <v>0.1653079126</v>
      </c>
      <c r="AE662" s="16"/>
    </row>
    <row r="663" ht="14.25" customHeight="1">
      <c r="A663" s="10">
        <v>0.0</v>
      </c>
      <c r="B663" s="10" t="s">
        <v>30</v>
      </c>
      <c r="C663" s="10">
        <v>3.0</v>
      </c>
      <c r="D663" s="10" t="s">
        <v>31</v>
      </c>
      <c r="E663" s="10">
        <v>2.0</v>
      </c>
      <c r="F663" s="11">
        <v>39.6875</v>
      </c>
      <c r="G663" s="10">
        <v>4.0</v>
      </c>
      <c r="H663" s="10">
        <v>1.0</v>
      </c>
      <c r="I663" s="12">
        <f>linear!$E663/$E$1</f>
        <v>0.025</v>
      </c>
      <c r="J663" s="12">
        <f>LOG10(linear!$F663+1)</f>
        <v>1.609461006</v>
      </c>
      <c r="K663" s="10">
        <f>IF(linear!$C663=1,1,0)</f>
        <v>0</v>
      </c>
      <c r="L663" s="10">
        <f>IF(linear!$C663=2,1,0)</f>
        <v>0</v>
      </c>
      <c r="M663" s="10">
        <f>IF(linear!$B663="S",1,0)</f>
        <v>1</v>
      </c>
      <c r="N663" s="10">
        <f>IF(linear!$B663="C",1,0)</f>
        <v>0</v>
      </c>
      <c r="O663" s="13">
        <f>IF(linear!$D663="male",1,0)</f>
        <v>1</v>
      </c>
      <c r="P663" s="13">
        <v>1.0</v>
      </c>
      <c r="AC663" s="15">
        <f>SUMPRODUCT(linear!$G663:$P663,$R$4:$AA$4)</f>
        <v>0.07404610034</v>
      </c>
      <c r="AD663" s="16">
        <f>(AC663-linear!$A663)^2</f>
        <v>0.005482824975</v>
      </c>
      <c r="AE663" s="16"/>
    </row>
    <row r="664" ht="14.25" customHeight="1">
      <c r="A664" s="10">
        <v>1.0</v>
      </c>
      <c r="B664" s="10" t="s">
        <v>32</v>
      </c>
      <c r="C664" s="10">
        <v>2.0</v>
      </c>
      <c r="D664" s="10" t="s">
        <v>31</v>
      </c>
      <c r="E664" s="10">
        <v>1.0</v>
      </c>
      <c r="F664" s="11">
        <v>37.0042</v>
      </c>
      <c r="G664" s="10">
        <v>0.0</v>
      </c>
      <c r="H664" s="10">
        <v>2.0</v>
      </c>
      <c r="I664" s="12">
        <f>linear!$E664/$E$1</f>
        <v>0.0125</v>
      </c>
      <c r="J664" s="12">
        <f>LOG10(linear!$F664+1)</f>
        <v>1.579831595</v>
      </c>
      <c r="K664" s="10">
        <f>IF(linear!$C664=1,1,0)</f>
        <v>0</v>
      </c>
      <c r="L664" s="10">
        <f>IF(linear!$C664=2,1,0)</f>
        <v>1</v>
      </c>
      <c r="M664" s="10">
        <f>IF(linear!$B664="S",1,0)</f>
        <v>0</v>
      </c>
      <c r="N664" s="10">
        <f>IF(linear!$B664="C",1,0)</f>
        <v>1</v>
      </c>
      <c r="O664" s="13">
        <f>IF(linear!$D664="male",1,0)</f>
        <v>1</v>
      </c>
      <c r="P664" s="13">
        <v>1.0</v>
      </c>
      <c r="AC664" s="15">
        <f>SUMPRODUCT(linear!$G664:$P664,$R$4:$AA$4)</f>
        <v>0.5337523801</v>
      </c>
      <c r="AD664" s="16">
        <f>(AC664-linear!$A664)^2</f>
        <v>0.2173868431</v>
      </c>
      <c r="AE664" s="16"/>
    </row>
    <row r="665" ht="14.25" customHeight="1">
      <c r="A665" s="10">
        <v>1.0</v>
      </c>
      <c r="B665" s="10" t="s">
        <v>32</v>
      </c>
      <c r="C665" s="10">
        <v>3.0</v>
      </c>
      <c r="D665" s="10" t="s">
        <v>33</v>
      </c>
      <c r="E665" s="10">
        <v>15.0</v>
      </c>
      <c r="F665" s="11">
        <v>14.4542</v>
      </c>
      <c r="G665" s="10">
        <v>1.0</v>
      </c>
      <c r="H665" s="10">
        <v>0.0</v>
      </c>
      <c r="I665" s="12">
        <f>linear!$E665/$E$1</f>
        <v>0.1875</v>
      </c>
      <c r="J665" s="12">
        <f>LOG10(linear!$F665+1)</f>
        <v>1.189046528</v>
      </c>
      <c r="K665" s="10">
        <f>IF(linear!$C665=1,1,0)</f>
        <v>0</v>
      </c>
      <c r="L665" s="10">
        <f>IF(linear!$C665=2,1,0)</f>
        <v>0</v>
      </c>
      <c r="M665" s="10">
        <f>IF(linear!$B665="S",1,0)</f>
        <v>0</v>
      </c>
      <c r="N665" s="10">
        <f>IF(linear!$B665="C",1,0)</f>
        <v>1</v>
      </c>
      <c r="O665" s="13">
        <f>IF(linear!$D665="male",1,0)</f>
        <v>0</v>
      </c>
      <c r="P665" s="13">
        <v>1.0</v>
      </c>
      <c r="AC665" s="15">
        <f>SUMPRODUCT(linear!$G665:$P665,$R$4:$AA$4)</f>
        <v>0.6982256933</v>
      </c>
      <c r="AD665" s="16">
        <f>(AC665-linear!$A665)^2</f>
        <v>0.09106773216</v>
      </c>
      <c r="AE665" s="16"/>
    </row>
    <row r="666" ht="14.25" customHeight="1">
      <c r="A666" s="10">
        <v>1.0</v>
      </c>
      <c r="B666" s="10" t="s">
        <v>30</v>
      </c>
      <c r="C666" s="10">
        <v>2.0</v>
      </c>
      <c r="D666" s="10" t="s">
        <v>31</v>
      </c>
      <c r="E666" s="10">
        <v>0.83</v>
      </c>
      <c r="F666" s="11">
        <v>18.75</v>
      </c>
      <c r="G666" s="10">
        <v>1.0</v>
      </c>
      <c r="H666" s="10">
        <v>1.0</v>
      </c>
      <c r="I666" s="12">
        <f>linear!$E666/$E$1</f>
        <v>0.010375</v>
      </c>
      <c r="J666" s="12">
        <f>LOG10(linear!$F666+1)</f>
        <v>1.2955671</v>
      </c>
      <c r="K666" s="10">
        <f>IF(linear!$C666=1,1,0)</f>
        <v>0</v>
      </c>
      <c r="L666" s="10">
        <f>IF(linear!$C666=2,1,0)</f>
        <v>1</v>
      </c>
      <c r="M666" s="10">
        <f>IF(linear!$B666="S",1,0)</f>
        <v>1</v>
      </c>
      <c r="N666" s="10">
        <f>IF(linear!$B666="C",1,0)</f>
        <v>0</v>
      </c>
      <c r="O666" s="13">
        <f>IF(linear!$D666="male",1,0)</f>
        <v>1</v>
      </c>
      <c r="P666" s="13">
        <v>1.0</v>
      </c>
      <c r="AC666" s="15">
        <f>SUMPRODUCT(linear!$G666:$P666,$R$4:$AA$4)</f>
        <v>0.4138808817</v>
      </c>
      <c r="AD666" s="16">
        <f>(AC666-linear!$A666)^2</f>
        <v>0.3435356208</v>
      </c>
      <c r="AE666" s="16"/>
    </row>
    <row r="667" ht="14.25" customHeight="1">
      <c r="A667" s="10">
        <v>0.0</v>
      </c>
      <c r="B667" s="10" t="s">
        <v>30</v>
      </c>
      <c r="C667" s="10">
        <v>3.0</v>
      </c>
      <c r="D667" s="10" t="s">
        <v>31</v>
      </c>
      <c r="E667" s="10">
        <v>23.0</v>
      </c>
      <c r="F667" s="11">
        <v>7.8542</v>
      </c>
      <c r="G667" s="10">
        <v>0.0</v>
      </c>
      <c r="H667" s="10">
        <v>0.0</v>
      </c>
      <c r="I667" s="12">
        <f>linear!$E667/$E$1</f>
        <v>0.2875</v>
      </c>
      <c r="J667" s="12">
        <f>LOG10(linear!$F667+1)</f>
        <v>0.9471493277</v>
      </c>
      <c r="K667" s="10">
        <f>IF(linear!$C667=1,1,0)</f>
        <v>0</v>
      </c>
      <c r="L667" s="10">
        <f>IF(linear!$C667=2,1,0)</f>
        <v>0</v>
      </c>
      <c r="M667" s="10">
        <f>IF(linear!$B667="S",1,0)</f>
        <v>1</v>
      </c>
      <c r="N667" s="10">
        <f>IF(linear!$B667="C",1,0)</f>
        <v>0</v>
      </c>
      <c r="O667" s="13">
        <f>IF(linear!$D667="male",1,0)</f>
        <v>1</v>
      </c>
      <c r="P667" s="13">
        <v>1.0</v>
      </c>
      <c r="AC667" s="15">
        <f>SUMPRODUCT(linear!$G667:$P667,$R$4:$AA$4)</f>
        <v>0.1409965963</v>
      </c>
      <c r="AD667" s="16">
        <f>(AC667-linear!$A667)^2</f>
        <v>0.01988004016</v>
      </c>
      <c r="AE667" s="16"/>
    </row>
    <row r="668" ht="14.25" customHeight="1">
      <c r="A668" s="10">
        <v>0.0</v>
      </c>
      <c r="B668" s="10" t="s">
        <v>30</v>
      </c>
      <c r="C668" s="10">
        <v>3.0</v>
      </c>
      <c r="D668" s="10" t="s">
        <v>31</v>
      </c>
      <c r="E668" s="10">
        <v>18.0</v>
      </c>
      <c r="F668" s="11">
        <v>8.3</v>
      </c>
      <c r="G668" s="10">
        <v>0.0</v>
      </c>
      <c r="H668" s="10">
        <v>0.0</v>
      </c>
      <c r="I668" s="12">
        <f>linear!$E668/$E$1</f>
        <v>0.225</v>
      </c>
      <c r="J668" s="12">
        <f>LOG10(linear!$F668+1)</f>
        <v>0.9684829486</v>
      </c>
      <c r="K668" s="10">
        <f>IF(linear!$C668=1,1,0)</f>
        <v>0</v>
      </c>
      <c r="L668" s="10">
        <f>IF(linear!$C668=2,1,0)</f>
        <v>0</v>
      </c>
      <c r="M668" s="10">
        <f>IF(linear!$B668="S",1,0)</f>
        <v>1</v>
      </c>
      <c r="N668" s="10">
        <f>IF(linear!$B668="C",1,0)</f>
        <v>0</v>
      </c>
      <c r="O668" s="13">
        <f>IF(linear!$D668="male",1,0)</f>
        <v>1</v>
      </c>
      <c r="P668" s="13">
        <v>1.0</v>
      </c>
      <c r="AC668" s="15">
        <f>SUMPRODUCT(linear!$G668:$P668,$R$4:$AA$4)</f>
        <v>0.1740436673</v>
      </c>
      <c r="AD668" s="16">
        <f>(AC668-linear!$A668)^2</f>
        <v>0.03029119814</v>
      </c>
      <c r="AE668" s="16"/>
    </row>
    <row r="669" ht="14.25" customHeight="1">
      <c r="A669" s="10">
        <v>1.0</v>
      </c>
      <c r="B669" s="10" t="s">
        <v>32</v>
      </c>
      <c r="C669" s="10">
        <v>1.0</v>
      </c>
      <c r="D669" s="10" t="s">
        <v>33</v>
      </c>
      <c r="E669" s="10">
        <v>39.0</v>
      </c>
      <c r="F669" s="11">
        <v>83.1583</v>
      </c>
      <c r="G669" s="10">
        <v>1.0</v>
      </c>
      <c r="H669" s="10">
        <v>1.0</v>
      </c>
      <c r="I669" s="12">
        <f>linear!$E669/$E$1</f>
        <v>0.4875</v>
      </c>
      <c r="J669" s="12">
        <f>LOG10(linear!$F669+1)</f>
        <v>1.925096954</v>
      </c>
      <c r="K669" s="10">
        <f>IF(linear!$C669=1,1,0)</f>
        <v>1</v>
      </c>
      <c r="L669" s="10">
        <f>IF(linear!$C669=2,1,0)</f>
        <v>0</v>
      </c>
      <c r="M669" s="10">
        <f>IF(linear!$B669="S",1,0)</f>
        <v>0</v>
      </c>
      <c r="N669" s="10">
        <f>IF(linear!$B669="C",1,0)</f>
        <v>1</v>
      </c>
      <c r="O669" s="13">
        <f>IF(linear!$D669="male",1,0)</f>
        <v>0</v>
      </c>
      <c r="P669" s="13">
        <v>1.0</v>
      </c>
      <c r="AC669" s="15">
        <f>SUMPRODUCT(linear!$G669:$P669,$R$4:$AA$4)</f>
        <v>0.9191493119</v>
      </c>
      <c r="AD669" s="16">
        <f>(AC669-linear!$A669)^2</f>
        <v>0.006536833769</v>
      </c>
      <c r="AE669" s="16"/>
    </row>
    <row r="670" ht="14.25" customHeight="1">
      <c r="A670" s="10">
        <v>0.0</v>
      </c>
      <c r="B670" s="10" t="s">
        <v>30</v>
      </c>
      <c r="C670" s="10">
        <v>3.0</v>
      </c>
      <c r="D670" s="10" t="s">
        <v>31</v>
      </c>
      <c r="E670" s="10">
        <v>21.0</v>
      </c>
      <c r="F670" s="11">
        <v>8.6625</v>
      </c>
      <c r="G670" s="10">
        <v>0.0</v>
      </c>
      <c r="H670" s="10">
        <v>0.0</v>
      </c>
      <c r="I670" s="12">
        <f>linear!$E670/$E$1</f>
        <v>0.2625</v>
      </c>
      <c r="J670" s="12">
        <f>LOG10(linear!$F670+1)</f>
        <v>0.9850895069</v>
      </c>
      <c r="K670" s="10">
        <f>IF(linear!$C670=1,1,0)</f>
        <v>0</v>
      </c>
      <c r="L670" s="10">
        <f>IF(linear!$C670=2,1,0)</f>
        <v>0</v>
      </c>
      <c r="M670" s="10">
        <f>IF(linear!$B670="S",1,0)</f>
        <v>1</v>
      </c>
      <c r="N670" s="10">
        <f>IF(linear!$B670="C",1,0)</f>
        <v>0</v>
      </c>
      <c r="O670" s="13">
        <f>IF(linear!$D670="male",1,0)</f>
        <v>1</v>
      </c>
      <c r="P670" s="13">
        <v>1.0</v>
      </c>
      <c r="AC670" s="15">
        <f>SUMPRODUCT(linear!$G670:$P670,$R$4:$AA$4)</f>
        <v>0.1556486848</v>
      </c>
      <c r="AD670" s="16">
        <f>(AC670-linear!$A670)^2</f>
        <v>0.02422651307</v>
      </c>
      <c r="AE670" s="16"/>
    </row>
    <row r="671" ht="14.25" customHeight="1">
      <c r="A671" s="10">
        <v>1.0</v>
      </c>
      <c r="B671" s="10" t="s">
        <v>30</v>
      </c>
      <c r="C671" s="10">
        <v>3.0</v>
      </c>
      <c r="D671" s="10" t="s">
        <v>31</v>
      </c>
      <c r="E671" s="10">
        <v>32.0</v>
      </c>
      <c r="F671" s="11">
        <v>56.4958</v>
      </c>
      <c r="G671" s="10">
        <v>0.0</v>
      </c>
      <c r="H671" s="10">
        <v>0.0</v>
      </c>
      <c r="I671" s="12">
        <f>linear!$E671/$E$1</f>
        <v>0.4</v>
      </c>
      <c r="J671" s="12">
        <f>LOG10(linear!$F671+1)</f>
        <v>1.759636121</v>
      </c>
      <c r="K671" s="10">
        <f>IF(linear!$C671=1,1,0)</f>
        <v>0</v>
      </c>
      <c r="L671" s="10">
        <f>IF(linear!$C671=2,1,0)</f>
        <v>0</v>
      </c>
      <c r="M671" s="10">
        <f>IF(linear!$B671="S",1,0)</f>
        <v>1</v>
      </c>
      <c r="N671" s="10">
        <f>IF(linear!$B671="C",1,0)</f>
        <v>0</v>
      </c>
      <c r="O671" s="13">
        <f>IF(linear!$D671="male",1,0)</f>
        <v>1</v>
      </c>
      <c r="P671" s="13">
        <v>1.0</v>
      </c>
      <c r="AC671" s="15">
        <f>SUMPRODUCT(linear!$G671:$P671,$R$4:$AA$4)</f>
        <v>0.122983422</v>
      </c>
      <c r="AD671" s="16">
        <f>(AC671-linear!$A671)^2</f>
        <v>0.769158078</v>
      </c>
      <c r="AE671" s="16"/>
    </row>
    <row r="672" ht="14.25" customHeight="1">
      <c r="A672" s="10">
        <v>0.0</v>
      </c>
      <c r="B672" s="10" t="s">
        <v>30</v>
      </c>
      <c r="C672" s="10">
        <v>3.0</v>
      </c>
      <c r="D672" s="10" t="s">
        <v>31</v>
      </c>
      <c r="E672" s="10">
        <v>20.0</v>
      </c>
      <c r="F672" s="11">
        <v>7.925</v>
      </c>
      <c r="G672" s="10">
        <v>0.0</v>
      </c>
      <c r="H672" s="10">
        <v>0.0</v>
      </c>
      <c r="I672" s="12">
        <f>linear!$E672/$E$1</f>
        <v>0.25</v>
      </c>
      <c r="J672" s="12">
        <f>LOG10(linear!$F672+1)</f>
        <v>0.9506082248</v>
      </c>
      <c r="K672" s="10">
        <f>IF(linear!$C672=1,1,0)</f>
        <v>0</v>
      </c>
      <c r="L672" s="10">
        <f>IF(linear!$C672=2,1,0)</f>
        <v>0</v>
      </c>
      <c r="M672" s="10">
        <f>IF(linear!$B672="S",1,0)</f>
        <v>1</v>
      </c>
      <c r="N672" s="10">
        <f>IF(linear!$B672="C",1,0)</f>
        <v>0</v>
      </c>
      <c r="O672" s="13">
        <f>IF(linear!$D672="male",1,0)</f>
        <v>1</v>
      </c>
      <c r="P672" s="13">
        <v>1.0</v>
      </c>
      <c r="AC672" s="15">
        <f>SUMPRODUCT(linear!$G672:$P672,$R$4:$AA$4)</f>
        <v>0.1603695528</v>
      </c>
      <c r="AD672" s="16">
        <f>(AC672-linear!$A672)^2</f>
        <v>0.02571839345</v>
      </c>
      <c r="AE672" s="16"/>
    </row>
    <row r="673" ht="14.25" customHeight="1">
      <c r="A673" s="10">
        <v>0.0</v>
      </c>
      <c r="B673" s="10" t="s">
        <v>30</v>
      </c>
      <c r="C673" s="10">
        <v>2.0</v>
      </c>
      <c r="D673" s="10" t="s">
        <v>31</v>
      </c>
      <c r="E673" s="10">
        <v>16.0</v>
      </c>
      <c r="F673" s="11">
        <v>10.5</v>
      </c>
      <c r="G673" s="10">
        <v>0.0</v>
      </c>
      <c r="H673" s="10">
        <v>0.0</v>
      </c>
      <c r="I673" s="12">
        <f>linear!$E673/$E$1</f>
        <v>0.2</v>
      </c>
      <c r="J673" s="12">
        <f>LOG10(linear!$F673+1)</f>
        <v>1.06069784</v>
      </c>
      <c r="K673" s="10">
        <f>IF(linear!$C673=1,1,0)</f>
        <v>0</v>
      </c>
      <c r="L673" s="10">
        <f>IF(linear!$C673=2,1,0)</f>
        <v>1</v>
      </c>
      <c r="M673" s="10">
        <f>IF(linear!$B673="S",1,0)</f>
        <v>1</v>
      </c>
      <c r="N673" s="10">
        <f>IF(linear!$B673="C",1,0)</f>
        <v>0</v>
      </c>
      <c r="O673" s="13">
        <f>IF(linear!$D673="male",1,0)</f>
        <v>1</v>
      </c>
      <c r="P673" s="13">
        <v>1.0</v>
      </c>
      <c r="AC673" s="15">
        <f>SUMPRODUCT(linear!$G673:$P673,$R$4:$AA$4)</f>
        <v>0.3741830448</v>
      </c>
      <c r="AD673" s="16">
        <f>(AC673-linear!$A673)^2</f>
        <v>0.140012951</v>
      </c>
      <c r="AE673" s="16"/>
    </row>
    <row r="674" ht="14.25" customHeight="1">
      <c r="A674" s="10">
        <v>1.0</v>
      </c>
      <c r="B674" s="10" t="s">
        <v>32</v>
      </c>
      <c r="C674" s="10">
        <v>1.0</v>
      </c>
      <c r="D674" s="10" t="s">
        <v>33</v>
      </c>
      <c r="E674" s="10">
        <v>30.0</v>
      </c>
      <c r="F674" s="11">
        <v>31.0</v>
      </c>
      <c r="G674" s="10">
        <v>0.0</v>
      </c>
      <c r="H674" s="10">
        <v>0.0</v>
      </c>
      <c r="I674" s="12">
        <f>linear!$E674/$E$1</f>
        <v>0.375</v>
      </c>
      <c r="J674" s="12">
        <f>LOG10(linear!$F674+1)</f>
        <v>1.505149978</v>
      </c>
      <c r="K674" s="10">
        <f>IF(linear!$C674=1,1,0)</f>
        <v>1</v>
      </c>
      <c r="L674" s="10">
        <f>IF(linear!$C674=2,1,0)</f>
        <v>0</v>
      </c>
      <c r="M674" s="10">
        <f>IF(linear!$B674="S",1,0)</f>
        <v>0</v>
      </c>
      <c r="N674" s="10">
        <f>IF(linear!$B674="C",1,0)</f>
        <v>1</v>
      </c>
      <c r="O674" s="13">
        <f>IF(linear!$D674="male",1,0)</f>
        <v>0</v>
      </c>
      <c r="P674" s="13">
        <v>1.0</v>
      </c>
      <c r="AC674" s="15">
        <f>SUMPRODUCT(linear!$G674:$P674,$R$4:$AA$4)</f>
        <v>1.025154167</v>
      </c>
      <c r="AD674" s="16">
        <f>(AC674-linear!$A674)^2</f>
        <v>0.0006327321293</v>
      </c>
      <c r="AE674" s="16"/>
    </row>
    <row r="675" ht="14.25" customHeight="1">
      <c r="A675" s="10">
        <v>0.0</v>
      </c>
      <c r="B675" s="10" t="s">
        <v>32</v>
      </c>
      <c r="C675" s="10">
        <v>3.0</v>
      </c>
      <c r="D675" s="10" t="s">
        <v>31</v>
      </c>
      <c r="E675" s="10">
        <v>34.5</v>
      </c>
      <c r="F675" s="11">
        <v>6.4375</v>
      </c>
      <c r="G675" s="10">
        <v>0.0</v>
      </c>
      <c r="H675" s="10">
        <v>0.0</v>
      </c>
      <c r="I675" s="12">
        <f>linear!$E675/$E$1</f>
        <v>0.43125</v>
      </c>
      <c r="J675" s="12">
        <f>LOG10(linear!$F675+1)</f>
        <v>0.8714269787</v>
      </c>
      <c r="K675" s="10">
        <f>IF(linear!$C675=1,1,0)</f>
        <v>0</v>
      </c>
      <c r="L675" s="10">
        <f>IF(linear!$C675=2,1,0)</f>
        <v>0</v>
      </c>
      <c r="M675" s="10">
        <f>IF(linear!$B675="S",1,0)</f>
        <v>0</v>
      </c>
      <c r="N675" s="10">
        <f>IF(linear!$B675="C",1,0)</f>
        <v>1</v>
      </c>
      <c r="O675" s="13">
        <f>IF(linear!$D675="male",1,0)</f>
        <v>1</v>
      </c>
      <c r="P675" s="13">
        <v>1.0</v>
      </c>
      <c r="AC675" s="15">
        <f>SUMPRODUCT(linear!$G675:$P675,$R$4:$AA$4)</f>
        <v>0.1297857087</v>
      </c>
      <c r="AD675" s="16">
        <f>(AC675-linear!$A675)^2</f>
        <v>0.01684433019</v>
      </c>
      <c r="AE675" s="16"/>
    </row>
    <row r="676" ht="14.25" customHeight="1">
      <c r="A676" s="10">
        <v>0.0</v>
      </c>
      <c r="B676" s="10" t="s">
        <v>30</v>
      </c>
      <c r="C676" s="10">
        <v>3.0</v>
      </c>
      <c r="D676" s="10" t="s">
        <v>31</v>
      </c>
      <c r="E676" s="10">
        <v>17.0</v>
      </c>
      <c r="F676" s="11">
        <v>8.6625</v>
      </c>
      <c r="G676" s="10">
        <v>0.0</v>
      </c>
      <c r="H676" s="10">
        <v>0.0</v>
      </c>
      <c r="I676" s="12">
        <f>linear!$E676/$E$1</f>
        <v>0.2125</v>
      </c>
      <c r="J676" s="12">
        <f>LOG10(linear!$F676+1)</f>
        <v>0.9850895069</v>
      </c>
      <c r="K676" s="10">
        <f>IF(linear!$C676=1,1,0)</f>
        <v>0</v>
      </c>
      <c r="L676" s="10">
        <f>IF(linear!$C676=2,1,0)</f>
        <v>0</v>
      </c>
      <c r="M676" s="10">
        <f>IF(linear!$B676="S",1,0)</f>
        <v>1</v>
      </c>
      <c r="N676" s="10">
        <f>IF(linear!$B676="C",1,0)</f>
        <v>0</v>
      </c>
      <c r="O676" s="13">
        <f>IF(linear!$D676="male",1,0)</f>
        <v>1</v>
      </c>
      <c r="P676" s="13">
        <v>1.0</v>
      </c>
      <c r="AC676" s="15">
        <f>SUMPRODUCT(linear!$G676:$P676,$R$4:$AA$4)</f>
        <v>0.181254515</v>
      </c>
      <c r="AD676" s="16">
        <f>(AC676-linear!$A676)^2</f>
        <v>0.03285319922</v>
      </c>
      <c r="AE676" s="16"/>
    </row>
    <row r="677" ht="14.25" customHeight="1">
      <c r="A677" s="10">
        <v>0.0</v>
      </c>
      <c r="B677" s="10" t="s">
        <v>30</v>
      </c>
      <c r="C677" s="10">
        <v>3.0</v>
      </c>
      <c r="D677" s="10" t="s">
        <v>31</v>
      </c>
      <c r="E677" s="10">
        <v>42.0</v>
      </c>
      <c r="F677" s="11">
        <v>7.55</v>
      </c>
      <c r="G677" s="10">
        <v>0.0</v>
      </c>
      <c r="H677" s="10">
        <v>0.0</v>
      </c>
      <c r="I677" s="12">
        <f>linear!$E677/$E$1</f>
        <v>0.525</v>
      </c>
      <c r="J677" s="12">
        <f>LOG10(linear!$F677+1)</f>
        <v>0.9319661147</v>
      </c>
      <c r="K677" s="10">
        <f>IF(linear!$C677=1,1,0)</f>
        <v>0</v>
      </c>
      <c r="L677" s="10">
        <f>IF(linear!$C677=2,1,0)</f>
        <v>0</v>
      </c>
      <c r="M677" s="10">
        <f>IF(linear!$B677="S",1,0)</f>
        <v>1</v>
      </c>
      <c r="N677" s="10">
        <f>IF(linear!$B677="C",1,0)</f>
        <v>0</v>
      </c>
      <c r="O677" s="13">
        <f>IF(linear!$D677="male",1,0)</f>
        <v>1</v>
      </c>
      <c r="P677" s="13">
        <v>1.0</v>
      </c>
      <c r="AC677" s="15">
        <f>SUMPRODUCT(linear!$G677:$P677,$R$4:$AA$4)</f>
        <v>0.01862888516</v>
      </c>
      <c r="AD677" s="16">
        <f>(AC677-linear!$A677)^2</f>
        <v>0.0003470353624</v>
      </c>
      <c r="AE677" s="16"/>
    </row>
    <row r="678" ht="14.25" customHeight="1">
      <c r="A678" s="10">
        <v>0.0</v>
      </c>
      <c r="B678" s="10" t="s">
        <v>32</v>
      </c>
      <c r="C678" s="10">
        <v>3.0</v>
      </c>
      <c r="D678" s="10" t="s">
        <v>31</v>
      </c>
      <c r="E678" s="10">
        <v>35.0</v>
      </c>
      <c r="F678" s="11">
        <v>7.8958</v>
      </c>
      <c r="G678" s="10">
        <v>0.0</v>
      </c>
      <c r="H678" s="10">
        <v>0.0</v>
      </c>
      <c r="I678" s="12">
        <f>linear!$E678/$E$1</f>
        <v>0.4375</v>
      </c>
      <c r="J678" s="12">
        <f>LOG10(linear!$F678+1)</f>
        <v>0.9491850103</v>
      </c>
      <c r="K678" s="10">
        <f>IF(linear!$C678=1,1,0)</f>
        <v>0</v>
      </c>
      <c r="L678" s="10">
        <f>IF(linear!$C678=2,1,0)</f>
        <v>0</v>
      </c>
      <c r="M678" s="10">
        <f>IF(linear!$B678="S",1,0)</f>
        <v>0</v>
      </c>
      <c r="N678" s="10">
        <f>IF(linear!$B678="C",1,0)</f>
        <v>1</v>
      </c>
      <c r="O678" s="13">
        <f>IF(linear!$D678="male",1,0)</f>
        <v>1</v>
      </c>
      <c r="P678" s="13">
        <v>1.0</v>
      </c>
      <c r="AC678" s="15">
        <f>SUMPRODUCT(linear!$G678:$P678,$R$4:$AA$4)</f>
        <v>0.130374843</v>
      </c>
      <c r="AD678" s="16">
        <f>(AC678-linear!$A678)^2</f>
        <v>0.01699759969</v>
      </c>
      <c r="AE678" s="16"/>
    </row>
    <row r="679" ht="14.25" customHeight="1">
      <c r="A679" s="10">
        <v>0.0</v>
      </c>
      <c r="B679" s="10" t="s">
        <v>30</v>
      </c>
      <c r="C679" s="10">
        <v>2.0</v>
      </c>
      <c r="D679" s="10" t="s">
        <v>31</v>
      </c>
      <c r="E679" s="10">
        <v>28.0</v>
      </c>
      <c r="F679" s="11">
        <v>33.0</v>
      </c>
      <c r="G679" s="10">
        <v>0.0</v>
      </c>
      <c r="H679" s="10">
        <v>1.0</v>
      </c>
      <c r="I679" s="12">
        <f>linear!$E679/$E$1</f>
        <v>0.35</v>
      </c>
      <c r="J679" s="12">
        <f>LOG10(linear!$F679+1)</f>
        <v>1.531478917</v>
      </c>
      <c r="K679" s="10">
        <f>IF(linear!$C679=1,1,0)</f>
        <v>0</v>
      </c>
      <c r="L679" s="10">
        <f>IF(linear!$C679=2,1,0)</f>
        <v>1</v>
      </c>
      <c r="M679" s="10">
        <f>IF(linear!$B679="S",1,0)</f>
        <v>1</v>
      </c>
      <c r="N679" s="10">
        <f>IF(linear!$B679="C",1,0)</f>
        <v>0</v>
      </c>
      <c r="O679" s="13">
        <f>IF(linear!$D679="male",1,0)</f>
        <v>1</v>
      </c>
      <c r="P679" s="13">
        <v>1.0</v>
      </c>
      <c r="AC679" s="15">
        <f>SUMPRODUCT(linear!$G679:$P679,$R$4:$AA$4)</f>
        <v>0.3063854379</v>
      </c>
      <c r="AD679" s="16">
        <f>(AC679-linear!$A679)^2</f>
        <v>0.09387203653</v>
      </c>
      <c r="AE679" s="16"/>
    </row>
    <row r="680" ht="14.25" customHeight="1">
      <c r="A680" s="10">
        <v>0.0</v>
      </c>
      <c r="B680" s="10" t="s">
        <v>30</v>
      </c>
      <c r="C680" s="10">
        <v>3.0</v>
      </c>
      <c r="D680" s="10" t="s">
        <v>31</v>
      </c>
      <c r="E680" s="10">
        <v>4.0</v>
      </c>
      <c r="F680" s="11">
        <v>31.275</v>
      </c>
      <c r="G680" s="10">
        <v>4.0</v>
      </c>
      <c r="H680" s="10">
        <v>2.0</v>
      </c>
      <c r="I680" s="12">
        <f>linear!$E680/$E$1</f>
        <v>0.05</v>
      </c>
      <c r="J680" s="12">
        <f>LOG10(linear!$F680+1)</f>
        <v>1.508866251</v>
      </c>
      <c r="K680" s="10">
        <f>IF(linear!$C680=1,1,0)</f>
        <v>0</v>
      </c>
      <c r="L680" s="10">
        <f>IF(linear!$C680=2,1,0)</f>
        <v>0</v>
      </c>
      <c r="M680" s="10">
        <f>IF(linear!$B680="S",1,0)</f>
        <v>1</v>
      </c>
      <c r="N680" s="10">
        <f>IF(linear!$B680="C",1,0)</f>
        <v>0</v>
      </c>
      <c r="O680" s="13">
        <f>IF(linear!$D680="male",1,0)</f>
        <v>1</v>
      </c>
      <c r="P680" s="13">
        <v>1.0</v>
      </c>
      <c r="AC680" s="15">
        <f>SUMPRODUCT(linear!$G680:$P680,$R$4:$AA$4)</f>
        <v>0.04241467686</v>
      </c>
      <c r="AD680" s="16">
        <f>(AC680-linear!$A680)^2</f>
        <v>0.001799004813</v>
      </c>
      <c r="AE680" s="16"/>
    </row>
    <row r="681" ht="14.25" customHeight="1">
      <c r="A681" s="10">
        <v>0.0</v>
      </c>
      <c r="B681" s="10" t="s">
        <v>30</v>
      </c>
      <c r="C681" s="10">
        <v>3.0</v>
      </c>
      <c r="D681" s="10" t="s">
        <v>31</v>
      </c>
      <c r="E681" s="10">
        <v>74.0</v>
      </c>
      <c r="F681" s="11">
        <v>7.775</v>
      </c>
      <c r="G681" s="10">
        <v>0.0</v>
      </c>
      <c r="H681" s="10">
        <v>0.0</v>
      </c>
      <c r="I681" s="12">
        <f>linear!$E681/$E$1</f>
        <v>0.925</v>
      </c>
      <c r="J681" s="12">
        <f>LOG10(linear!$F681+1)</f>
        <v>0.9432471251</v>
      </c>
      <c r="K681" s="10">
        <f>IF(linear!$C681=1,1,0)</f>
        <v>0</v>
      </c>
      <c r="L681" s="10">
        <f>IF(linear!$C681=2,1,0)</f>
        <v>0</v>
      </c>
      <c r="M681" s="10">
        <f>IF(linear!$B681="S",1,0)</f>
        <v>1</v>
      </c>
      <c r="N681" s="10">
        <f>IF(linear!$B681="C",1,0)</f>
        <v>0</v>
      </c>
      <c r="O681" s="13">
        <f>IF(linear!$D681="male",1,0)</f>
        <v>1</v>
      </c>
      <c r="P681" s="13">
        <v>1.0</v>
      </c>
      <c r="AC681" s="15">
        <f>SUMPRODUCT(linear!$G681:$P681,$R$4:$AA$4)</f>
        <v>-0.1856679296</v>
      </c>
      <c r="AD681" s="16">
        <f>(AC681-linear!$A681)^2</f>
        <v>0.03447258007</v>
      </c>
      <c r="AE681" s="16"/>
    </row>
    <row r="682" ht="14.25" customHeight="1">
      <c r="A682" s="10">
        <v>0.0</v>
      </c>
      <c r="B682" s="10" t="s">
        <v>32</v>
      </c>
      <c r="C682" s="10">
        <v>3.0</v>
      </c>
      <c r="D682" s="10" t="s">
        <v>33</v>
      </c>
      <c r="E682" s="10">
        <v>9.0</v>
      </c>
      <c r="F682" s="11">
        <v>15.2458</v>
      </c>
      <c r="G682" s="10">
        <v>1.0</v>
      </c>
      <c r="H682" s="10">
        <v>1.0</v>
      </c>
      <c r="I682" s="12">
        <f>linear!$E682/$E$1</f>
        <v>0.1125</v>
      </c>
      <c r="J682" s="12">
        <f>LOG10(linear!$F682+1)</f>
        <v>1.210741102</v>
      </c>
      <c r="K682" s="10">
        <f>IF(linear!$C682=1,1,0)</f>
        <v>0</v>
      </c>
      <c r="L682" s="10">
        <f>IF(linear!$C682=2,1,0)</f>
        <v>0</v>
      </c>
      <c r="M682" s="10">
        <f>IF(linear!$B682="S",1,0)</f>
        <v>0</v>
      </c>
      <c r="N682" s="10">
        <f>IF(linear!$B682="C",1,0)</f>
        <v>1</v>
      </c>
      <c r="O682" s="13">
        <f>IF(linear!$D682="male",1,0)</f>
        <v>0</v>
      </c>
      <c r="P682" s="13">
        <v>1.0</v>
      </c>
      <c r="AC682" s="15">
        <f>SUMPRODUCT(linear!$G682:$P682,$R$4:$AA$4)</f>
        <v>0.7237662125</v>
      </c>
      <c r="AD682" s="16">
        <f>(AC682-linear!$A682)^2</f>
        <v>0.5238375304</v>
      </c>
      <c r="AE682" s="16"/>
    </row>
    <row r="683" ht="14.25" customHeight="1">
      <c r="A683" s="10">
        <v>1.0</v>
      </c>
      <c r="B683" s="10" t="s">
        <v>30</v>
      </c>
      <c r="C683" s="10">
        <v>1.0</v>
      </c>
      <c r="D683" s="10" t="s">
        <v>33</v>
      </c>
      <c r="E683" s="10">
        <v>16.0</v>
      </c>
      <c r="F683" s="11">
        <v>39.4</v>
      </c>
      <c r="G683" s="10">
        <v>0.0</v>
      </c>
      <c r="H683" s="10">
        <v>1.0</v>
      </c>
      <c r="I683" s="12">
        <f>linear!$E683/$E$1</f>
        <v>0.2</v>
      </c>
      <c r="J683" s="12">
        <f>LOG10(linear!$F683+1)</f>
        <v>1.606381365</v>
      </c>
      <c r="K683" s="10">
        <f>IF(linear!$C683=1,1,0)</f>
        <v>1</v>
      </c>
      <c r="L683" s="10">
        <f>IF(linear!$C683=2,1,0)</f>
        <v>0</v>
      </c>
      <c r="M683" s="10">
        <f>IF(linear!$B683="S",1,0)</f>
        <v>1</v>
      </c>
      <c r="N683" s="10">
        <f>IF(linear!$B683="C",1,0)</f>
        <v>0</v>
      </c>
      <c r="O683" s="13">
        <f>IF(linear!$D683="male",1,0)</f>
        <v>0</v>
      </c>
      <c r="P683" s="13">
        <v>1.0</v>
      </c>
      <c r="AC683" s="15">
        <f>SUMPRODUCT(linear!$G683:$P683,$R$4:$AA$4)</f>
        <v>1.039686386</v>
      </c>
      <c r="AD683" s="16">
        <f>(AC683-linear!$A683)^2</f>
        <v>0.001575009261</v>
      </c>
      <c r="AE683" s="16"/>
    </row>
    <row r="684" ht="14.25" customHeight="1">
      <c r="A684" s="10">
        <v>0.0</v>
      </c>
      <c r="B684" s="10" t="s">
        <v>30</v>
      </c>
      <c r="C684" s="10">
        <v>2.0</v>
      </c>
      <c r="D684" s="10" t="s">
        <v>33</v>
      </c>
      <c r="E684" s="10">
        <v>44.0</v>
      </c>
      <c r="F684" s="11">
        <v>26.0</v>
      </c>
      <c r="G684" s="10">
        <v>1.0</v>
      </c>
      <c r="H684" s="10">
        <v>0.0</v>
      </c>
      <c r="I684" s="12">
        <f>linear!$E684/$E$1</f>
        <v>0.55</v>
      </c>
      <c r="J684" s="12">
        <f>LOG10(linear!$F684+1)</f>
        <v>1.431363764</v>
      </c>
      <c r="K684" s="10">
        <f>IF(linear!$C684=1,1,0)</f>
        <v>0</v>
      </c>
      <c r="L684" s="10">
        <f>IF(linear!$C684=2,1,0)</f>
        <v>1</v>
      </c>
      <c r="M684" s="10">
        <f>IF(linear!$B684="S",1,0)</f>
        <v>1</v>
      </c>
      <c r="N684" s="10">
        <f>IF(linear!$B684="C",1,0)</f>
        <v>0</v>
      </c>
      <c r="O684" s="13">
        <f>IF(linear!$D684="male",1,0)</f>
        <v>0</v>
      </c>
      <c r="P684" s="13">
        <v>1.0</v>
      </c>
      <c r="AC684" s="15">
        <f>SUMPRODUCT(linear!$G684:$P684,$R$4:$AA$4)</f>
        <v>0.6411392323</v>
      </c>
      <c r="AD684" s="16">
        <f>(AC684-linear!$A684)^2</f>
        <v>0.4110595151</v>
      </c>
      <c r="AE684" s="16"/>
    </row>
    <row r="685" ht="14.25" customHeight="1">
      <c r="A685" s="10">
        <v>1.0</v>
      </c>
      <c r="B685" s="10" t="s">
        <v>30</v>
      </c>
      <c r="C685" s="10">
        <v>3.0</v>
      </c>
      <c r="D685" s="10" t="s">
        <v>33</v>
      </c>
      <c r="E685" s="10">
        <v>18.0</v>
      </c>
      <c r="F685" s="11">
        <v>9.35</v>
      </c>
      <c r="G685" s="10">
        <v>0.0</v>
      </c>
      <c r="H685" s="10">
        <v>1.0</v>
      </c>
      <c r="I685" s="12">
        <f>linear!$E685/$E$1</f>
        <v>0.225</v>
      </c>
      <c r="J685" s="12">
        <f>LOG10(linear!$F685+1)</f>
        <v>1.01494035</v>
      </c>
      <c r="K685" s="10">
        <f>IF(linear!$C685=1,1,0)</f>
        <v>0</v>
      </c>
      <c r="L685" s="10">
        <f>IF(linear!$C685=2,1,0)</f>
        <v>0</v>
      </c>
      <c r="M685" s="10">
        <f>IF(linear!$B685="S",1,0)</f>
        <v>1</v>
      </c>
      <c r="N685" s="10">
        <f>IF(linear!$B685="C",1,0)</f>
        <v>0</v>
      </c>
      <c r="O685" s="13">
        <f>IF(linear!$D685="male",1,0)</f>
        <v>0</v>
      </c>
      <c r="P685" s="13">
        <v>1.0</v>
      </c>
      <c r="AC685" s="15">
        <f>SUMPRODUCT(linear!$G685:$P685,$R$4:$AA$4)</f>
        <v>0.6454474139</v>
      </c>
      <c r="AD685" s="16">
        <f>(AC685-linear!$A685)^2</f>
        <v>0.1257075363</v>
      </c>
      <c r="AE685" s="16"/>
    </row>
    <row r="686" ht="14.25" customHeight="1">
      <c r="A686" s="10">
        <v>1.0</v>
      </c>
      <c r="B686" s="10" t="s">
        <v>30</v>
      </c>
      <c r="C686" s="10">
        <v>1.0</v>
      </c>
      <c r="D686" s="10" t="s">
        <v>33</v>
      </c>
      <c r="E686" s="10">
        <v>45.0</v>
      </c>
      <c r="F686" s="11">
        <v>164.8667</v>
      </c>
      <c r="G686" s="10">
        <v>1.0</v>
      </c>
      <c r="H686" s="10">
        <v>1.0</v>
      </c>
      <c r="I686" s="12">
        <f>linear!$E686/$E$1</f>
        <v>0.5625</v>
      </c>
      <c r="J686" s="12">
        <f>LOG10(linear!$F686+1)</f>
        <v>2.219759204</v>
      </c>
      <c r="K686" s="10">
        <f>IF(linear!$C686=1,1,0)</f>
        <v>1</v>
      </c>
      <c r="L686" s="10">
        <f>IF(linear!$C686=2,1,0)</f>
        <v>0</v>
      </c>
      <c r="M686" s="10">
        <f>IF(linear!$B686="S",1,0)</f>
        <v>1</v>
      </c>
      <c r="N686" s="10">
        <f>IF(linear!$B686="C",1,0)</f>
        <v>0</v>
      </c>
      <c r="O686" s="13">
        <f>IF(linear!$D686="male",1,0)</f>
        <v>0</v>
      </c>
      <c r="P686" s="13">
        <v>1.0</v>
      </c>
      <c r="AC686" s="15">
        <f>SUMPRODUCT(linear!$G686:$P686,$R$4:$AA$4)</f>
        <v>0.8290056443</v>
      </c>
      <c r="AD686" s="16">
        <f>(AC686-linear!$A686)^2</f>
        <v>0.02923906967</v>
      </c>
      <c r="AE686" s="16"/>
    </row>
    <row r="687" ht="14.25" customHeight="1">
      <c r="A687" s="10">
        <v>1.0</v>
      </c>
      <c r="B687" s="10" t="s">
        <v>30</v>
      </c>
      <c r="C687" s="10">
        <v>1.0</v>
      </c>
      <c r="D687" s="10" t="s">
        <v>31</v>
      </c>
      <c r="E687" s="10">
        <v>51.0</v>
      </c>
      <c r="F687" s="11">
        <v>26.55</v>
      </c>
      <c r="G687" s="10">
        <v>0.0</v>
      </c>
      <c r="H687" s="10">
        <v>0.0</v>
      </c>
      <c r="I687" s="12">
        <f>linear!$E687/$E$1</f>
        <v>0.6375</v>
      </c>
      <c r="J687" s="12">
        <f>LOG10(linear!$F687+1)</f>
        <v>1.440121603</v>
      </c>
      <c r="K687" s="10">
        <f>IF(linear!$C687=1,1,0)</f>
        <v>1</v>
      </c>
      <c r="L687" s="10">
        <f>IF(linear!$C687=2,1,0)</f>
        <v>0</v>
      </c>
      <c r="M687" s="10">
        <f>IF(linear!$B687="S",1,0)</f>
        <v>1</v>
      </c>
      <c r="N687" s="10">
        <f>IF(linear!$B687="C",1,0)</f>
        <v>0</v>
      </c>
      <c r="O687" s="13">
        <f>IF(linear!$D687="male",1,0)</f>
        <v>1</v>
      </c>
      <c r="P687" s="13">
        <v>1.0</v>
      </c>
      <c r="AC687" s="15">
        <f>SUMPRODUCT(linear!$G687:$P687,$R$4:$AA$4)</f>
        <v>0.3383925557</v>
      </c>
      <c r="AD687" s="16">
        <f>(AC687-linear!$A687)^2</f>
        <v>0.4377244103</v>
      </c>
      <c r="AE687" s="16"/>
    </row>
    <row r="688" ht="14.25" customHeight="1">
      <c r="A688" s="10">
        <v>1.0</v>
      </c>
      <c r="B688" s="10" t="s">
        <v>32</v>
      </c>
      <c r="C688" s="10">
        <v>3.0</v>
      </c>
      <c r="D688" s="10" t="s">
        <v>33</v>
      </c>
      <c r="E688" s="10">
        <v>24.0</v>
      </c>
      <c r="F688" s="11">
        <v>19.2583</v>
      </c>
      <c r="G688" s="10">
        <v>0.0</v>
      </c>
      <c r="H688" s="10">
        <v>3.0</v>
      </c>
      <c r="I688" s="12">
        <f>linear!$E688/$E$1</f>
        <v>0.3</v>
      </c>
      <c r="J688" s="12">
        <f>LOG10(linear!$F688+1)</f>
        <v>1.306602998</v>
      </c>
      <c r="K688" s="10">
        <f>IF(linear!$C688=1,1,0)</f>
        <v>0</v>
      </c>
      <c r="L688" s="10">
        <f>IF(linear!$C688=2,1,0)</f>
        <v>0</v>
      </c>
      <c r="M688" s="10">
        <f>IF(linear!$B688="S",1,0)</f>
        <v>0</v>
      </c>
      <c r="N688" s="10">
        <f>IF(linear!$B688="C",1,0)</f>
        <v>1</v>
      </c>
      <c r="O688" s="13">
        <f>IF(linear!$D688="male",1,0)</f>
        <v>0</v>
      </c>
      <c r="P688" s="13">
        <v>1.0</v>
      </c>
      <c r="AC688" s="15">
        <f>SUMPRODUCT(linear!$G688:$P688,$R$4:$AA$4)</f>
        <v>0.6594993842</v>
      </c>
      <c r="AD688" s="16">
        <f>(AC688-linear!$A688)^2</f>
        <v>0.1159406694</v>
      </c>
      <c r="AE688" s="16"/>
    </row>
    <row r="689" ht="14.25" customHeight="1">
      <c r="A689" s="10">
        <v>0.0</v>
      </c>
      <c r="B689" s="10" t="s">
        <v>30</v>
      </c>
      <c r="C689" s="10">
        <v>3.0</v>
      </c>
      <c r="D689" s="10" t="s">
        <v>31</v>
      </c>
      <c r="E689" s="10">
        <v>41.0</v>
      </c>
      <c r="F689" s="11">
        <v>14.1083</v>
      </c>
      <c r="G689" s="10">
        <v>2.0</v>
      </c>
      <c r="H689" s="10">
        <v>0.0</v>
      </c>
      <c r="I689" s="12">
        <f>linear!$E689/$E$1</f>
        <v>0.5125</v>
      </c>
      <c r="J689" s="12">
        <f>LOG10(linear!$F689+1)</f>
        <v>1.1792156</v>
      </c>
      <c r="K689" s="10">
        <f>IF(linear!$C689=1,1,0)</f>
        <v>0</v>
      </c>
      <c r="L689" s="10">
        <f>IF(linear!$C689=2,1,0)</f>
        <v>0</v>
      </c>
      <c r="M689" s="10">
        <f>IF(linear!$B689="S",1,0)</f>
        <v>1</v>
      </c>
      <c r="N689" s="10">
        <f>IF(linear!$B689="C",1,0)</f>
        <v>0</v>
      </c>
      <c r="O689" s="13">
        <f>IF(linear!$D689="male",1,0)</f>
        <v>1</v>
      </c>
      <c r="P689" s="13">
        <v>1.0</v>
      </c>
      <c r="AC689" s="15">
        <f>SUMPRODUCT(linear!$G689:$P689,$R$4:$AA$4)</f>
        <v>-0.0727869359</v>
      </c>
      <c r="AD689" s="16">
        <f>(AC689-linear!$A689)^2</f>
        <v>0.005297938038</v>
      </c>
      <c r="AE689" s="16"/>
    </row>
    <row r="690" ht="14.25" customHeight="1">
      <c r="A690" s="10">
        <v>0.0</v>
      </c>
      <c r="B690" s="10" t="s">
        <v>30</v>
      </c>
      <c r="C690" s="10">
        <v>2.0</v>
      </c>
      <c r="D690" s="10" t="s">
        <v>31</v>
      </c>
      <c r="E690" s="10">
        <v>21.0</v>
      </c>
      <c r="F690" s="11">
        <v>11.5</v>
      </c>
      <c r="G690" s="10">
        <v>1.0</v>
      </c>
      <c r="H690" s="10">
        <v>0.0</v>
      </c>
      <c r="I690" s="12">
        <f>linear!$E690/$E$1</f>
        <v>0.2625</v>
      </c>
      <c r="J690" s="12">
        <f>LOG10(linear!$F690+1)</f>
        <v>1.096910013</v>
      </c>
      <c r="K690" s="10">
        <f>IF(linear!$C690=1,1,0)</f>
        <v>0</v>
      </c>
      <c r="L690" s="10">
        <f>IF(linear!$C690=2,1,0)</f>
        <v>1</v>
      </c>
      <c r="M690" s="10">
        <f>IF(linear!$B690="S",1,0)</f>
        <v>1</v>
      </c>
      <c r="N690" s="10">
        <f>IF(linear!$B690="C",1,0)</f>
        <v>0</v>
      </c>
      <c r="O690" s="13">
        <f>IF(linear!$D690="male",1,0)</f>
        <v>1</v>
      </c>
      <c r="P690" s="13">
        <v>1.0</v>
      </c>
      <c r="AC690" s="15">
        <f>SUMPRODUCT(linear!$G690:$P690,$R$4:$AA$4)</f>
        <v>0.2890067003</v>
      </c>
      <c r="AD690" s="16">
        <f>(AC690-linear!$A690)^2</f>
        <v>0.08352487282</v>
      </c>
      <c r="AE690" s="16"/>
    </row>
    <row r="691" ht="14.25" customHeight="1">
      <c r="A691" s="10">
        <v>1.0</v>
      </c>
      <c r="B691" s="10" t="s">
        <v>30</v>
      </c>
      <c r="C691" s="10">
        <v>1.0</v>
      </c>
      <c r="D691" s="10" t="s">
        <v>33</v>
      </c>
      <c r="E691" s="10">
        <v>48.0</v>
      </c>
      <c r="F691" s="11">
        <v>25.9292</v>
      </c>
      <c r="G691" s="10">
        <v>0.0</v>
      </c>
      <c r="H691" s="10">
        <v>0.0</v>
      </c>
      <c r="I691" s="12">
        <f>linear!$E691/$E$1</f>
        <v>0.6</v>
      </c>
      <c r="J691" s="12">
        <f>LOG10(linear!$F691+1)</f>
        <v>1.430223452</v>
      </c>
      <c r="K691" s="10">
        <f>IF(linear!$C691=1,1,0)</f>
        <v>1</v>
      </c>
      <c r="L691" s="10">
        <f>IF(linear!$C691=2,1,0)</f>
        <v>0</v>
      </c>
      <c r="M691" s="10">
        <f>IF(linear!$B691="S",1,0)</f>
        <v>1</v>
      </c>
      <c r="N691" s="10">
        <f>IF(linear!$B691="C",1,0)</f>
        <v>0</v>
      </c>
      <c r="O691" s="13">
        <f>IF(linear!$D691="male",1,0)</f>
        <v>0</v>
      </c>
      <c r="P691" s="13">
        <v>1.0</v>
      </c>
      <c r="AC691" s="15">
        <f>SUMPRODUCT(linear!$G691:$P691,$R$4:$AA$4)</f>
        <v>0.8401795533</v>
      </c>
      <c r="AD691" s="16">
        <f>(AC691-linear!$A691)^2</f>
        <v>0.02554257517</v>
      </c>
      <c r="AE691" s="16"/>
    </row>
    <row r="692" ht="14.25" customHeight="1">
      <c r="A692" s="10">
        <v>0.0</v>
      </c>
      <c r="B692" s="10" t="s">
        <v>30</v>
      </c>
      <c r="C692" s="10">
        <v>2.0</v>
      </c>
      <c r="D692" s="10" t="s">
        <v>31</v>
      </c>
      <c r="E692" s="10">
        <v>24.0</v>
      </c>
      <c r="F692" s="11">
        <v>13.0</v>
      </c>
      <c r="G692" s="10">
        <v>0.0</v>
      </c>
      <c r="H692" s="10">
        <v>0.0</v>
      </c>
      <c r="I692" s="12">
        <f>linear!$E692/$E$1</f>
        <v>0.3</v>
      </c>
      <c r="J692" s="12">
        <f>LOG10(linear!$F692+1)</f>
        <v>1.146128036</v>
      </c>
      <c r="K692" s="10">
        <f>IF(linear!$C692=1,1,0)</f>
        <v>0</v>
      </c>
      <c r="L692" s="10">
        <f>IF(linear!$C692=2,1,0)</f>
        <v>1</v>
      </c>
      <c r="M692" s="10">
        <f>IF(linear!$B692="S",1,0)</f>
        <v>1</v>
      </c>
      <c r="N692" s="10">
        <f>IF(linear!$B692="C",1,0)</f>
        <v>0</v>
      </c>
      <c r="O692" s="13">
        <f>IF(linear!$D692="male",1,0)</f>
        <v>1</v>
      </c>
      <c r="P692" s="13">
        <v>1.0</v>
      </c>
      <c r="AC692" s="15">
        <f>SUMPRODUCT(linear!$G692:$P692,$R$4:$AA$4)</f>
        <v>0.3271351824</v>
      </c>
      <c r="AD692" s="16">
        <f>(AC692-linear!$A692)^2</f>
        <v>0.1070174275</v>
      </c>
      <c r="AE692" s="16"/>
    </row>
    <row r="693" ht="14.25" customHeight="1">
      <c r="A693" s="10">
        <v>1.0</v>
      </c>
      <c r="B693" s="10" t="s">
        <v>30</v>
      </c>
      <c r="C693" s="10">
        <v>2.0</v>
      </c>
      <c r="D693" s="10" t="s">
        <v>33</v>
      </c>
      <c r="E693" s="10">
        <v>42.0</v>
      </c>
      <c r="F693" s="11">
        <v>13.0</v>
      </c>
      <c r="G693" s="10">
        <v>0.0</v>
      </c>
      <c r="H693" s="10">
        <v>0.0</v>
      </c>
      <c r="I693" s="12">
        <f>linear!$E693/$E$1</f>
        <v>0.525</v>
      </c>
      <c r="J693" s="12">
        <f>LOG10(linear!$F693+1)</f>
        <v>1.146128036</v>
      </c>
      <c r="K693" s="10">
        <f>IF(linear!$C693=1,1,0)</f>
        <v>0</v>
      </c>
      <c r="L693" s="10">
        <f>IF(linear!$C693=2,1,0)</f>
        <v>1</v>
      </c>
      <c r="M693" s="10">
        <f>IF(linear!$B693="S",1,0)</f>
        <v>1</v>
      </c>
      <c r="N693" s="10">
        <f>IF(linear!$B693="C",1,0)</f>
        <v>0</v>
      </c>
      <c r="O693" s="13">
        <f>IF(linear!$D693="male",1,0)</f>
        <v>0</v>
      </c>
      <c r="P693" s="13">
        <v>1.0</v>
      </c>
      <c r="AC693" s="15">
        <f>SUMPRODUCT(linear!$G693:$P693,$R$4:$AA$4)</f>
        <v>0.694973999</v>
      </c>
      <c r="AD693" s="16">
        <f>(AC693-linear!$A693)^2</f>
        <v>0.09304086128</v>
      </c>
      <c r="AE693" s="16"/>
    </row>
    <row r="694" ht="14.25" customHeight="1">
      <c r="A694" s="10">
        <v>1.0</v>
      </c>
      <c r="B694" s="10" t="s">
        <v>32</v>
      </c>
      <c r="C694" s="10">
        <v>2.0</v>
      </c>
      <c r="D694" s="10" t="s">
        <v>33</v>
      </c>
      <c r="E694" s="10">
        <v>27.0</v>
      </c>
      <c r="F694" s="11">
        <v>13.8583</v>
      </c>
      <c r="G694" s="10">
        <v>1.0</v>
      </c>
      <c r="H694" s="10">
        <v>0.0</v>
      </c>
      <c r="I694" s="12">
        <f>linear!$E694/$E$1</f>
        <v>0.3375</v>
      </c>
      <c r="J694" s="12">
        <f>LOG10(linear!$F694+1)</f>
        <v>1.171969123</v>
      </c>
      <c r="K694" s="10">
        <f>IF(linear!$C694=1,1,0)</f>
        <v>0</v>
      </c>
      <c r="L694" s="10">
        <f>IF(linear!$C694=2,1,0)</f>
        <v>1</v>
      </c>
      <c r="M694" s="10">
        <f>IF(linear!$B694="S",1,0)</f>
        <v>0</v>
      </c>
      <c r="N694" s="10">
        <f>IF(linear!$B694="C",1,0)</f>
        <v>1</v>
      </c>
      <c r="O694" s="13">
        <f>IF(linear!$D694="male",1,0)</f>
        <v>0</v>
      </c>
      <c r="P694" s="13">
        <v>1.0</v>
      </c>
      <c r="AC694" s="15">
        <f>SUMPRODUCT(linear!$G694:$P694,$R$4:$AA$4)</f>
        <v>0.8034178475</v>
      </c>
      <c r="AD694" s="16">
        <f>(AC694-linear!$A694)^2</f>
        <v>0.03864454269</v>
      </c>
      <c r="AE694" s="16"/>
    </row>
    <row r="695" ht="14.25" customHeight="1">
      <c r="A695" s="10">
        <v>0.0</v>
      </c>
      <c r="B695" s="10" t="s">
        <v>30</v>
      </c>
      <c r="C695" s="10">
        <v>1.0</v>
      </c>
      <c r="D695" s="10" t="s">
        <v>31</v>
      </c>
      <c r="E695" s="10">
        <v>31.0</v>
      </c>
      <c r="F695" s="11">
        <v>50.4958</v>
      </c>
      <c r="G695" s="10">
        <v>0.0</v>
      </c>
      <c r="H695" s="10">
        <v>0.0</v>
      </c>
      <c r="I695" s="12">
        <f>linear!$E695/$E$1</f>
        <v>0.3875</v>
      </c>
      <c r="J695" s="12">
        <f>LOG10(linear!$F695+1)</f>
        <v>1.711771809</v>
      </c>
      <c r="K695" s="10">
        <f>IF(linear!$C695=1,1,0)</f>
        <v>1</v>
      </c>
      <c r="L695" s="10">
        <f>IF(linear!$C695=2,1,0)</f>
        <v>0</v>
      </c>
      <c r="M695" s="10">
        <f>IF(linear!$B695="S",1,0)</f>
        <v>1</v>
      </c>
      <c r="N695" s="10">
        <f>IF(linear!$B695="C",1,0)</f>
        <v>0</v>
      </c>
      <c r="O695" s="13">
        <f>IF(linear!$D695="male",1,0)</f>
        <v>1</v>
      </c>
      <c r="P695" s="13">
        <v>1.0</v>
      </c>
      <c r="AC695" s="15">
        <f>SUMPRODUCT(linear!$G695:$P695,$R$4:$AA$4)</f>
        <v>0.4796617165</v>
      </c>
      <c r="AD695" s="16">
        <f>(AC695-linear!$A695)^2</f>
        <v>0.2300753623</v>
      </c>
      <c r="AE695" s="16"/>
    </row>
    <row r="696" ht="14.25" customHeight="1">
      <c r="A696" s="10">
        <v>1.0</v>
      </c>
      <c r="B696" s="10" t="s">
        <v>30</v>
      </c>
      <c r="C696" s="10">
        <v>3.0</v>
      </c>
      <c r="D696" s="10" t="s">
        <v>31</v>
      </c>
      <c r="E696" s="10">
        <v>4.0</v>
      </c>
      <c r="F696" s="11">
        <v>11.1333</v>
      </c>
      <c r="G696" s="10">
        <v>1.0</v>
      </c>
      <c r="H696" s="10">
        <v>1.0</v>
      </c>
      <c r="I696" s="12">
        <f>linear!$E696/$E$1</f>
        <v>0.05</v>
      </c>
      <c r="J696" s="12">
        <f>LOG10(linear!$F696+1)</f>
        <v>1.083978936</v>
      </c>
      <c r="K696" s="10">
        <f>IF(linear!$C696=1,1,0)</f>
        <v>0</v>
      </c>
      <c r="L696" s="10">
        <f>IF(linear!$C696=2,1,0)</f>
        <v>0</v>
      </c>
      <c r="M696" s="10">
        <f>IF(linear!$B696="S",1,0)</f>
        <v>1</v>
      </c>
      <c r="N696" s="10">
        <f>IF(linear!$B696="C",1,0)</f>
        <v>0</v>
      </c>
      <c r="O696" s="13">
        <f>IF(linear!$D696="male",1,0)</f>
        <v>1</v>
      </c>
      <c r="P696" s="13">
        <v>1.0</v>
      </c>
      <c r="AC696" s="15">
        <f>SUMPRODUCT(linear!$G696:$P696,$R$4:$AA$4)</f>
        <v>0.200433643</v>
      </c>
      <c r="AD696" s="16">
        <f>(AC696-linear!$A696)^2</f>
        <v>0.6393063593</v>
      </c>
      <c r="AE696" s="16"/>
    </row>
    <row r="697" ht="14.25" customHeight="1">
      <c r="A697" s="10">
        <v>0.0</v>
      </c>
      <c r="B697" s="10" t="s">
        <v>30</v>
      </c>
      <c r="C697" s="10">
        <v>3.0</v>
      </c>
      <c r="D697" s="10" t="s">
        <v>31</v>
      </c>
      <c r="E697" s="10">
        <v>26.0</v>
      </c>
      <c r="F697" s="11">
        <v>7.8958</v>
      </c>
      <c r="G697" s="10">
        <v>0.0</v>
      </c>
      <c r="H697" s="10">
        <v>0.0</v>
      </c>
      <c r="I697" s="12">
        <f>linear!$E697/$E$1</f>
        <v>0.325</v>
      </c>
      <c r="J697" s="12">
        <f>LOG10(linear!$F697+1)</f>
        <v>0.9491850103</v>
      </c>
      <c r="K697" s="10">
        <f>IF(linear!$C697=1,1,0)</f>
        <v>0</v>
      </c>
      <c r="L697" s="10">
        <f>IF(linear!$C697=2,1,0)</f>
        <v>0</v>
      </c>
      <c r="M697" s="10">
        <f>IF(linear!$B697="S",1,0)</f>
        <v>1</v>
      </c>
      <c r="N697" s="10">
        <f>IF(linear!$B697="C",1,0)</f>
        <v>0</v>
      </c>
      <c r="O697" s="13">
        <f>IF(linear!$D697="male",1,0)</f>
        <v>1</v>
      </c>
      <c r="P697" s="13">
        <v>1.0</v>
      </c>
      <c r="AC697" s="15">
        <f>SUMPRODUCT(linear!$G697:$P697,$R$4:$AA$4)</f>
        <v>0.1218914411</v>
      </c>
      <c r="AD697" s="16">
        <f>(AC697-linear!$A697)^2</f>
        <v>0.01485752341</v>
      </c>
      <c r="AE697" s="16"/>
    </row>
    <row r="698" ht="14.25" customHeight="1">
      <c r="A698" s="10">
        <v>1.0</v>
      </c>
      <c r="B698" s="10" t="s">
        <v>30</v>
      </c>
      <c r="C698" s="10">
        <v>1.0</v>
      </c>
      <c r="D698" s="10" t="s">
        <v>33</v>
      </c>
      <c r="E698" s="10">
        <v>47.0</v>
      </c>
      <c r="F698" s="11">
        <v>52.5542</v>
      </c>
      <c r="G698" s="10">
        <v>1.0</v>
      </c>
      <c r="H698" s="10">
        <v>1.0</v>
      </c>
      <c r="I698" s="12">
        <f>linear!$E698/$E$1</f>
        <v>0.5875</v>
      </c>
      <c r="J698" s="12">
        <f>LOG10(linear!$F698+1)</f>
        <v>1.728793536</v>
      </c>
      <c r="K698" s="10">
        <f>IF(linear!$C698=1,1,0)</f>
        <v>1</v>
      </c>
      <c r="L698" s="10">
        <f>IF(linear!$C698=2,1,0)</f>
        <v>0</v>
      </c>
      <c r="M698" s="10">
        <f>IF(linear!$B698="S",1,0)</f>
        <v>1</v>
      </c>
      <c r="N698" s="10">
        <f>IF(linear!$B698="C",1,0)</f>
        <v>0</v>
      </c>
      <c r="O698" s="13">
        <f>IF(linear!$D698="male",1,0)</f>
        <v>0</v>
      </c>
      <c r="P698" s="13">
        <v>1.0</v>
      </c>
      <c r="AC698" s="15">
        <f>SUMPRODUCT(linear!$G698:$P698,$R$4:$AA$4)</f>
        <v>0.7922734629</v>
      </c>
      <c r="AD698" s="16">
        <f>(AC698-linear!$A698)^2</f>
        <v>0.04315031423</v>
      </c>
      <c r="AE698" s="16"/>
    </row>
    <row r="699" ht="14.25" customHeight="1">
      <c r="A699" s="10">
        <v>0.0</v>
      </c>
      <c r="B699" s="10" t="s">
        <v>30</v>
      </c>
      <c r="C699" s="10">
        <v>1.0</v>
      </c>
      <c r="D699" s="10" t="s">
        <v>31</v>
      </c>
      <c r="E699" s="10">
        <v>33.0</v>
      </c>
      <c r="F699" s="11">
        <v>5.0</v>
      </c>
      <c r="G699" s="10">
        <v>0.0</v>
      </c>
      <c r="H699" s="10">
        <v>0.0</v>
      </c>
      <c r="I699" s="12">
        <f>linear!$E699/$E$1</f>
        <v>0.4125</v>
      </c>
      <c r="J699" s="12">
        <f>LOG10(linear!$F699+1)</f>
        <v>0.7781512504</v>
      </c>
      <c r="K699" s="10">
        <f>IF(linear!$C699=1,1,0)</f>
        <v>1</v>
      </c>
      <c r="L699" s="10">
        <f>IF(linear!$C699=2,1,0)</f>
        <v>0</v>
      </c>
      <c r="M699" s="10">
        <f>IF(linear!$B699="S",1,0)</f>
        <v>1</v>
      </c>
      <c r="N699" s="10">
        <f>IF(linear!$B699="C",1,0)</f>
        <v>0</v>
      </c>
      <c r="O699" s="13">
        <f>IF(linear!$D699="male",1,0)</f>
        <v>1</v>
      </c>
      <c r="P699" s="13">
        <v>1.0</v>
      </c>
      <c r="AC699" s="15">
        <f>SUMPRODUCT(linear!$G699:$P699,$R$4:$AA$4)</f>
        <v>0.4213548966</v>
      </c>
      <c r="AD699" s="16">
        <f>(AC699-linear!$A699)^2</f>
        <v>0.1775399489</v>
      </c>
      <c r="AE699" s="16"/>
    </row>
    <row r="700" ht="14.25" customHeight="1">
      <c r="A700" s="10">
        <v>0.0</v>
      </c>
      <c r="B700" s="10" t="s">
        <v>30</v>
      </c>
      <c r="C700" s="10">
        <v>3.0</v>
      </c>
      <c r="D700" s="10" t="s">
        <v>31</v>
      </c>
      <c r="E700" s="10">
        <v>47.0</v>
      </c>
      <c r="F700" s="11">
        <v>9.0</v>
      </c>
      <c r="G700" s="10">
        <v>0.0</v>
      </c>
      <c r="H700" s="10">
        <v>0.0</v>
      </c>
      <c r="I700" s="12">
        <f>linear!$E700/$E$1</f>
        <v>0.5875</v>
      </c>
      <c r="J700" s="12">
        <f>LOG10(linear!$F700+1)</f>
        <v>1</v>
      </c>
      <c r="K700" s="10">
        <f>IF(linear!$C700=1,1,0)</f>
        <v>0</v>
      </c>
      <c r="L700" s="10">
        <f>IF(linear!$C700=2,1,0)</f>
        <v>0</v>
      </c>
      <c r="M700" s="10">
        <f>IF(linear!$B700="S",1,0)</f>
        <v>1</v>
      </c>
      <c r="N700" s="10">
        <f>IF(linear!$B700="C",1,0)</f>
        <v>0</v>
      </c>
      <c r="O700" s="13">
        <f>IF(linear!$D700="male",1,0)</f>
        <v>1</v>
      </c>
      <c r="P700" s="13">
        <v>1.0</v>
      </c>
      <c r="AC700" s="15">
        <f>SUMPRODUCT(linear!$G700:$P700,$R$4:$AA$4)</f>
        <v>-0.01006248655</v>
      </c>
      <c r="AD700" s="16">
        <f>(AC700-linear!$A700)^2</f>
        <v>0.0001012536356</v>
      </c>
      <c r="AE700" s="16"/>
    </row>
    <row r="701" ht="14.25" customHeight="1">
      <c r="A701" s="10">
        <v>1.0</v>
      </c>
      <c r="B701" s="10" t="s">
        <v>32</v>
      </c>
      <c r="C701" s="10">
        <v>2.0</v>
      </c>
      <c r="D701" s="10" t="s">
        <v>33</v>
      </c>
      <c r="E701" s="10">
        <v>28.0</v>
      </c>
      <c r="F701" s="11">
        <v>24.0</v>
      </c>
      <c r="G701" s="10">
        <v>1.0</v>
      </c>
      <c r="H701" s="10">
        <v>0.0</v>
      </c>
      <c r="I701" s="12">
        <f>linear!$E701/$E$1</f>
        <v>0.35</v>
      </c>
      <c r="J701" s="12">
        <f>LOG10(linear!$F701+1)</f>
        <v>1.397940009</v>
      </c>
      <c r="K701" s="10">
        <f>IF(linear!$C701=1,1,0)</f>
        <v>0</v>
      </c>
      <c r="L701" s="10">
        <f>IF(linear!$C701=2,1,0)</f>
        <v>1</v>
      </c>
      <c r="M701" s="10">
        <f>IF(linear!$B701="S",1,0)</f>
        <v>0</v>
      </c>
      <c r="N701" s="10">
        <f>IF(linear!$B701="C",1,0)</f>
        <v>1</v>
      </c>
      <c r="O701" s="13">
        <f>IF(linear!$D701="male",1,0)</f>
        <v>0</v>
      </c>
      <c r="P701" s="13">
        <v>1.0</v>
      </c>
      <c r="AC701" s="15">
        <f>SUMPRODUCT(linear!$G701:$P701,$R$4:$AA$4)</f>
        <v>0.8080300266</v>
      </c>
      <c r="AD701" s="16">
        <f>(AC701-linear!$A701)^2</f>
        <v>0.03685247067</v>
      </c>
      <c r="AE701" s="16"/>
    </row>
    <row r="702" ht="14.25" customHeight="1">
      <c r="A702" s="10">
        <v>1.0</v>
      </c>
      <c r="B702" s="10" t="s">
        <v>32</v>
      </c>
      <c r="C702" s="10">
        <v>3.0</v>
      </c>
      <c r="D702" s="10" t="s">
        <v>33</v>
      </c>
      <c r="E702" s="10">
        <v>15.0</v>
      </c>
      <c r="F702" s="11">
        <v>7.225</v>
      </c>
      <c r="G702" s="10">
        <v>0.0</v>
      </c>
      <c r="H702" s="10">
        <v>0.0</v>
      </c>
      <c r="I702" s="12">
        <f>linear!$E702/$E$1</f>
        <v>0.1875</v>
      </c>
      <c r="J702" s="12">
        <f>LOG10(linear!$F702+1)</f>
        <v>0.9151359066</v>
      </c>
      <c r="K702" s="10">
        <f>IF(linear!$C702=1,1,0)</f>
        <v>0</v>
      </c>
      <c r="L702" s="10">
        <f>IF(linear!$C702=2,1,0)</f>
        <v>0</v>
      </c>
      <c r="M702" s="10">
        <f>IF(linear!$B702="S",1,0)</f>
        <v>0</v>
      </c>
      <c r="N702" s="10">
        <f>IF(linear!$B702="C",1,0)</f>
        <v>1</v>
      </c>
      <c r="O702" s="13">
        <f>IF(linear!$D702="male",1,0)</f>
        <v>0</v>
      </c>
      <c r="P702" s="13">
        <v>1.0</v>
      </c>
      <c r="AC702" s="15">
        <f>SUMPRODUCT(linear!$G702:$P702,$R$4:$AA$4)</f>
        <v>0.7398095214</v>
      </c>
      <c r="AD702" s="16">
        <f>(AC702-linear!$A702)^2</f>
        <v>0.06769908513</v>
      </c>
      <c r="AE702" s="16"/>
    </row>
    <row r="703" ht="14.25" customHeight="1">
      <c r="A703" s="10">
        <v>0.0</v>
      </c>
      <c r="B703" s="10" t="s">
        <v>30</v>
      </c>
      <c r="C703" s="10">
        <v>3.0</v>
      </c>
      <c r="D703" s="10" t="s">
        <v>31</v>
      </c>
      <c r="E703" s="10">
        <v>20.0</v>
      </c>
      <c r="F703" s="11">
        <v>9.8458</v>
      </c>
      <c r="G703" s="10">
        <v>0.0</v>
      </c>
      <c r="H703" s="10">
        <v>0.0</v>
      </c>
      <c r="I703" s="12">
        <f>linear!$E703/$E$1</f>
        <v>0.25</v>
      </c>
      <c r="J703" s="12">
        <f>LOG10(linear!$F703+1)</f>
        <v>1.035261592</v>
      </c>
      <c r="K703" s="10">
        <f>IF(linear!$C703=1,1,0)</f>
        <v>0</v>
      </c>
      <c r="L703" s="10">
        <f>IF(linear!$C703=2,1,0)</f>
        <v>0</v>
      </c>
      <c r="M703" s="10">
        <f>IF(linear!$B703="S",1,0)</f>
        <v>1</v>
      </c>
      <c r="N703" s="10">
        <f>IF(linear!$B703="C",1,0)</f>
        <v>0</v>
      </c>
      <c r="O703" s="13">
        <f>IF(linear!$D703="male",1,0)</f>
        <v>1</v>
      </c>
      <c r="P703" s="13">
        <v>1.0</v>
      </c>
      <c r="AC703" s="15">
        <f>SUMPRODUCT(linear!$G703:$P703,$R$4:$AA$4)</f>
        <v>0.1644954888</v>
      </c>
      <c r="AD703" s="16">
        <f>(AC703-linear!$A703)^2</f>
        <v>0.02705876585</v>
      </c>
      <c r="AE703" s="16"/>
    </row>
    <row r="704" ht="14.25" customHeight="1">
      <c r="A704" s="10">
        <v>0.0</v>
      </c>
      <c r="B704" s="10" t="s">
        <v>30</v>
      </c>
      <c r="C704" s="10">
        <v>3.0</v>
      </c>
      <c r="D704" s="10" t="s">
        <v>31</v>
      </c>
      <c r="E704" s="10">
        <v>19.0</v>
      </c>
      <c r="F704" s="11">
        <v>7.8958</v>
      </c>
      <c r="G704" s="10">
        <v>0.0</v>
      </c>
      <c r="H704" s="10">
        <v>0.0</v>
      </c>
      <c r="I704" s="12">
        <f>linear!$E704/$E$1</f>
        <v>0.2375</v>
      </c>
      <c r="J704" s="12">
        <f>LOG10(linear!$F704+1)</f>
        <v>0.9491850103</v>
      </c>
      <c r="K704" s="10">
        <f>IF(linear!$C704=1,1,0)</f>
        <v>0</v>
      </c>
      <c r="L704" s="10">
        <f>IF(linear!$C704=2,1,0)</f>
        <v>0</v>
      </c>
      <c r="M704" s="10">
        <f>IF(linear!$B704="S",1,0)</f>
        <v>1</v>
      </c>
      <c r="N704" s="10">
        <f>IF(linear!$B704="C",1,0)</f>
        <v>0</v>
      </c>
      <c r="O704" s="13">
        <f>IF(linear!$D704="male",1,0)</f>
        <v>1</v>
      </c>
      <c r="P704" s="13">
        <v>1.0</v>
      </c>
      <c r="AC704" s="15">
        <f>SUMPRODUCT(linear!$G704:$P704,$R$4:$AA$4)</f>
        <v>0.166701644</v>
      </c>
      <c r="AD704" s="16">
        <f>(AC704-linear!$A704)^2</f>
        <v>0.02778943812</v>
      </c>
      <c r="AE704" s="16"/>
    </row>
    <row r="705" ht="14.25" customHeight="1">
      <c r="A705" s="10">
        <v>1.0</v>
      </c>
      <c r="B705" s="10" t="s">
        <v>32</v>
      </c>
      <c r="C705" s="10">
        <v>1.0</v>
      </c>
      <c r="D705" s="10" t="s">
        <v>33</v>
      </c>
      <c r="E705" s="10">
        <v>56.0</v>
      </c>
      <c r="F705" s="11">
        <v>83.1583</v>
      </c>
      <c r="G705" s="10">
        <v>0.0</v>
      </c>
      <c r="H705" s="10">
        <v>1.0</v>
      </c>
      <c r="I705" s="12">
        <f>linear!$E705/$E$1</f>
        <v>0.7</v>
      </c>
      <c r="J705" s="12">
        <f>LOG10(linear!$F705+1)</f>
        <v>1.925096954</v>
      </c>
      <c r="K705" s="10">
        <f>IF(linear!$C705=1,1,0)</f>
        <v>1</v>
      </c>
      <c r="L705" s="10">
        <f>IF(linear!$C705=2,1,0)</f>
        <v>0</v>
      </c>
      <c r="M705" s="10">
        <f>IF(linear!$B705="S",1,0)</f>
        <v>0</v>
      </c>
      <c r="N705" s="10">
        <f>IF(linear!$B705="C",1,0)</f>
        <v>1</v>
      </c>
      <c r="O705" s="13">
        <f>IF(linear!$D705="male",1,0)</f>
        <v>0</v>
      </c>
      <c r="P705" s="13">
        <v>1.0</v>
      </c>
      <c r="AC705" s="15">
        <f>SUMPRODUCT(linear!$G705:$P705,$R$4:$AA$4)</f>
        <v>0.8652585418</v>
      </c>
      <c r="AD705" s="16">
        <f>(AC705-linear!$A705)^2</f>
        <v>0.01815526056</v>
      </c>
      <c r="AE705" s="16"/>
    </row>
    <row r="706" ht="14.25" customHeight="1">
      <c r="A706" s="10">
        <v>1.0</v>
      </c>
      <c r="B706" s="10" t="s">
        <v>30</v>
      </c>
      <c r="C706" s="10">
        <v>2.0</v>
      </c>
      <c r="D706" s="10" t="s">
        <v>33</v>
      </c>
      <c r="E706" s="10">
        <v>25.0</v>
      </c>
      <c r="F706" s="11">
        <v>26.0</v>
      </c>
      <c r="G706" s="10">
        <v>0.0</v>
      </c>
      <c r="H706" s="10">
        <v>1.0</v>
      </c>
      <c r="I706" s="12">
        <f>linear!$E706/$E$1</f>
        <v>0.3125</v>
      </c>
      <c r="J706" s="12">
        <f>LOG10(linear!$F706+1)</f>
        <v>1.431363764</v>
      </c>
      <c r="K706" s="10">
        <f>IF(linear!$C706=1,1,0)</f>
        <v>0</v>
      </c>
      <c r="L706" s="10">
        <f>IF(linear!$C706=2,1,0)</f>
        <v>1</v>
      </c>
      <c r="M706" s="10">
        <f>IF(linear!$B706="S",1,0)</f>
        <v>1</v>
      </c>
      <c r="N706" s="10">
        <f>IF(linear!$B706="C",1,0)</f>
        <v>0</v>
      </c>
      <c r="O706" s="13">
        <f>IF(linear!$D706="male",1,0)</f>
        <v>0</v>
      </c>
      <c r="P706" s="13">
        <v>1.0</v>
      </c>
      <c r="AC706" s="15">
        <f>SUMPRODUCT(linear!$G706:$P706,$R$4:$AA$4)</f>
        <v>0.8037753324</v>
      </c>
      <c r="AD706" s="16">
        <f>(AC706-linear!$A706)^2</f>
        <v>0.03850412018</v>
      </c>
      <c r="AE706" s="16"/>
    </row>
    <row r="707" ht="14.25" customHeight="1">
      <c r="A707" s="10">
        <v>0.0</v>
      </c>
      <c r="B707" s="10" t="s">
        <v>30</v>
      </c>
      <c r="C707" s="10">
        <v>3.0</v>
      </c>
      <c r="D707" s="10" t="s">
        <v>31</v>
      </c>
      <c r="E707" s="10">
        <v>33.0</v>
      </c>
      <c r="F707" s="11">
        <v>7.8958</v>
      </c>
      <c r="G707" s="10">
        <v>0.0</v>
      </c>
      <c r="H707" s="10">
        <v>0.0</v>
      </c>
      <c r="I707" s="12">
        <f>linear!$E707/$E$1</f>
        <v>0.4125</v>
      </c>
      <c r="J707" s="12">
        <f>LOG10(linear!$F707+1)</f>
        <v>0.9491850103</v>
      </c>
      <c r="K707" s="10">
        <f>IF(linear!$C707=1,1,0)</f>
        <v>0</v>
      </c>
      <c r="L707" s="10">
        <f>IF(linear!$C707=2,1,0)</f>
        <v>0</v>
      </c>
      <c r="M707" s="10">
        <f>IF(linear!$B707="S",1,0)</f>
        <v>1</v>
      </c>
      <c r="N707" s="10">
        <f>IF(linear!$B707="C",1,0)</f>
        <v>0</v>
      </c>
      <c r="O707" s="13">
        <f>IF(linear!$D707="male",1,0)</f>
        <v>1</v>
      </c>
      <c r="P707" s="13">
        <v>1.0</v>
      </c>
      <c r="AC707" s="15">
        <f>SUMPRODUCT(linear!$G707:$P707,$R$4:$AA$4)</f>
        <v>0.07708123815</v>
      </c>
      <c r="AD707" s="16">
        <f>(AC707-linear!$A707)^2</f>
        <v>0.005941517275</v>
      </c>
      <c r="AE707" s="16"/>
    </row>
    <row r="708" ht="14.25" customHeight="1">
      <c r="A708" s="10">
        <v>0.0</v>
      </c>
      <c r="B708" s="10" t="s">
        <v>30</v>
      </c>
      <c r="C708" s="10">
        <v>3.0</v>
      </c>
      <c r="D708" s="10" t="s">
        <v>33</v>
      </c>
      <c r="E708" s="10">
        <v>22.0</v>
      </c>
      <c r="F708" s="11">
        <v>10.5167</v>
      </c>
      <c r="G708" s="10">
        <v>0.0</v>
      </c>
      <c r="H708" s="10">
        <v>0.0</v>
      </c>
      <c r="I708" s="12">
        <f>linear!$E708/$E$1</f>
        <v>0.275</v>
      </c>
      <c r="J708" s="12">
        <f>LOG10(linear!$F708+1)</f>
        <v>1.061328054</v>
      </c>
      <c r="K708" s="10">
        <f>IF(linear!$C708=1,1,0)</f>
        <v>0</v>
      </c>
      <c r="L708" s="10">
        <f>IF(linear!$C708=2,1,0)</f>
        <v>0</v>
      </c>
      <c r="M708" s="10">
        <f>IF(linear!$B708="S",1,0)</f>
        <v>1</v>
      </c>
      <c r="N708" s="10">
        <f>IF(linear!$B708="C",1,0)</f>
        <v>0</v>
      </c>
      <c r="O708" s="13">
        <f>IF(linear!$D708="male",1,0)</f>
        <v>0</v>
      </c>
      <c r="P708" s="13">
        <v>1.0</v>
      </c>
      <c r="AC708" s="15">
        <f>SUMPRODUCT(linear!$G708:$P708,$R$4:$AA$4)</f>
        <v>0.6360280846</v>
      </c>
      <c r="AD708" s="16">
        <f>(AC708-linear!$A708)^2</f>
        <v>0.4045317244</v>
      </c>
      <c r="AE708" s="16"/>
    </row>
    <row r="709" ht="14.25" customHeight="1">
      <c r="A709" s="10">
        <v>0.0</v>
      </c>
      <c r="B709" s="10" t="s">
        <v>30</v>
      </c>
      <c r="C709" s="10">
        <v>2.0</v>
      </c>
      <c r="D709" s="10" t="s">
        <v>31</v>
      </c>
      <c r="E709" s="10">
        <v>28.0</v>
      </c>
      <c r="F709" s="11">
        <v>10.5</v>
      </c>
      <c r="G709" s="10">
        <v>0.0</v>
      </c>
      <c r="H709" s="10">
        <v>0.0</v>
      </c>
      <c r="I709" s="12">
        <f>linear!$E709/$E$1</f>
        <v>0.35</v>
      </c>
      <c r="J709" s="12">
        <f>LOG10(linear!$F709+1)</f>
        <v>1.06069784</v>
      </c>
      <c r="K709" s="10">
        <f>IF(linear!$C709=1,1,0)</f>
        <v>0</v>
      </c>
      <c r="L709" s="10">
        <f>IF(linear!$C709=2,1,0)</f>
        <v>1</v>
      </c>
      <c r="M709" s="10">
        <f>IF(linear!$B709="S",1,0)</f>
        <v>1</v>
      </c>
      <c r="N709" s="10">
        <f>IF(linear!$B709="C",1,0)</f>
        <v>0</v>
      </c>
      <c r="O709" s="13">
        <f>IF(linear!$D709="male",1,0)</f>
        <v>1</v>
      </c>
      <c r="P709" s="13">
        <v>1.0</v>
      </c>
      <c r="AC709" s="15">
        <f>SUMPRODUCT(linear!$G709:$P709,$R$4:$AA$4)</f>
        <v>0.2973655541</v>
      </c>
      <c r="AD709" s="16">
        <f>(AC709-linear!$A709)^2</f>
        <v>0.08842627274</v>
      </c>
      <c r="AE709" s="16"/>
    </row>
    <row r="710" ht="14.25" customHeight="1">
      <c r="A710" s="10">
        <v>0.0</v>
      </c>
      <c r="B710" s="10" t="s">
        <v>30</v>
      </c>
      <c r="C710" s="10">
        <v>3.0</v>
      </c>
      <c r="D710" s="10" t="s">
        <v>31</v>
      </c>
      <c r="E710" s="10">
        <v>25.0</v>
      </c>
      <c r="F710" s="11">
        <v>7.05</v>
      </c>
      <c r="G710" s="10">
        <v>0.0</v>
      </c>
      <c r="H710" s="10">
        <v>0.0</v>
      </c>
      <c r="I710" s="12">
        <f>linear!$E710/$E$1</f>
        <v>0.3125</v>
      </c>
      <c r="J710" s="12">
        <f>LOG10(linear!$F710+1)</f>
        <v>0.9057958804</v>
      </c>
      <c r="K710" s="10">
        <f>IF(linear!$C710=1,1,0)</f>
        <v>0</v>
      </c>
      <c r="L710" s="10">
        <f>IF(linear!$C710=2,1,0)</f>
        <v>0</v>
      </c>
      <c r="M710" s="10">
        <f>IF(linear!$B710="S",1,0)</f>
        <v>1</v>
      </c>
      <c r="N710" s="10">
        <f>IF(linear!$B710="C",1,0)</f>
        <v>0</v>
      </c>
      <c r="O710" s="13">
        <f>IF(linear!$D710="male",1,0)</f>
        <v>1</v>
      </c>
      <c r="P710" s="13">
        <v>1.0</v>
      </c>
      <c r="AC710" s="15">
        <f>SUMPRODUCT(linear!$G710:$P710,$R$4:$AA$4)</f>
        <v>0.1261781478</v>
      </c>
      <c r="AD710" s="16">
        <f>(AC710-linear!$A710)^2</f>
        <v>0.01592092499</v>
      </c>
      <c r="AE710" s="16"/>
    </row>
    <row r="711" ht="14.25" customHeight="1">
      <c r="A711" s="10">
        <v>0.0</v>
      </c>
      <c r="B711" s="10" t="s">
        <v>34</v>
      </c>
      <c r="C711" s="10">
        <v>3.0</v>
      </c>
      <c r="D711" s="10" t="s">
        <v>33</v>
      </c>
      <c r="E711" s="10">
        <v>39.0</v>
      </c>
      <c r="F711" s="11">
        <v>29.125</v>
      </c>
      <c r="G711" s="10">
        <v>0.0</v>
      </c>
      <c r="H711" s="10">
        <v>5.0</v>
      </c>
      <c r="I711" s="12">
        <f>linear!$E711/$E$1</f>
        <v>0.4875</v>
      </c>
      <c r="J711" s="12">
        <f>LOG10(linear!$F711+1)</f>
        <v>1.478927056</v>
      </c>
      <c r="K711" s="10">
        <f>IF(linear!$C711=1,1,0)</f>
        <v>0</v>
      </c>
      <c r="L711" s="10">
        <f>IF(linear!$C711=2,1,0)</f>
        <v>0</v>
      </c>
      <c r="M711" s="10">
        <f>IF(linear!$B711="S",1,0)</f>
        <v>0</v>
      </c>
      <c r="N711" s="10">
        <f>IF(linear!$B711="C",1,0)</f>
        <v>0</v>
      </c>
      <c r="O711" s="13">
        <f>IF(linear!$D711="male",1,0)</f>
        <v>0</v>
      </c>
      <c r="P711" s="13">
        <v>1.0</v>
      </c>
      <c r="AC711" s="15">
        <f>SUMPRODUCT(linear!$G711:$P711,$R$4:$AA$4)</f>
        <v>0.4472087887</v>
      </c>
      <c r="AD711" s="16">
        <f>(AC711-linear!$A711)^2</f>
        <v>0.1999957007</v>
      </c>
      <c r="AE711" s="16"/>
    </row>
    <row r="712" ht="14.25" customHeight="1">
      <c r="A712" s="10">
        <v>0.0</v>
      </c>
      <c r="B712" s="10" t="s">
        <v>30</v>
      </c>
      <c r="C712" s="10">
        <v>2.0</v>
      </c>
      <c r="D712" s="10" t="s">
        <v>31</v>
      </c>
      <c r="E712" s="10">
        <v>27.0</v>
      </c>
      <c r="F712" s="11">
        <v>13.0</v>
      </c>
      <c r="G712" s="10">
        <v>0.0</v>
      </c>
      <c r="H712" s="10">
        <v>0.0</v>
      </c>
      <c r="I712" s="12">
        <f>linear!$E712/$E$1</f>
        <v>0.3375</v>
      </c>
      <c r="J712" s="12">
        <f>LOG10(linear!$F712+1)</f>
        <v>1.146128036</v>
      </c>
      <c r="K712" s="10">
        <f>IF(linear!$C712=1,1,0)</f>
        <v>0</v>
      </c>
      <c r="L712" s="10">
        <f>IF(linear!$C712=2,1,0)</f>
        <v>1</v>
      </c>
      <c r="M712" s="10">
        <f>IF(linear!$B712="S",1,0)</f>
        <v>1</v>
      </c>
      <c r="N712" s="10">
        <f>IF(linear!$B712="C",1,0)</f>
        <v>0</v>
      </c>
      <c r="O712" s="13">
        <f>IF(linear!$D712="male",1,0)</f>
        <v>1</v>
      </c>
      <c r="P712" s="13">
        <v>1.0</v>
      </c>
      <c r="AC712" s="15">
        <f>SUMPRODUCT(linear!$G712:$P712,$R$4:$AA$4)</f>
        <v>0.3079308097</v>
      </c>
      <c r="AD712" s="16">
        <f>(AC712-linear!$A712)^2</f>
        <v>0.09482138356</v>
      </c>
      <c r="AE712" s="16"/>
    </row>
    <row r="713" ht="14.25" customHeight="1">
      <c r="A713" s="10">
        <v>1.0</v>
      </c>
      <c r="B713" s="10" t="s">
        <v>30</v>
      </c>
      <c r="C713" s="10">
        <v>1.0</v>
      </c>
      <c r="D713" s="10" t="s">
        <v>33</v>
      </c>
      <c r="E713" s="10">
        <v>19.0</v>
      </c>
      <c r="F713" s="11">
        <v>30.0</v>
      </c>
      <c r="G713" s="10">
        <v>0.0</v>
      </c>
      <c r="H713" s="10">
        <v>0.0</v>
      </c>
      <c r="I713" s="12">
        <f>linear!$E713/$E$1</f>
        <v>0.2375</v>
      </c>
      <c r="J713" s="12">
        <f>LOG10(linear!$F713+1)</f>
        <v>1.491361694</v>
      </c>
      <c r="K713" s="10">
        <f>IF(linear!$C713=1,1,0)</f>
        <v>1</v>
      </c>
      <c r="L713" s="10">
        <f>IF(linear!$C713=2,1,0)</f>
        <v>0</v>
      </c>
      <c r="M713" s="10">
        <f>IF(linear!$B713="S",1,0)</f>
        <v>1</v>
      </c>
      <c r="N713" s="10">
        <f>IF(linear!$B713="C",1,0)</f>
        <v>0</v>
      </c>
      <c r="O713" s="13">
        <f>IF(linear!$D713="male",1,0)</f>
        <v>0</v>
      </c>
      <c r="P713" s="13">
        <v>1.0</v>
      </c>
      <c r="AC713" s="15">
        <f>SUMPRODUCT(linear!$G713:$P713,$R$4:$AA$4)</f>
        <v>1.028801651</v>
      </c>
      <c r="AD713" s="16">
        <f>(AC713-linear!$A713)^2</f>
        <v>0.0008295350823</v>
      </c>
      <c r="AE713" s="16"/>
    </row>
    <row r="714" ht="14.25" customHeight="1">
      <c r="A714" s="10">
        <v>1.0</v>
      </c>
      <c r="B714" s="10" t="s">
        <v>32</v>
      </c>
      <c r="C714" s="10">
        <v>1.0</v>
      </c>
      <c r="D714" s="10" t="s">
        <v>31</v>
      </c>
      <c r="E714" s="10">
        <v>26.0</v>
      </c>
      <c r="F714" s="11">
        <v>30.0</v>
      </c>
      <c r="G714" s="10">
        <v>0.0</v>
      </c>
      <c r="H714" s="10">
        <v>0.0</v>
      </c>
      <c r="I714" s="12">
        <f>linear!$E714/$E$1</f>
        <v>0.325</v>
      </c>
      <c r="J714" s="12">
        <f>LOG10(linear!$F714+1)</f>
        <v>1.491361694</v>
      </c>
      <c r="K714" s="10">
        <f>IF(linear!$C714=1,1,0)</f>
        <v>1</v>
      </c>
      <c r="L714" s="10">
        <f>IF(linear!$C714=2,1,0)</f>
        <v>0</v>
      </c>
      <c r="M714" s="10">
        <f>IF(linear!$B714="S",1,0)</f>
        <v>0</v>
      </c>
      <c r="N714" s="10">
        <f>IF(linear!$B714="C",1,0)</f>
        <v>1</v>
      </c>
      <c r="O714" s="13">
        <f>IF(linear!$D714="male",1,0)</f>
        <v>1</v>
      </c>
      <c r="P714" s="13">
        <v>1.0</v>
      </c>
      <c r="AC714" s="15">
        <f>SUMPRODUCT(linear!$G714:$P714,$R$4:$AA$4)</f>
        <v>0.567022915</v>
      </c>
      <c r="AD714" s="16">
        <f>(AC714-linear!$A714)^2</f>
        <v>0.1874691561</v>
      </c>
      <c r="AE714" s="16"/>
    </row>
    <row r="715" ht="14.25" customHeight="1">
      <c r="A715" s="10">
        <v>0.0</v>
      </c>
      <c r="B715" s="10" t="s">
        <v>34</v>
      </c>
      <c r="C715" s="10">
        <v>3.0</v>
      </c>
      <c r="D715" s="10" t="s">
        <v>31</v>
      </c>
      <c r="E715" s="10">
        <v>32.0</v>
      </c>
      <c r="F715" s="11">
        <v>7.75</v>
      </c>
      <c r="G715" s="10">
        <v>0.0</v>
      </c>
      <c r="H715" s="10">
        <v>0.0</v>
      </c>
      <c r="I715" s="12">
        <f>linear!$E715/$E$1</f>
        <v>0.4</v>
      </c>
      <c r="J715" s="12">
        <f>LOG10(linear!$F715+1)</f>
        <v>0.942008053</v>
      </c>
      <c r="K715" s="10">
        <f>IF(linear!$C715=1,1,0)</f>
        <v>0</v>
      </c>
      <c r="L715" s="10">
        <f>IF(linear!$C715=2,1,0)</f>
        <v>0</v>
      </c>
      <c r="M715" s="10">
        <f>IF(linear!$B715="S",1,0)</f>
        <v>0</v>
      </c>
      <c r="N715" s="10">
        <f>IF(linear!$B715="C",1,0)</f>
        <v>0</v>
      </c>
      <c r="O715" s="13">
        <f>IF(linear!$D715="male",1,0)</f>
        <v>1</v>
      </c>
      <c r="P715" s="13">
        <v>1.0</v>
      </c>
      <c r="AC715" s="15">
        <f>SUMPRODUCT(linear!$G715:$P715,$R$4:$AA$4)</f>
        <v>0.05241295456</v>
      </c>
      <c r="AD715" s="16">
        <f>(AC715-linear!$A715)^2</f>
        <v>0.002747117806</v>
      </c>
      <c r="AE715" s="16"/>
    </row>
    <row r="716" ht="14.25" customHeight="1">
      <c r="F716" s="4"/>
      <c r="I716" s="16"/>
      <c r="J716" s="16"/>
      <c r="O716" s="19"/>
      <c r="P716" s="19"/>
      <c r="AC716" s="15"/>
      <c r="AD716" s="16"/>
      <c r="AE716" s="16"/>
    </row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14"/>
    <col customWidth="1" min="3" max="3" width="6.57"/>
    <col customWidth="1" min="4" max="4" width="6.14"/>
    <col customWidth="1" min="5" max="5" width="7.57"/>
    <col customWidth="1" min="6" max="6" width="7.86"/>
    <col customWidth="1" min="7" max="7" width="7.43"/>
    <col customWidth="1" min="8" max="8" width="11.57"/>
    <col customWidth="1" min="9" max="26" width="8.71"/>
  </cols>
  <sheetData>
    <row r="1" ht="14.25" customHeight="1">
      <c r="A1" s="2" t="s">
        <v>5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12</v>
      </c>
      <c r="G1" s="2" t="s">
        <v>10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0.0</v>
      </c>
      <c r="B2" s="3">
        <v>3.0</v>
      </c>
      <c r="C2" s="3" t="s">
        <v>31</v>
      </c>
      <c r="D2" s="3">
        <v>22.0</v>
      </c>
      <c r="E2" s="3">
        <v>1.0</v>
      </c>
      <c r="F2" s="3">
        <v>0.0</v>
      </c>
      <c r="G2" s="4">
        <v>7.25</v>
      </c>
      <c r="H2" s="3" t="s">
        <v>30</v>
      </c>
    </row>
    <row r="3" ht="14.25" customHeight="1">
      <c r="A3" s="3">
        <v>1.0</v>
      </c>
      <c r="B3" s="3">
        <v>1.0</v>
      </c>
      <c r="C3" s="3" t="s">
        <v>33</v>
      </c>
      <c r="D3" s="3">
        <v>38.0</v>
      </c>
      <c r="E3" s="3">
        <v>1.0</v>
      </c>
      <c r="F3" s="3">
        <v>0.0</v>
      </c>
      <c r="G3" s="4">
        <v>71.2833</v>
      </c>
      <c r="H3" s="3" t="s">
        <v>32</v>
      </c>
    </row>
    <row r="4" ht="14.25" customHeight="1">
      <c r="A4" s="3">
        <v>1.0</v>
      </c>
      <c r="B4" s="3">
        <v>3.0</v>
      </c>
      <c r="C4" s="3" t="s">
        <v>33</v>
      </c>
      <c r="D4" s="3">
        <v>26.0</v>
      </c>
      <c r="E4" s="3">
        <v>0.0</v>
      </c>
      <c r="F4" s="3">
        <v>0.0</v>
      </c>
      <c r="G4" s="4">
        <v>7.925</v>
      </c>
      <c r="H4" s="3" t="s">
        <v>30</v>
      </c>
    </row>
    <row r="5" ht="14.25" customHeight="1">
      <c r="A5" s="3">
        <v>1.0</v>
      </c>
      <c r="B5" s="3">
        <v>1.0</v>
      </c>
      <c r="C5" s="3" t="s">
        <v>33</v>
      </c>
      <c r="D5" s="3">
        <v>35.0</v>
      </c>
      <c r="E5" s="3">
        <v>1.0</v>
      </c>
      <c r="F5" s="3">
        <v>0.0</v>
      </c>
      <c r="G5" s="4">
        <v>53.1</v>
      </c>
      <c r="H5" s="3" t="s">
        <v>30</v>
      </c>
    </row>
    <row r="6" ht="14.25" customHeight="1">
      <c r="A6" s="3">
        <v>0.0</v>
      </c>
      <c r="B6" s="3">
        <v>3.0</v>
      </c>
      <c r="C6" s="3" t="s">
        <v>31</v>
      </c>
      <c r="D6" s="3">
        <v>35.0</v>
      </c>
      <c r="E6" s="3">
        <v>0.0</v>
      </c>
      <c r="F6" s="3">
        <v>0.0</v>
      </c>
      <c r="G6" s="4">
        <v>8.05</v>
      </c>
      <c r="H6" s="3" t="s">
        <v>30</v>
      </c>
    </row>
    <row r="7" ht="14.25" hidden="1" customHeight="1">
      <c r="A7" s="3">
        <v>0.0</v>
      </c>
      <c r="B7" s="3">
        <v>3.0</v>
      </c>
      <c r="C7" s="3" t="s">
        <v>31</v>
      </c>
      <c r="E7" s="3">
        <v>0.0</v>
      </c>
      <c r="F7" s="3">
        <v>0.0</v>
      </c>
      <c r="G7" s="4">
        <v>8.4583</v>
      </c>
      <c r="H7" s="3" t="s">
        <v>34</v>
      </c>
    </row>
    <row r="8" ht="14.25" customHeight="1">
      <c r="A8" s="3">
        <v>0.0</v>
      </c>
      <c r="B8" s="3">
        <v>1.0</v>
      </c>
      <c r="C8" s="3" t="s">
        <v>31</v>
      </c>
      <c r="D8" s="3">
        <v>54.0</v>
      </c>
      <c r="E8" s="3">
        <v>0.0</v>
      </c>
      <c r="F8" s="3">
        <v>0.0</v>
      </c>
      <c r="G8" s="4">
        <v>51.8625</v>
      </c>
      <c r="H8" s="3" t="s">
        <v>30</v>
      </c>
    </row>
    <row r="9" ht="14.25" customHeight="1">
      <c r="A9" s="3">
        <v>0.0</v>
      </c>
      <c r="B9" s="3">
        <v>3.0</v>
      </c>
      <c r="C9" s="3" t="s">
        <v>31</v>
      </c>
      <c r="D9" s="3">
        <v>2.0</v>
      </c>
      <c r="E9" s="3">
        <v>3.0</v>
      </c>
      <c r="F9" s="3">
        <v>1.0</v>
      </c>
      <c r="G9" s="4">
        <v>21.075</v>
      </c>
      <c r="H9" s="3" t="s">
        <v>30</v>
      </c>
    </row>
    <row r="10" ht="14.25" customHeight="1">
      <c r="A10" s="3">
        <v>1.0</v>
      </c>
      <c r="B10" s="3">
        <v>3.0</v>
      </c>
      <c r="C10" s="3" t="s">
        <v>33</v>
      </c>
      <c r="D10" s="3">
        <v>27.0</v>
      </c>
      <c r="E10" s="3">
        <v>0.0</v>
      </c>
      <c r="F10" s="3">
        <v>2.0</v>
      </c>
      <c r="G10" s="4">
        <v>11.1333</v>
      </c>
      <c r="H10" s="3" t="s">
        <v>30</v>
      </c>
    </row>
    <row r="11" ht="14.25" customHeight="1">
      <c r="A11" s="3">
        <v>1.0</v>
      </c>
      <c r="B11" s="3">
        <v>2.0</v>
      </c>
      <c r="C11" s="3" t="s">
        <v>33</v>
      </c>
      <c r="D11" s="3">
        <v>14.0</v>
      </c>
      <c r="E11" s="3">
        <v>1.0</v>
      </c>
      <c r="F11" s="3">
        <v>0.0</v>
      </c>
      <c r="G11" s="4">
        <v>30.0708</v>
      </c>
      <c r="H11" s="3" t="s">
        <v>32</v>
      </c>
    </row>
    <row r="12" ht="14.25" customHeight="1">
      <c r="A12" s="3">
        <v>1.0</v>
      </c>
      <c r="B12" s="3">
        <v>3.0</v>
      </c>
      <c r="C12" s="3" t="s">
        <v>33</v>
      </c>
      <c r="D12" s="3">
        <v>4.0</v>
      </c>
      <c r="E12" s="3">
        <v>1.0</v>
      </c>
      <c r="F12" s="3">
        <v>1.0</v>
      </c>
      <c r="G12" s="4">
        <v>16.7</v>
      </c>
      <c r="H12" s="3" t="s">
        <v>30</v>
      </c>
    </row>
    <row r="13" ht="14.25" customHeight="1">
      <c r="A13" s="3">
        <v>1.0</v>
      </c>
      <c r="B13" s="3">
        <v>1.0</v>
      </c>
      <c r="C13" s="3" t="s">
        <v>33</v>
      </c>
      <c r="D13" s="3">
        <v>58.0</v>
      </c>
      <c r="E13" s="3">
        <v>0.0</v>
      </c>
      <c r="F13" s="3">
        <v>0.0</v>
      </c>
      <c r="G13" s="4">
        <v>26.55</v>
      </c>
      <c r="H13" s="3" t="s">
        <v>30</v>
      </c>
    </row>
    <row r="14" ht="14.25" customHeight="1">
      <c r="A14" s="3">
        <v>0.0</v>
      </c>
      <c r="B14" s="3">
        <v>3.0</v>
      </c>
      <c r="C14" s="3" t="s">
        <v>31</v>
      </c>
      <c r="D14" s="3">
        <v>20.0</v>
      </c>
      <c r="E14" s="3">
        <v>0.0</v>
      </c>
      <c r="F14" s="3">
        <v>0.0</v>
      </c>
      <c r="G14" s="4">
        <v>8.05</v>
      </c>
      <c r="H14" s="3" t="s">
        <v>30</v>
      </c>
    </row>
    <row r="15" ht="14.25" customHeight="1">
      <c r="A15" s="3">
        <v>0.0</v>
      </c>
      <c r="B15" s="3">
        <v>3.0</v>
      </c>
      <c r="C15" s="3" t="s">
        <v>31</v>
      </c>
      <c r="D15" s="3">
        <v>39.0</v>
      </c>
      <c r="E15" s="3">
        <v>1.0</v>
      </c>
      <c r="F15" s="3">
        <v>5.0</v>
      </c>
      <c r="G15" s="4">
        <v>31.275</v>
      </c>
      <c r="H15" s="3" t="s">
        <v>30</v>
      </c>
    </row>
    <row r="16" ht="14.25" customHeight="1">
      <c r="A16" s="3">
        <v>0.0</v>
      </c>
      <c r="B16" s="3">
        <v>3.0</v>
      </c>
      <c r="C16" s="3" t="s">
        <v>33</v>
      </c>
      <c r="D16" s="3">
        <v>14.0</v>
      </c>
      <c r="E16" s="3">
        <v>0.0</v>
      </c>
      <c r="F16" s="3">
        <v>0.0</v>
      </c>
      <c r="G16" s="4">
        <v>7.8542</v>
      </c>
      <c r="H16" s="3" t="s">
        <v>30</v>
      </c>
    </row>
    <row r="17" ht="14.25" customHeight="1">
      <c r="A17" s="3">
        <v>1.0</v>
      </c>
      <c r="B17" s="3">
        <v>2.0</v>
      </c>
      <c r="C17" s="3" t="s">
        <v>33</v>
      </c>
      <c r="D17" s="3">
        <v>55.0</v>
      </c>
      <c r="E17" s="3">
        <v>0.0</v>
      </c>
      <c r="F17" s="3">
        <v>0.0</v>
      </c>
      <c r="G17" s="4">
        <v>16.0</v>
      </c>
      <c r="H17" s="3" t="s">
        <v>30</v>
      </c>
    </row>
    <row r="18" ht="14.25" customHeight="1">
      <c r="A18" s="3">
        <v>0.0</v>
      </c>
      <c r="B18" s="3">
        <v>3.0</v>
      </c>
      <c r="C18" s="3" t="s">
        <v>31</v>
      </c>
      <c r="D18" s="3">
        <v>2.0</v>
      </c>
      <c r="E18" s="3">
        <v>4.0</v>
      </c>
      <c r="F18" s="3">
        <v>1.0</v>
      </c>
      <c r="G18" s="4">
        <v>29.125</v>
      </c>
      <c r="H18" s="3" t="s">
        <v>34</v>
      </c>
    </row>
    <row r="19" ht="14.25" hidden="1" customHeight="1">
      <c r="A19" s="3">
        <v>1.0</v>
      </c>
      <c r="B19" s="3">
        <v>2.0</v>
      </c>
      <c r="C19" s="3" t="s">
        <v>31</v>
      </c>
      <c r="E19" s="3">
        <v>0.0</v>
      </c>
      <c r="F19" s="3">
        <v>0.0</v>
      </c>
      <c r="G19" s="4">
        <v>13.0</v>
      </c>
      <c r="H19" s="3" t="s">
        <v>30</v>
      </c>
    </row>
    <row r="20" ht="14.25" customHeight="1">
      <c r="A20" s="3">
        <v>0.0</v>
      </c>
      <c r="B20" s="3">
        <v>3.0</v>
      </c>
      <c r="C20" s="3" t="s">
        <v>33</v>
      </c>
      <c r="D20" s="3">
        <v>31.0</v>
      </c>
      <c r="E20" s="3">
        <v>1.0</v>
      </c>
      <c r="F20" s="3">
        <v>0.0</v>
      </c>
      <c r="G20" s="4">
        <v>18.0</v>
      </c>
      <c r="H20" s="3" t="s">
        <v>30</v>
      </c>
    </row>
    <row r="21" ht="14.25" hidden="1" customHeight="1">
      <c r="A21" s="3">
        <v>1.0</v>
      </c>
      <c r="B21" s="3">
        <v>3.0</v>
      </c>
      <c r="C21" s="3" t="s">
        <v>33</v>
      </c>
      <c r="E21" s="3">
        <v>0.0</v>
      </c>
      <c r="F21" s="3">
        <v>0.0</v>
      </c>
      <c r="G21" s="4">
        <v>7.225</v>
      </c>
      <c r="H21" s="3" t="s">
        <v>32</v>
      </c>
    </row>
    <row r="22" ht="14.25" customHeight="1">
      <c r="A22" s="3">
        <v>0.0</v>
      </c>
      <c r="B22" s="3">
        <v>2.0</v>
      </c>
      <c r="C22" s="3" t="s">
        <v>31</v>
      </c>
      <c r="D22" s="3">
        <v>35.0</v>
      </c>
      <c r="E22" s="3">
        <v>0.0</v>
      </c>
      <c r="F22" s="3">
        <v>0.0</v>
      </c>
      <c r="G22" s="4">
        <v>26.0</v>
      </c>
      <c r="H22" s="3" t="s">
        <v>30</v>
      </c>
    </row>
    <row r="23" ht="14.25" customHeight="1">
      <c r="A23" s="3">
        <v>1.0</v>
      </c>
      <c r="B23" s="3">
        <v>2.0</v>
      </c>
      <c r="C23" s="3" t="s">
        <v>31</v>
      </c>
      <c r="D23" s="3">
        <v>34.0</v>
      </c>
      <c r="E23" s="3">
        <v>0.0</v>
      </c>
      <c r="F23" s="3">
        <v>0.0</v>
      </c>
      <c r="G23" s="4">
        <v>13.0</v>
      </c>
      <c r="H23" s="3" t="s">
        <v>30</v>
      </c>
    </row>
    <row r="24" ht="14.25" customHeight="1">
      <c r="A24" s="3">
        <v>1.0</v>
      </c>
      <c r="B24" s="3">
        <v>3.0</v>
      </c>
      <c r="C24" s="3" t="s">
        <v>33</v>
      </c>
      <c r="D24" s="3">
        <v>15.0</v>
      </c>
      <c r="E24" s="3">
        <v>0.0</v>
      </c>
      <c r="F24" s="3">
        <v>0.0</v>
      </c>
      <c r="G24" s="4">
        <v>8.0292</v>
      </c>
      <c r="H24" s="3" t="s">
        <v>34</v>
      </c>
    </row>
    <row r="25" ht="14.25" customHeight="1">
      <c r="A25" s="3">
        <v>1.0</v>
      </c>
      <c r="B25" s="3">
        <v>1.0</v>
      </c>
      <c r="C25" s="3" t="s">
        <v>31</v>
      </c>
      <c r="D25" s="3">
        <v>28.0</v>
      </c>
      <c r="E25" s="3">
        <v>0.0</v>
      </c>
      <c r="F25" s="3">
        <v>0.0</v>
      </c>
      <c r="G25" s="4">
        <v>35.5</v>
      </c>
      <c r="H25" s="3" t="s">
        <v>30</v>
      </c>
    </row>
    <row r="26" ht="14.25" customHeight="1">
      <c r="A26" s="3">
        <v>0.0</v>
      </c>
      <c r="B26" s="3">
        <v>3.0</v>
      </c>
      <c r="C26" s="3" t="s">
        <v>33</v>
      </c>
      <c r="D26" s="3">
        <v>8.0</v>
      </c>
      <c r="E26" s="3">
        <v>3.0</v>
      </c>
      <c r="F26" s="3">
        <v>1.0</v>
      </c>
      <c r="G26" s="4">
        <v>21.075</v>
      </c>
      <c r="H26" s="3" t="s">
        <v>30</v>
      </c>
    </row>
    <row r="27" ht="14.25" customHeight="1">
      <c r="A27" s="3">
        <v>1.0</v>
      </c>
      <c r="B27" s="3">
        <v>3.0</v>
      </c>
      <c r="C27" s="3" t="s">
        <v>33</v>
      </c>
      <c r="D27" s="3">
        <v>38.0</v>
      </c>
      <c r="E27" s="3">
        <v>1.0</v>
      </c>
      <c r="F27" s="3">
        <v>5.0</v>
      </c>
      <c r="G27" s="4">
        <v>31.3875</v>
      </c>
      <c r="H27" s="3" t="s">
        <v>30</v>
      </c>
    </row>
    <row r="28" ht="14.25" hidden="1" customHeight="1">
      <c r="A28" s="3">
        <v>0.0</v>
      </c>
      <c r="B28" s="3">
        <v>3.0</v>
      </c>
      <c r="C28" s="3" t="s">
        <v>31</v>
      </c>
      <c r="E28" s="3">
        <v>0.0</v>
      </c>
      <c r="F28" s="3">
        <v>0.0</v>
      </c>
      <c r="G28" s="4">
        <v>7.225</v>
      </c>
      <c r="H28" s="3" t="s">
        <v>32</v>
      </c>
    </row>
    <row r="29" ht="14.25" customHeight="1">
      <c r="A29" s="3">
        <v>0.0</v>
      </c>
      <c r="B29" s="3">
        <v>1.0</v>
      </c>
      <c r="C29" s="3" t="s">
        <v>31</v>
      </c>
      <c r="D29" s="3">
        <v>19.0</v>
      </c>
      <c r="E29" s="3">
        <v>3.0</v>
      </c>
      <c r="F29" s="3">
        <v>2.0</v>
      </c>
      <c r="G29" s="4">
        <v>263.0</v>
      </c>
      <c r="H29" s="3" t="s">
        <v>30</v>
      </c>
    </row>
    <row r="30" ht="14.25" hidden="1" customHeight="1">
      <c r="A30" s="3">
        <v>1.0</v>
      </c>
      <c r="B30" s="3">
        <v>3.0</v>
      </c>
      <c r="C30" s="3" t="s">
        <v>33</v>
      </c>
      <c r="E30" s="3">
        <v>0.0</v>
      </c>
      <c r="F30" s="3">
        <v>0.0</v>
      </c>
      <c r="G30" s="4">
        <v>7.8792</v>
      </c>
      <c r="H30" s="3" t="s">
        <v>34</v>
      </c>
    </row>
    <row r="31" ht="14.25" hidden="1" customHeight="1">
      <c r="A31" s="3">
        <v>0.0</v>
      </c>
      <c r="B31" s="3">
        <v>3.0</v>
      </c>
      <c r="C31" s="3" t="s">
        <v>31</v>
      </c>
      <c r="E31" s="3">
        <v>0.0</v>
      </c>
      <c r="F31" s="3">
        <v>0.0</v>
      </c>
      <c r="G31" s="4">
        <v>7.8958</v>
      </c>
      <c r="H31" s="3" t="s">
        <v>30</v>
      </c>
    </row>
    <row r="32" ht="14.25" customHeight="1">
      <c r="A32" s="3">
        <v>0.0</v>
      </c>
      <c r="B32" s="3">
        <v>1.0</v>
      </c>
      <c r="C32" s="3" t="s">
        <v>31</v>
      </c>
      <c r="D32" s="3">
        <v>40.0</v>
      </c>
      <c r="E32" s="3">
        <v>0.0</v>
      </c>
      <c r="F32" s="3">
        <v>0.0</v>
      </c>
      <c r="G32" s="4">
        <v>27.7208</v>
      </c>
      <c r="H32" s="3" t="s">
        <v>32</v>
      </c>
    </row>
    <row r="33" ht="14.25" hidden="1" customHeight="1">
      <c r="A33" s="3">
        <v>1.0</v>
      </c>
      <c r="B33" s="3">
        <v>1.0</v>
      </c>
      <c r="C33" s="3" t="s">
        <v>33</v>
      </c>
      <c r="E33" s="3">
        <v>1.0</v>
      </c>
      <c r="F33" s="3">
        <v>0.0</v>
      </c>
      <c r="G33" s="4">
        <v>146.5208</v>
      </c>
      <c r="H33" s="3" t="s">
        <v>32</v>
      </c>
    </row>
    <row r="34" ht="14.25" hidden="1" customHeight="1">
      <c r="A34" s="3">
        <v>1.0</v>
      </c>
      <c r="B34" s="3">
        <v>3.0</v>
      </c>
      <c r="C34" s="3" t="s">
        <v>33</v>
      </c>
      <c r="E34" s="3">
        <v>0.0</v>
      </c>
      <c r="F34" s="3">
        <v>0.0</v>
      </c>
      <c r="G34" s="4">
        <v>7.75</v>
      </c>
      <c r="H34" s="3" t="s">
        <v>34</v>
      </c>
    </row>
    <row r="35" ht="14.25" customHeight="1">
      <c r="A35" s="3">
        <v>0.0</v>
      </c>
      <c r="B35" s="3">
        <v>2.0</v>
      </c>
      <c r="C35" s="3" t="s">
        <v>31</v>
      </c>
      <c r="D35" s="3">
        <v>66.0</v>
      </c>
      <c r="E35" s="3">
        <v>0.0</v>
      </c>
      <c r="F35" s="3">
        <v>0.0</v>
      </c>
      <c r="G35" s="4">
        <v>10.5</v>
      </c>
      <c r="H35" s="3" t="s">
        <v>30</v>
      </c>
    </row>
    <row r="36" ht="14.25" customHeight="1">
      <c r="A36" s="3">
        <v>0.0</v>
      </c>
      <c r="B36" s="3">
        <v>1.0</v>
      </c>
      <c r="C36" s="3" t="s">
        <v>31</v>
      </c>
      <c r="D36" s="3">
        <v>28.0</v>
      </c>
      <c r="E36" s="3">
        <v>1.0</v>
      </c>
      <c r="F36" s="3">
        <v>0.0</v>
      </c>
      <c r="G36" s="4">
        <v>82.1708</v>
      </c>
      <c r="H36" s="3" t="s">
        <v>32</v>
      </c>
    </row>
    <row r="37" ht="14.25" customHeight="1">
      <c r="A37" s="3">
        <v>0.0</v>
      </c>
      <c r="B37" s="3">
        <v>1.0</v>
      </c>
      <c r="C37" s="3" t="s">
        <v>31</v>
      </c>
      <c r="D37" s="3">
        <v>42.0</v>
      </c>
      <c r="E37" s="3">
        <v>1.0</v>
      </c>
      <c r="F37" s="3">
        <v>0.0</v>
      </c>
      <c r="G37" s="4">
        <v>52.0</v>
      </c>
      <c r="H37" s="3" t="s">
        <v>30</v>
      </c>
    </row>
    <row r="38" ht="14.25" hidden="1" customHeight="1">
      <c r="A38" s="3">
        <v>1.0</v>
      </c>
      <c r="B38" s="3">
        <v>3.0</v>
      </c>
      <c r="C38" s="3" t="s">
        <v>31</v>
      </c>
      <c r="E38" s="3">
        <v>0.0</v>
      </c>
      <c r="F38" s="3">
        <v>0.0</v>
      </c>
      <c r="G38" s="4">
        <v>7.2292</v>
      </c>
      <c r="H38" s="3" t="s">
        <v>32</v>
      </c>
    </row>
    <row r="39" ht="14.25" customHeight="1">
      <c r="A39" s="3">
        <v>0.0</v>
      </c>
      <c r="B39" s="3">
        <v>3.0</v>
      </c>
      <c r="C39" s="3" t="s">
        <v>31</v>
      </c>
      <c r="D39" s="3">
        <v>21.0</v>
      </c>
      <c r="E39" s="3">
        <v>0.0</v>
      </c>
      <c r="F39" s="3">
        <v>0.0</v>
      </c>
      <c r="G39" s="4">
        <v>8.05</v>
      </c>
      <c r="H39" s="3" t="s">
        <v>30</v>
      </c>
    </row>
    <row r="40" ht="14.25" customHeight="1">
      <c r="A40" s="3">
        <v>0.0</v>
      </c>
      <c r="B40" s="3">
        <v>3.0</v>
      </c>
      <c r="C40" s="3" t="s">
        <v>33</v>
      </c>
      <c r="D40" s="3">
        <v>18.0</v>
      </c>
      <c r="E40" s="3">
        <v>2.0</v>
      </c>
      <c r="F40" s="3">
        <v>0.0</v>
      </c>
      <c r="G40" s="4">
        <v>18.0</v>
      </c>
      <c r="H40" s="3" t="s">
        <v>30</v>
      </c>
    </row>
    <row r="41" ht="14.25" customHeight="1">
      <c r="A41" s="3">
        <v>1.0</v>
      </c>
      <c r="B41" s="3">
        <v>3.0</v>
      </c>
      <c r="C41" s="3" t="s">
        <v>33</v>
      </c>
      <c r="D41" s="3">
        <v>14.0</v>
      </c>
      <c r="E41" s="3">
        <v>1.0</v>
      </c>
      <c r="F41" s="3">
        <v>0.0</v>
      </c>
      <c r="G41" s="4">
        <v>11.2417</v>
      </c>
      <c r="H41" s="3" t="s">
        <v>32</v>
      </c>
    </row>
    <row r="42" ht="14.25" customHeight="1">
      <c r="A42" s="3">
        <v>0.0</v>
      </c>
      <c r="B42" s="3">
        <v>3.0</v>
      </c>
      <c r="C42" s="3" t="s">
        <v>33</v>
      </c>
      <c r="D42" s="3">
        <v>40.0</v>
      </c>
      <c r="E42" s="3">
        <v>1.0</v>
      </c>
      <c r="F42" s="3">
        <v>0.0</v>
      </c>
      <c r="G42" s="4">
        <v>9.475</v>
      </c>
      <c r="H42" s="3" t="s">
        <v>30</v>
      </c>
    </row>
    <row r="43" ht="14.25" customHeight="1">
      <c r="A43" s="3">
        <v>0.0</v>
      </c>
      <c r="B43" s="3">
        <v>2.0</v>
      </c>
      <c r="C43" s="3" t="s">
        <v>33</v>
      </c>
      <c r="D43" s="3">
        <v>27.0</v>
      </c>
      <c r="E43" s="3">
        <v>1.0</v>
      </c>
      <c r="F43" s="3">
        <v>0.0</v>
      </c>
      <c r="G43" s="4">
        <v>21.0</v>
      </c>
      <c r="H43" s="3" t="s">
        <v>30</v>
      </c>
    </row>
    <row r="44" ht="14.25" hidden="1" customHeight="1">
      <c r="A44" s="3">
        <v>0.0</v>
      </c>
      <c r="B44" s="3">
        <v>3.0</v>
      </c>
      <c r="C44" s="3" t="s">
        <v>31</v>
      </c>
      <c r="E44" s="3">
        <v>0.0</v>
      </c>
      <c r="F44" s="3">
        <v>0.0</v>
      </c>
      <c r="G44" s="4">
        <v>7.8958</v>
      </c>
      <c r="H44" s="3" t="s">
        <v>32</v>
      </c>
    </row>
    <row r="45" ht="14.25" customHeight="1">
      <c r="A45" s="3">
        <v>1.0</v>
      </c>
      <c r="B45" s="3">
        <v>2.0</v>
      </c>
      <c r="C45" s="3" t="s">
        <v>33</v>
      </c>
      <c r="D45" s="3">
        <v>3.0</v>
      </c>
      <c r="E45" s="3">
        <v>1.0</v>
      </c>
      <c r="F45" s="3">
        <v>2.0</v>
      </c>
      <c r="G45" s="4">
        <v>41.5792</v>
      </c>
      <c r="H45" s="3" t="s">
        <v>32</v>
      </c>
    </row>
    <row r="46" ht="14.25" customHeight="1">
      <c r="A46" s="3">
        <v>1.0</v>
      </c>
      <c r="B46" s="3">
        <v>3.0</v>
      </c>
      <c r="C46" s="3" t="s">
        <v>33</v>
      </c>
      <c r="D46" s="3">
        <v>19.0</v>
      </c>
      <c r="E46" s="3">
        <v>0.0</v>
      </c>
      <c r="F46" s="3">
        <v>0.0</v>
      </c>
      <c r="G46" s="4">
        <v>7.8792</v>
      </c>
      <c r="H46" s="3" t="s">
        <v>34</v>
      </c>
    </row>
    <row r="47" ht="14.25" hidden="1" customHeight="1">
      <c r="A47" s="3">
        <v>0.0</v>
      </c>
      <c r="B47" s="3">
        <v>3.0</v>
      </c>
      <c r="C47" s="3" t="s">
        <v>31</v>
      </c>
      <c r="E47" s="3">
        <v>0.0</v>
      </c>
      <c r="F47" s="3">
        <v>0.0</v>
      </c>
      <c r="G47" s="4">
        <v>8.05</v>
      </c>
      <c r="H47" s="3" t="s">
        <v>30</v>
      </c>
    </row>
    <row r="48" ht="14.25" hidden="1" customHeight="1">
      <c r="A48" s="3">
        <v>0.0</v>
      </c>
      <c r="B48" s="3">
        <v>3.0</v>
      </c>
      <c r="C48" s="3" t="s">
        <v>31</v>
      </c>
      <c r="E48" s="3">
        <v>1.0</v>
      </c>
      <c r="F48" s="3">
        <v>0.0</v>
      </c>
      <c r="G48" s="4">
        <v>15.5</v>
      </c>
      <c r="H48" s="3" t="s">
        <v>34</v>
      </c>
    </row>
    <row r="49" ht="14.25" hidden="1" customHeight="1">
      <c r="A49" s="3">
        <v>1.0</v>
      </c>
      <c r="B49" s="3">
        <v>3.0</v>
      </c>
      <c r="C49" s="3" t="s">
        <v>33</v>
      </c>
      <c r="E49" s="3">
        <v>0.0</v>
      </c>
      <c r="F49" s="3">
        <v>0.0</v>
      </c>
      <c r="G49" s="4">
        <v>7.75</v>
      </c>
      <c r="H49" s="3" t="s">
        <v>34</v>
      </c>
    </row>
    <row r="50" ht="14.25" hidden="1" customHeight="1">
      <c r="A50" s="3">
        <v>0.0</v>
      </c>
      <c r="B50" s="3">
        <v>3.0</v>
      </c>
      <c r="C50" s="3" t="s">
        <v>31</v>
      </c>
      <c r="E50" s="3">
        <v>2.0</v>
      </c>
      <c r="F50" s="3">
        <v>0.0</v>
      </c>
      <c r="G50" s="4">
        <v>21.6792</v>
      </c>
      <c r="H50" s="3" t="s">
        <v>32</v>
      </c>
    </row>
    <row r="51" ht="14.25" customHeight="1">
      <c r="A51" s="3">
        <v>0.0</v>
      </c>
      <c r="B51" s="3">
        <v>3.0</v>
      </c>
      <c r="C51" s="3" t="s">
        <v>33</v>
      </c>
      <c r="D51" s="3">
        <v>18.0</v>
      </c>
      <c r="E51" s="3">
        <v>1.0</v>
      </c>
      <c r="F51" s="3">
        <v>0.0</v>
      </c>
      <c r="G51" s="4">
        <v>17.8</v>
      </c>
      <c r="H51" s="3" t="s">
        <v>30</v>
      </c>
    </row>
    <row r="52" ht="14.25" customHeight="1">
      <c r="A52" s="3">
        <v>0.0</v>
      </c>
      <c r="B52" s="3">
        <v>3.0</v>
      </c>
      <c r="C52" s="3" t="s">
        <v>31</v>
      </c>
      <c r="D52" s="3">
        <v>7.0</v>
      </c>
      <c r="E52" s="3">
        <v>4.0</v>
      </c>
      <c r="F52" s="3">
        <v>1.0</v>
      </c>
      <c r="G52" s="4">
        <v>39.6875</v>
      </c>
      <c r="H52" s="3" t="s">
        <v>30</v>
      </c>
    </row>
    <row r="53" ht="14.25" customHeight="1">
      <c r="A53" s="3">
        <v>0.0</v>
      </c>
      <c r="B53" s="3">
        <v>3.0</v>
      </c>
      <c r="C53" s="3" t="s">
        <v>31</v>
      </c>
      <c r="D53" s="3">
        <v>21.0</v>
      </c>
      <c r="E53" s="3">
        <v>0.0</v>
      </c>
      <c r="F53" s="3">
        <v>0.0</v>
      </c>
      <c r="G53" s="4">
        <v>7.8</v>
      </c>
      <c r="H53" s="3" t="s">
        <v>30</v>
      </c>
    </row>
    <row r="54" ht="14.25" customHeight="1">
      <c r="A54" s="3">
        <v>1.0</v>
      </c>
      <c r="B54" s="3">
        <v>1.0</v>
      </c>
      <c r="C54" s="3" t="s">
        <v>33</v>
      </c>
      <c r="D54" s="3">
        <v>49.0</v>
      </c>
      <c r="E54" s="3">
        <v>1.0</v>
      </c>
      <c r="F54" s="3">
        <v>0.0</v>
      </c>
      <c r="G54" s="4">
        <v>76.7292</v>
      </c>
      <c r="H54" s="3" t="s">
        <v>32</v>
      </c>
    </row>
    <row r="55" ht="14.25" customHeight="1">
      <c r="A55" s="3">
        <v>1.0</v>
      </c>
      <c r="B55" s="3">
        <v>2.0</v>
      </c>
      <c r="C55" s="3" t="s">
        <v>33</v>
      </c>
      <c r="D55" s="3">
        <v>29.0</v>
      </c>
      <c r="E55" s="3">
        <v>1.0</v>
      </c>
      <c r="F55" s="3">
        <v>0.0</v>
      </c>
      <c r="G55" s="4">
        <v>26.0</v>
      </c>
      <c r="H55" s="3" t="s">
        <v>30</v>
      </c>
    </row>
    <row r="56" ht="14.25" customHeight="1">
      <c r="A56" s="3">
        <v>0.0</v>
      </c>
      <c r="B56" s="3">
        <v>1.0</v>
      </c>
      <c r="C56" s="3" t="s">
        <v>31</v>
      </c>
      <c r="D56" s="3">
        <v>65.0</v>
      </c>
      <c r="E56" s="3">
        <v>0.0</v>
      </c>
      <c r="F56" s="3">
        <v>1.0</v>
      </c>
      <c r="G56" s="4">
        <v>61.9792</v>
      </c>
      <c r="H56" s="3" t="s">
        <v>32</v>
      </c>
    </row>
    <row r="57" ht="14.25" hidden="1" customHeight="1">
      <c r="A57" s="3">
        <v>1.0</v>
      </c>
      <c r="B57" s="3">
        <v>1.0</v>
      </c>
      <c r="C57" s="3" t="s">
        <v>31</v>
      </c>
      <c r="E57" s="3">
        <v>0.0</v>
      </c>
      <c r="F57" s="3">
        <v>0.0</v>
      </c>
      <c r="G57" s="4">
        <v>35.5</v>
      </c>
      <c r="H57" s="3" t="s">
        <v>30</v>
      </c>
    </row>
    <row r="58" ht="14.25" customHeight="1">
      <c r="A58" s="3">
        <v>1.0</v>
      </c>
      <c r="B58" s="3">
        <v>2.0</v>
      </c>
      <c r="C58" s="3" t="s">
        <v>33</v>
      </c>
      <c r="D58" s="3">
        <v>21.0</v>
      </c>
      <c r="E58" s="3">
        <v>0.0</v>
      </c>
      <c r="F58" s="3">
        <v>0.0</v>
      </c>
      <c r="G58" s="4">
        <v>10.5</v>
      </c>
      <c r="H58" s="3" t="s">
        <v>30</v>
      </c>
    </row>
    <row r="59" ht="14.25" customHeight="1">
      <c r="A59" s="3">
        <v>0.0</v>
      </c>
      <c r="B59" s="3">
        <v>3.0</v>
      </c>
      <c r="C59" s="3" t="s">
        <v>31</v>
      </c>
      <c r="D59" s="3">
        <v>28.5</v>
      </c>
      <c r="E59" s="3">
        <v>0.0</v>
      </c>
      <c r="F59" s="3">
        <v>0.0</v>
      </c>
      <c r="G59" s="4">
        <v>7.2292</v>
      </c>
      <c r="H59" s="3" t="s">
        <v>32</v>
      </c>
    </row>
    <row r="60" ht="14.25" customHeight="1">
      <c r="A60" s="3">
        <v>1.0</v>
      </c>
      <c r="B60" s="3">
        <v>2.0</v>
      </c>
      <c r="C60" s="3" t="s">
        <v>33</v>
      </c>
      <c r="D60" s="3">
        <v>5.0</v>
      </c>
      <c r="E60" s="3">
        <v>1.0</v>
      </c>
      <c r="F60" s="3">
        <v>2.0</v>
      </c>
      <c r="G60" s="4">
        <v>27.75</v>
      </c>
      <c r="H60" s="3" t="s">
        <v>30</v>
      </c>
    </row>
    <row r="61" ht="14.25" customHeight="1">
      <c r="A61" s="3">
        <v>0.0</v>
      </c>
      <c r="B61" s="3">
        <v>3.0</v>
      </c>
      <c r="C61" s="3" t="s">
        <v>31</v>
      </c>
      <c r="D61" s="3">
        <v>11.0</v>
      </c>
      <c r="E61" s="3">
        <v>5.0</v>
      </c>
      <c r="F61" s="3">
        <v>2.0</v>
      </c>
      <c r="G61" s="4">
        <v>46.9</v>
      </c>
      <c r="H61" s="3" t="s">
        <v>30</v>
      </c>
    </row>
    <row r="62" ht="14.25" customHeight="1">
      <c r="A62" s="3">
        <v>0.0</v>
      </c>
      <c r="B62" s="3">
        <v>3.0</v>
      </c>
      <c r="C62" s="3" t="s">
        <v>31</v>
      </c>
      <c r="D62" s="3">
        <v>22.0</v>
      </c>
      <c r="E62" s="3">
        <v>0.0</v>
      </c>
      <c r="F62" s="3">
        <v>0.0</v>
      </c>
      <c r="G62" s="4">
        <v>7.2292</v>
      </c>
      <c r="H62" s="3" t="s">
        <v>32</v>
      </c>
    </row>
    <row r="63" ht="14.25" hidden="1" customHeight="1">
      <c r="A63" s="3">
        <v>1.0</v>
      </c>
      <c r="B63" s="3">
        <v>1.0</v>
      </c>
      <c r="C63" s="3" t="s">
        <v>33</v>
      </c>
      <c r="D63" s="3">
        <v>38.0</v>
      </c>
      <c r="E63" s="3">
        <v>0.0</v>
      </c>
      <c r="F63" s="3">
        <v>0.0</v>
      </c>
      <c r="G63" s="4">
        <v>80.0</v>
      </c>
    </row>
    <row r="64" ht="14.25" customHeight="1">
      <c r="A64" s="3">
        <v>0.0</v>
      </c>
      <c r="B64" s="3">
        <v>1.0</v>
      </c>
      <c r="C64" s="3" t="s">
        <v>31</v>
      </c>
      <c r="D64" s="3">
        <v>45.0</v>
      </c>
      <c r="E64" s="3">
        <v>1.0</v>
      </c>
      <c r="F64" s="3">
        <v>0.0</v>
      </c>
      <c r="G64" s="4">
        <v>83.475</v>
      </c>
      <c r="H64" s="3" t="s">
        <v>30</v>
      </c>
    </row>
    <row r="65" ht="14.25" customHeight="1">
      <c r="A65" s="3">
        <v>0.0</v>
      </c>
      <c r="B65" s="3">
        <v>3.0</v>
      </c>
      <c r="C65" s="3" t="s">
        <v>31</v>
      </c>
      <c r="D65" s="3">
        <v>4.0</v>
      </c>
      <c r="E65" s="3">
        <v>3.0</v>
      </c>
      <c r="F65" s="3">
        <v>2.0</v>
      </c>
      <c r="G65" s="4">
        <v>27.9</v>
      </c>
      <c r="H65" s="3" t="s">
        <v>30</v>
      </c>
    </row>
    <row r="66" ht="14.25" hidden="1" customHeight="1">
      <c r="A66" s="3">
        <v>0.0</v>
      </c>
      <c r="B66" s="3">
        <v>1.0</v>
      </c>
      <c r="C66" s="3" t="s">
        <v>31</v>
      </c>
      <c r="E66" s="3">
        <v>0.0</v>
      </c>
      <c r="F66" s="3">
        <v>0.0</v>
      </c>
      <c r="G66" s="4">
        <v>27.7208</v>
      </c>
      <c r="H66" s="3" t="s">
        <v>32</v>
      </c>
    </row>
    <row r="67" ht="14.25" hidden="1" customHeight="1">
      <c r="A67" s="3">
        <v>1.0</v>
      </c>
      <c r="B67" s="3">
        <v>3.0</v>
      </c>
      <c r="C67" s="3" t="s">
        <v>31</v>
      </c>
      <c r="E67" s="3">
        <v>1.0</v>
      </c>
      <c r="F67" s="3">
        <v>1.0</v>
      </c>
      <c r="G67" s="4">
        <v>15.2458</v>
      </c>
      <c r="H67" s="3" t="s">
        <v>32</v>
      </c>
    </row>
    <row r="68" ht="14.25" customHeight="1">
      <c r="A68" s="3">
        <v>1.0</v>
      </c>
      <c r="B68" s="3">
        <v>2.0</v>
      </c>
      <c r="C68" s="3" t="s">
        <v>33</v>
      </c>
      <c r="D68" s="3">
        <v>29.0</v>
      </c>
      <c r="E68" s="3">
        <v>0.0</v>
      </c>
      <c r="F68" s="3">
        <v>0.0</v>
      </c>
      <c r="G68" s="4">
        <v>10.5</v>
      </c>
      <c r="H68" s="3" t="s">
        <v>30</v>
      </c>
    </row>
    <row r="69" ht="14.25" customHeight="1">
      <c r="A69" s="3">
        <v>0.0</v>
      </c>
      <c r="B69" s="3">
        <v>3.0</v>
      </c>
      <c r="C69" s="3" t="s">
        <v>31</v>
      </c>
      <c r="D69" s="3">
        <v>19.0</v>
      </c>
      <c r="E69" s="3">
        <v>0.0</v>
      </c>
      <c r="F69" s="3">
        <v>0.0</v>
      </c>
      <c r="G69" s="4">
        <v>8.1583</v>
      </c>
      <c r="H69" s="3" t="s">
        <v>30</v>
      </c>
    </row>
    <row r="70" ht="14.25" customHeight="1">
      <c r="A70" s="3">
        <v>1.0</v>
      </c>
      <c r="B70" s="3">
        <v>3.0</v>
      </c>
      <c r="C70" s="3" t="s">
        <v>33</v>
      </c>
      <c r="D70" s="3">
        <v>17.0</v>
      </c>
      <c r="E70" s="3">
        <v>4.0</v>
      </c>
      <c r="F70" s="3">
        <v>2.0</v>
      </c>
      <c r="G70" s="4">
        <v>7.925</v>
      </c>
      <c r="H70" s="3" t="s">
        <v>30</v>
      </c>
    </row>
    <row r="71" ht="14.25" customHeight="1">
      <c r="A71" s="3">
        <v>0.0</v>
      </c>
      <c r="B71" s="3">
        <v>3.0</v>
      </c>
      <c r="C71" s="3" t="s">
        <v>31</v>
      </c>
      <c r="D71" s="3">
        <v>26.0</v>
      </c>
      <c r="E71" s="3">
        <v>2.0</v>
      </c>
      <c r="F71" s="3">
        <v>0.0</v>
      </c>
      <c r="G71" s="4">
        <v>8.6625</v>
      </c>
      <c r="H71" s="3" t="s">
        <v>30</v>
      </c>
    </row>
    <row r="72" ht="14.25" customHeight="1">
      <c r="A72" s="3">
        <v>0.0</v>
      </c>
      <c r="B72" s="3">
        <v>2.0</v>
      </c>
      <c r="C72" s="3" t="s">
        <v>31</v>
      </c>
      <c r="D72" s="3">
        <v>32.0</v>
      </c>
      <c r="E72" s="3">
        <v>0.0</v>
      </c>
      <c r="F72" s="3">
        <v>0.0</v>
      </c>
      <c r="G72" s="4">
        <v>10.5</v>
      </c>
      <c r="H72" s="3" t="s">
        <v>30</v>
      </c>
    </row>
    <row r="73" ht="14.25" customHeight="1">
      <c r="A73" s="3">
        <v>0.0</v>
      </c>
      <c r="B73" s="3">
        <v>3.0</v>
      </c>
      <c r="C73" s="3" t="s">
        <v>33</v>
      </c>
      <c r="D73" s="3">
        <v>16.0</v>
      </c>
      <c r="E73" s="3">
        <v>5.0</v>
      </c>
      <c r="F73" s="3">
        <v>2.0</v>
      </c>
      <c r="G73" s="4">
        <v>46.9</v>
      </c>
      <c r="H73" s="3" t="s">
        <v>30</v>
      </c>
    </row>
    <row r="74" ht="14.25" customHeight="1">
      <c r="A74" s="3">
        <v>0.0</v>
      </c>
      <c r="B74" s="3">
        <v>2.0</v>
      </c>
      <c r="C74" s="3" t="s">
        <v>31</v>
      </c>
      <c r="D74" s="3">
        <v>21.0</v>
      </c>
      <c r="E74" s="3">
        <v>0.0</v>
      </c>
      <c r="F74" s="3">
        <v>0.0</v>
      </c>
      <c r="G74" s="4">
        <v>73.5</v>
      </c>
      <c r="H74" s="3" t="s">
        <v>30</v>
      </c>
    </row>
    <row r="75" ht="14.25" customHeight="1">
      <c r="A75" s="3">
        <v>0.0</v>
      </c>
      <c r="B75" s="3">
        <v>3.0</v>
      </c>
      <c r="C75" s="3" t="s">
        <v>31</v>
      </c>
      <c r="D75" s="3">
        <v>26.0</v>
      </c>
      <c r="E75" s="3">
        <v>1.0</v>
      </c>
      <c r="F75" s="3">
        <v>0.0</v>
      </c>
      <c r="G75" s="4">
        <v>14.4542</v>
      </c>
      <c r="H75" s="3" t="s">
        <v>32</v>
      </c>
    </row>
    <row r="76" ht="14.25" customHeight="1">
      <c r="A76" s="3">
        <v>1.0</v>
      </c>
      <c r="B76" s="3">
        <v>3.0</v>
      </c>
      <c r="C76" s="3" t="s">
        <v>31</v>
      </c>
      <c r="D76" s="3">
        <v>32.0</v>
      </c>
      <c r="E76" s="3">
        <v>0.0</v>
      </c>
      <c r="F76" s="3">
        <v>0.0</v>
      </c>
      <c r="G76" s="4">
        <v>56.4958</v>
      </c>
      <c r="H76" s="3" t="s">
        <v>30</v>
      </c>
    </row>
    <row r="77" ht="14.25" customHeight="1">
      <c r="A77" s="3">
        <v>0.0</v>
      </c>
      <c r="B77" s="3">
        <v>3.0</v>
      </c>
      <c r="C77" s="3" t="s">
        <v>31</v>
      </c>
      <c r="D77" s="3">
        <v>25.0</v>
      </c>
      <c r="E77" s="3">
        <v>0.0</v>
      </c>
      <c r="F77" s="3">
        <v>0.0</v>
      </c>
      <c r="G77" s="4">
        <v>7.65</v>
      </c>
      <c r="H77" s="3" t="s">
        <v>30</v>
      </c>
    </row>
    <row r="78" ht="14.25" hidden="1" customHeight="1">
      <c r="A78" s="3">
        <v>0.0</v>
      </c>
      <c r="B78" s="3">
        <v>3.0</v>
      </c>
      <c r="C78" s="3" t="s">
        <v>31</v>
      </c>
      <c r="E78" s="3">
        <v>0.0</v>
      </c>
      <c r="F78" s="3">
        <v>0.0</v>
      </c>
      <c r="G78" s="4">
        <v>7.8958</v>
      </c>
      <c r="H78" s="3" t="s">
        <v>30</v>
      </c>
    </row>
    <row r="79" ht="14.25" hidden="1" customHeight="1">
      <c r="A79" s="3">
        <v>0.0</v>
      </c>
      <c r="B79" s="3">
        <v>3.0</v>
      </c>
      <c r="C79" s="3" t="s">
        <v>31</v>
      </c>
      <c r="E79" s="3">
        <v>0.0</v>
      </c>
      <c r="F79" s="3">
        <v>0.0</v>
      </c>
      <c r="G79" s="4">
        <v>8.05</v>
      </c>
      <c r="H79" s="3" t="s">
        <v>30</v>
      </c>
    </row>
    <row r="80" ht="14.25" customHeight="1">
      <c r="A80" s="3">
        <v>1.0</v>
      </c>
      <c r="B80" s="3">
        <v>2.0</v>
      </c>
      <c r="C80" s="3" t="s">
        <v>31</v>
      </c>
      <c r="D80" s="3">
        <v>0.83</v>
      </c>
      <c r="E80" s="3">
        <v>0.0</v>
      </c>
      <c r="F80" s="3">
        <v>2.0</v>
      </c>
      <c r="G80" s="4">
        <v>29.0</v>
      </c>
      <c r="H80" s="3" t="s">
        <v>30</v>
      </c>
    </row>
    <row r="81" ht="14.25" customHeight="1">
      <c r="A81" s="3">
        <v>1.0</v>
      </c>
      <c r="B81" s="3">
        <v>3.0</v>
      </c>
      <c r="C81" s="3" t="s">
        <v>33</v>
      </c>
      <c r="D81" s="3">
        <v>30.0</v>
      </c>
      <c r="E81" s="3">
        <v>0.0</v>
      </c>
      <c r="F81" s="3">
        <v>0.0</v>
      </c>
      <c r="G81" s="4">
        <v>12.475</v>
      </c>
      <c r="H81" s="3" t="s">
        <v>30</v>
      </c>
    </row>
    <row r="82" ht="14.25" customHeight="1">
      <c r="A82" s="3">
        <v>0.0</v>
      </c>
      <c r="B82" s="3">
        <v>3.0</v>
      </c>
      <c r="C82" s="3" t="s">
        <v>31</v>
      </c>
      <c r="D82" s="3">
        <v>22.0</v>
      </c>
      <c r="E82" s="3">
        <v>0.0</v>
      </c>
      <c r="F82" s="3">
        <v>0.0</v>
      </c>
      <c r="G82" s="4">
        <v>9.0</v>
      </c>
      <c r="H82" s="3" t="s">
        <v>30</v>
      </c>
    </row>
    <row r="83" ht="14.25" customHeight="1">
      <c r="A83" s="3">
        <v>1.0</v>
      </c>
      <c r="B83" s="3">
        <v>3.0</v>
      </c>
      <c r="C83" s="3" t="s">
        <v>31</v>
      </c>
      <c r="D83" s="3">
        <v>29.0</v>
      </c>
      <c r="E83" s="3">
        <v>0.0</v>
      </c>
      <c r="F83" s="3">
        <v>0.0</v>
      </c>
      <c r="G83" s="4">
        <v>9.5</v>
      </c>
      <c r="H83" s="3" t="s">
        <v>30</v>
      </c>
    </row>
    <row r="84" ht="14.25" hidden="1" customHeight="1">
      <c r="A84" s="3">
        <v>1.0</v>
      </c>
      <c r="B84" s="3">
        <v>3.0</v>
      </c>
      <c r="C84" s="3" t="s">
        <v>33</v>
      </c>
      <c r="E84" s="3">
        <v>0.0</v>
      </c>
      <c r="F84" s="3">
        <v>0.0</v>
      </c>
      <c r="G84" s="4">
        <v>7.7875</v>
      </c>
      <c r="H84" s="3" t="s">
        <v>34</v>
      </c>
    </row>
    <row r="85" ht="14.25" customHeight="1">
      <c r="A85" s="3">
        <v>0.0</v>
      </c>
      <c r="B85" s="3">
        <v>1.0</v>
      </c>
      <c r="C85" s="3" t="s">
        <v>31</v>
      </c>
      <c r="D85" s="3">
        <v>28.0</v>
      </c>
      <c r="E85" s="3">
        <v>0.0</v>
      </c>
      <c r="F85" s="3">
        <v>0.0</v>
      </c>
      <c r="G85" s="4">
        <v>47.1</v>
      </c>
      <c r="H85" s="3" t="s">
        <v>30</v>
      </c>
    </row>
    <row r="86" ht="14.25" customHeight="1">
      <c r="A86" s="3">
        <v>1.0</v>
      </c>
      <c r="B86" s="3">
        <v>2.0</v>
      </c>
      <c r="C86" s="3" t="s">
        <v>33</v>
      </c>
      <c r="D86" s="3">
        <v>17.0</v>
      </c>
      <c r="E86" s="3">
        <v>0.0</v>
      </c>
      <c r="F86" s="3">
        <v>0.0</v>
      </c>
      <c r="G86" s="4">
        <v>10.5</v>
      </c>
      <c r="H86" s="3" t="s">
        <v>30</v>
      </c>
    </row>
    <row r="87" ht="14.25" customHeight="1">
      <c r="A87" s="3">
        <v>1.0</v>
      </c>
      <c r="B87" s="3">
        <v>3.0</v>
      </c>
      <c r="C87" s="3" t="s">
        <v>33</v>
      </c>
      <c r="D87" s="3">
        <v>33.0</v>
      </c>
      <c r="E87" s="3">
        <v>3.0</v>
      </c>
      <c r="F87" s="3">
        <v>0.0</v>
      </c>
      <c r="G87" s="4">
        <v>15.85</v>
      </c>
      <c r="H87" s="3" t="s">
        <v>30</v>
      </c>
    </row>
    <row r="88" ht="14.25" customHeight="1">
      <c r="A88" s="3">
        <v>0.0</v>
      </c>
      <c r="B88" s="3">
        <v>3.0</v>
      </c>
      <c r="C88" s="3" t="s">
        <v>31</v>
      </c>
      <c r="D88" s="3">
        <v>16.0</v>
      </c>
      <c r="E88" s="3">
        <v>1.0</v>
      </c>
      <c r="F88" s="3">
        <v>3.0</v>
      </c>
      <c r="G88" s="4">
        <v>34.375</v>
      </c>
      <c r="H88" s="3" t="s">
        <v>30</v>
      </c>
    </row>
    <row r="89" ht="14.25" hidden="1" customHeight="1">
      <c r="A89" s="3">
        <v>0.0</v>
      </c>
      <c r="B89" s="3">
        <v>3.0</v>
      </c>
      <c r="C89" s="3" t="s">
        <v>31</v>
      </c>
      <c r="E89" s="3">
        <v>0.0</v>
      </c>
      <c r="F89" s="3">
        <v>0.0</v>
      </c>
      <c r="G89" s="4">
        <v>8.05</v>
      </c>
      <c r="H89" s="3" t="s">
        <v>30</v>
      </c>
    </row>
    <row r="90" ht="14.25" customHeight="1">
      <c r="A90" s="3">
        <v>1.0</v>
      </c>
      <c r="B90" s="3">
        <v>1.0</v>
      </c>
      <c r="C90" s="3" t="s">
        <v>33</v>
      </c>
      <c r="D90" s="3">
        <v>23.0</v>
      </c>
      <c r="E90" s="3">
        <v>3.0</v>
      </c>
      <c r="F90" s="3">
        <v>2.0</v>
      </c>
      <c r="G90" s="4">
        <v>263.0</v>
      </c>
      <c r="H90" s="3" t="s">
        <v>30</v>
      </c>
    </row>
    <row r="91" ht="14.25" customHeight="1">
      <c r="A91" s="3">
        <v>0.0</v>
      </c>
      <c r="B91" s="3">
        <v>3.0</v>
      </c>
      <c r="C91" s="3" t="s">
        <v>31</v>
      </c>
      <c r="D91" s="3">
        <v>24.0</v>
      </c>
      <c r="E91" s="3">
        <v>0.0</v>
      </c>
      <c r="F91" s="3">
        <v>0.0</v>
      </c>
      <c r="G91" s="4">
        <v>8.05</v>
      </c>
      <c r="H91" s="3" t="s">
        <v>30</v>
      </c>
    </row>
    <row r="92" ht="14.25" customHeight="1">
      <c r="A92" s="3">
        <v>0.0</v>
      </c>
      <c r="B92" s="3">
        <v>3.0</v>
      </c>
      <c r="C92" s="3" t="s">
        <v>31</v>
      </c>
      <c r="D92" s="3">
        <v>29.0</v>
      </c>
      <c r="E92" s="3">
        <v>0.0</v>
      </c>
      <c r="F92" s="3">
        <v>0.0</v>
      </c>
      <c r="G92" s="4">
        <v>8.05</v>
      </c>
      <c r="H92" s="3" t="s">
        <v>30</v>
      </c>
    </row>
    <row r="93" ht="14.25" customHeight="1">
      <c r="A93" s="3">
        <v>0.0</v>
      </c>
      <c r="B93" s="3">
        <v>3.0</v>
      </c>
      <c r="C93" s="3" t="s">
        <v>31</v>
      </c>
      <c r="D93" s="3">
        <v>20.0</v>
      </c>
      <c r="E93" s="3">
        <v>0.0</v>
      </c>
      <c r="F93" s="3">
        <v>0.0</v>
      </c>
      <c r="G93" s="4">
        <v>7.8542</v>
      </c>
      <c r="H93" s="3" t="s">
        <v>30</v>
      </c>
    </row>
    <row r="94" ht="14.25" customHeight="1">
      <c r="A94" s="3">
        <v>0.0</v>
      </c>
      <c r="B94" s="3">
        <v>1.0</v>
      </c>
      <c r="C94" s="3" t="s">
        <v>31</v>
      </c>
      <c r="D94" s="3">
        <v>46.0</v>
      </c>
      <c r="E94" s="3">
        <v>1.0</v>
      </c>
      <c r="F94" s="3">
        <v>0.0</v>
      </c>
      <c r="G94" s="4">
        <v>61.175</v>
      </c>
      <c r="H94" s="3" t="s">
        <v>30</v>
      </c>
    </row>
    <row r="95" ht="14.25" customHeight="1">
      <c r="A95" s="3">
        <v>0.0</v>
      </c>
      <c r="B95" s="3">
        <v>3.0</v>
      </c>
      <c r="C95" s="3" t="s">
        <v>31</v>
      </c>
      <c r="D95" s="3">
        <v>26.0</v>
      </c>
      <c r="E95" s="3">
        <v>1.0</v>
      </c>
      <c r="F95" s="3">
        <v>2.0</v>
      </c>
      <c r="G95" s="4">
        <v>20.575</v>
      </c>
      <c r="H95" s="3" t="s">
        <v>30</v>
      </c>
    </row>
    <row r="96" ht="14.25" customHeight="1">
      <c r="A96" s="3">
        <v>0.0</v>
      </c>
      <c r="B96" s="3">
        <v>3.0</v>
      </c>
      <c r="C96" s="3" t="s">
        <v>31</v>
      </c>
      <c r="D96" s="3">
        <v>59.0</v>
      </c>
      <c r="E96" s="3">
        <v>0.0</v>
      </c>
      <c r="F96" s="3">
        <v>0.0</v>
      </c>
      <c r="G96" s="4">
        <v>7.25</v>
      </c>
      <c r="H96" s="3" t="s">
        <v>30</v>
      </c>
    </row>
    <row r="97" ht="14.25" hidden="1" customHeight="1">
      <c r="A97" s="3">
        <v>0.0</v>
      </c>
      <c r="B97" s="3">
        <v>3.0</v>
      </c>
      <c r="C97" s="3" t="s">
        <v>31</v>
      </c>
      <c r="E97" s="3">
        <v>0.0</v>
      </c>
      <c r="F97" s="3">
        <v>0.0</v>
      </c>
      <c r="G97" s="4">
        <v>8.05</v>
      </c>
      <c r="H97" s="3" t="s">
        <v>30</v>
      </c>
    </row>
    <row r="98" ht="14.25" customHeight="1">
      <c r="A98" s="3">
        <v>0.0</v>
      </c>
      <c r="B98" s="3">
        <v>1.0</v>
      </c>
      <c r="C98" s="3" t="s">
        <v>31</v>
      </c>
      <c r="D98" s="3">
        <v>71.0</v>
      </c>
      <c r="E98" s="3">
        <v>0.0</v>
      </c>
      <c r="F98" s="3">
        <v>0.0</v>
      </c>
      <c r="G98" s="4">
        <v>34.6542</v>
      </c>
      <c r="H98" s="3" t="s">
        <v>32</v>
      </c>
    </row>
    <row r="99" ht="14.25" customHeight="1">
      <c r="A99" s="3">
        <v>1.0</v>
      </c>
      <c r="B99" s="3">
        <v>1.0</v>
      </c>
      <c r="C99" s="3" t="s">
        <v>31</v>
      </c>
      <c r="D99" s="3">
        <v>23.0</v>
      </c>
      <c r="E99" s="3">
        <v>0.0</v>
      </c>
      <c r="F99" s="3">
        <v>1.0</v>
      </c>
      <c r="G99" s="4">
        <v>63.3583</v>
      </c>
      <c r="H99" s="3" t="s">
        <v>32</v>
      </c>
    </row>
    <row r="100" ht="14.25" customHeight="1">
      <c r="A100" s="3">
        <v>1.0</v>
      </c>
      <c r="B100" s="3">
        <v>2.0</v>
      </c>
      <c r="C100" s="3" t="s">
        <v>33</v>
      </c>
      <c r="D100" s="3">
        <v>34.0</v>
      </c>
      <c r="E100" s="3">
        <v>0.0</v>
      </c>
      <c r="F100" s="3">
        <v>1.0</v>
      </c>
      <c r="G100" s="4">
        <v>23.0</v>
      </c>
      <c r="H100" s="3" t="s">
        <v>30</v>
      </c>
    </row>
    <row r="101" ht="14.25" customHeight="1">
      <c r="A101" s="3">
        <v>0.0</v>
      </c>
      <c r="B101" s="3">
        <v>2.0</v>
      </c>
      <c r="C101" s="3" t="s">
        <v>31</v>
      </c>
      <c r="D101" s="3">
        <v>34.0</v>
      </c>
      <c r="E101" s="3">
        <v>1.0</v>
      </c>
      <c r="F101" s="3">
        <v>0.0</v>
      </c>
      <c r="G101" s="4">
        <v>26.0</v>
      </c>
      <c r="H101" s="3" t="s">
        <v>30</v>
      </c>
    </row>
    <row r="102" ht="14.25" customHeight="1">
      <c r="A102" s="3">
        <v>0.0</v>
      </c>
      <c r="B102" s="3">
        <v>3.0</v>
      </c>
      <c r="C102" s="3" t="s">
        <v>33</v>
      </c>
      <c r="D102" s="3">
        <v>28.0</v>
      </c>
      <c r="E102" s="3">
        <v>0.0</v>
      </c>
      <c r="F102" s="3">
        <v>0.0</v>
      </c>
      <c r="G102" s="4">
        <v>7.8958</v>
      </c>
      <c r="H102" s="3" t="s">
        <v>30</v>
      </c>
    </row>
    <row r="103" ht="14.25" hidden="1" customHeight="1">
      <c r="A103" s="3">
        <v>0.0</v>
      </c>
      <c r="B103" s="3">
        <v>3.0</v>
      </c>
      <c r="C103" s="3" t="s">
        <v>31</v>
      </c>
      <c r="E103" s="3">
        <v>0.0</v>
      </c>
      <c r="F103" s="3">
        <v>0.0</v>
      </c>
      <c r="G103" s="4">
        <v>7.8958</v>
      </c>
      <c r="H103" s="3" t="s">
        <v>30</v>
      </c>
    </row>
    <row r="104" ht="14.25" customHeight="1">
      <c r="A104" s="3">
        <v>0.0</v>
      </c>
      <c r="B104" s="3">
        <v>1.0</v>
      </c>
      <c r="C104" s="3" t="s">
        <v>31</v>
      </c>
      <c r="D104" s="3">
        <v>21.0</v>
      </c>
      <c r="E104" s="3">
        <v>0.0</v>
      </c>
      <c r="F104" s="3">
        <v>1.0</v>
      </c>
      <c r="G104" s="4">
        <v>77.2875</v>
      </c>
      <c r="H104" s="3" t="s">
        <v>30</v>
      </c>
    </row>
    <row r="105" ht="14.25" customHeight="1">
      <c r="A105" s="3">
        <v>0.0</v>
      </c>
      <c r="B105" s="3">
        <v>3.0</v>
      </c>
      <c r="C105" s="3" t="s">
        <v>31</v>
      </c>
      <c r="D105" s="3">
        <v>33.0</v>
      </c>
      <c r="E105" s="3">
        <v>0.0</v>
      </c>
      <c r="F105" s="3">
        <v>0.0</v>
      </c>
      <c r="G105" s="4">
        <v>8.6542</v>
      </c>
      <c r="H105" s="3" t="s">
        <v>30</v>
      </c>
    </row>
    <row r="106" ht="14.25" customHeight="1">
      <c r="A106" s="3">
        <v>0.0</v>
      </c>
      <c r="B106" s="3">
        <v>3.0</v>
      </c>
      <c r="C106" s="3" t="s">
        <v>31</v>
      </c>
      <c r="D106" s="3">
        <v>37.0</v>
      </c>
      <c r="E106" s="3">
        <v>2.0</v>
      </c>
      <c r="F106" s="3">
        <v>0.0</v>
      </c>
      <c r="G106" s="4">
        <v>7.925</v>
      </c>
      <c r="H106" s="3" t="s">
        <v>30</v>
      </c>
    </row>
    <row r="107" ht="14.25" customHeight="1">
      <c r="A107" s="3">
        <v>0.0</v>
      </c>
      <c r="B107" s="3">
        <v>3.0</v>
      </c>
      <c r="C107" s="3" t="s">
        <v>31</v>
      </c>
      <c r="D107" s="3">
        <v>28.0</v>
      </c>
      <c r="E107" s="3">
        <v>0.0</v>
      </c>
      <c r="F107" s="3">
        <v>0.0</v>
      </c>
      <c r="G107" s="4">
        <v>7.8958</v>
      </c>
      <c r="H107" s="3" t="s">
        <v>30</v>
      </c>
    </row>
    <row r="108" ht="14.25" customHeight="1">
      <c r="A108" s="3">
        <v>1.0</v>
      </c>
      <c r="B108" s="3">
        <v>3.0</v>
      </c>
      <c r="C108" s="3" t="s">
        <v>33</v>
      </c>
      <c r="D108" s="3">
        <v>21.0</v>
      </c>
      <c r="E108" s="3">
        <v>0.0</v>
      </c>
      <c r="F108" s="3">
        <v>0.0</v>
      </c>
      <c r="G108" s="4">
        <v>7.65</v>
      </c>
      <c r="H108" s="3" t="s">
        <v>30</v>
      </c>
    </row>
    <row r="109" ht="14.25" hidden="1" customHeight="1">
      <c r="A109" s="3">
        <v>1.0</v>
      </c>
      <c r="B109" s="3">
        <v>3.0</v>
      </c>
      <c r="C109" s="3" t="s">
        <v>31</v>
      </c>
      <c r="E109" s="3">
        <v>0.0</v>
      </c>
      <c r="F109" s="3">
        <v>0.0</v>
      </c>
      <c r="G109" s="4">
        <v>7.775</v>
      </c>
      <c r="H109" s="3" t="s">
        <v>30</v>
      </c>
    </row>
    <row r="110" ht="14.25" customHeight="1">
      <c r="A110" s="3">
        <v>0.0</v>
      </c>
      <c r="B110" s="3">
        <v>3.0</v>
      </c>
      <c r="C110" s="3" t="s">
        <v>31</v>
      </c>
      <c r="D110" s="3">
        <v>38.0</v>
      </c>
      <c r="E110" s="3">
        <v>0.0</v>
      </c>
      <c r="F110" s="3">
        <v>0.0</v>
      </c>
      <c r="G110" s="4">
        <v>7.8958</v>
      </c>
      <c r="H110" s="3" t="s">
        <v>30</v>
      </c>
    </row>
    <row r="111" ht="14.25" hidden="1" customHeight="1">
      <c r="A111" s="3">
        <v>1.0</v>
      </c>
      <c r="B111" s="3">
        <v>3.0</v>
      </c>
      <c r="C111" s="3" t="s">
        <v>33</v>
      </c>
      <c r="E111" s="3">
        <v>1.0</v>
      </c>
      <c r="F111" s="3">
        <v>0.0</v>
      </c>
      <c r="G111" s="4">
        <v>24.15</v>
      </c>
      <c r="H111" s="3" t="s">
        <v>34</v>
      </c>
    </row>
    <row r="112" ht="14.25" customHeight="1">
      <c r="A112" s="3">
        <v>0.0</v>
      </c>
      <c r="B112" s="3">
        <v>1.0</v>
      </c>
      <c r="C112" s="3" t="s">
        <v>31</v>
      </c>
      <c r="D112" s="3">
        <v>47.0</v>
      </c>
      <c r="E112" s="3">
        <v>0.0</v>
      </c>
      <c r="F112" s="3">
        <v>0.0</v>
      </c>
      <c r="G112" s="4">
        <v>52.0</v>
      </c>
      <c r="H112" s="3" t="s">
        <v>30</v>
      </c>
    </row>
    <row r="113" ht="14.25" customHeight="1">
      <c r="A113" s="3">
        <v>0.0</v>
      </c>
      <c r="B113" s="3">
        <v>3.0</v>
      </c>
      <c r="C113" s="3" t="s">
        <v>33</v>
      </c>
      <c r="D113" s="3">
        <v>14.5</v>
      </c>
      <c r="E113" s="3">
        <v>1.0</v>
      </c>
      <c r="F113" s="3">
        <v>0.0</v>
      </c>
      <c r="G113" s="4">
        <v>14.4542</v>
      </c>
      <c r="H113" s="3" t="s">
        <v>32</v>
      </c>
    </row>
    <row r="114" ht="14.25" customHeight="1">
      <c r="A114" s="3">
        <v>0.0</v>
      </c>
      <c r="B114" s="3">
        <v>3.0</v>
      </c>
      <c r="C114" s="3" t="s">
        <v>31</v>
      </c>
      <c r="D114" s="3">
        <v>22.0</v>
      </c>
      <c r="E114" s="3">
        <v>0.0</v>
      </c>
      <c r="F114" s="3">
        <v>0.0</v>
      </c>
      <c r="G114" s="4">
        <v>8.05</v>
      </c>
      <c r="H114" s="3" t="s">
        <v>30</v>
      </c>
    </row>
    <row r="115" ht="14.25" customHeight="1">
      <c r="A115" s="3">
        <v>0.0</v>
      </c>
      <c r="B115" s="3">
        <v>3.0</v>
      </c>
      <c r="C115" s="3" t="s">
        <v>33</v>
      </c>
      <c r="D115" s="3">
        <v>20.0</v>
      </c>
      <c r="E115" s="3">
        <v>1.0</v>
      </c>
      <c r="F115" s="3">
        <v>0.0</v>
      </c>
      <c r="G115" s="4">
        <v>9.825</v>
      </c>
      <c r="H115" s="3" t="s">
        <v>30</v>
      </c>
    </row>
    <row r="116" ht="14.25" customHeight="1">
      <c r="A116" s="3">
        <v>0.0</v>
      </c>
      <c r="B116" s="3">
        <v>3.0</v>
      </c>
      <c r="C116" s="3" t="s">
        <v>33</v>
      </c>
      <c r="D116" s="3">
        <v>17.0</v>
      </c>
      <c r="E116" s="3">
        <v>0.0</v>
      </c>
      <c r="F116" s="3">
        <v>0.0</v>
      </c>
      <c r="G116" s="4">
        <v>14.4583</v>
      </c>
      <c r="H116" s="3" t="s">
        <v>32</v>
      </c>
    </row>
    <row r="117" ht="14.25" customHeight="1">
      <c r="A117" s="3">
        <v>0.0</v>
      </c>
      <c r="B117" s="3">
        <v>3.0</v>
      </c>
      <c r="C117" s="3" t="s">
        <v>31</v>
      </c>
      <c r="D117" s="3">
        <v>21.0</v>
      </c>
      <c r="E117" s="3">
        <v>0.0</v>
      </c>
      <c r="F117" s="3">
        <v>0.0</v>
      </c>
      <c r="G117" s="4">
        <v>7.925</v>
      </c>
      <c r="H117" s="3" t="s">
        <v>30</v>
      </c>
    </row>
    <row r="118" ht="14.25" customHeight="1">
      <c r="A118" s="3">
        <v>0.0</v>
      </c>
      <c r="B118" s="3">
        <v>3.0</v>
      </c>
      <c r="C118" s="3" t="s">
        <v>31</v>
      </c>
      <c r="D118" s="3">
        <v>70.5</v>
      </c>
      <c r="E118" s="3">
        <v>0.0</v>
      </c>
      <c r="F118" s="3">
        <v>0.0</v>
      </c>
      <c r="G118" s="4">
        <v>7.75</v>
      </c>
      <c r="H118" s="3" t="s">
        <v>34</v>
      </c>
    </row>
    <row r="119" ht="14.25" customHeight="1">
      <c r="A119" s="3">
        <v>0.0</v>
      </c>
      <c r="B119" s="3">
        <v>2.0</v>
      </c>
      <c r="C119" s="3" t="s">
        <v>31</v>
      </c>
      <c r="D119" s="3">
        <v>29.0</v>
      </c>
      <c r="E119" s="3">
        <v>1.0</v>
      </c>
      <c r="F119" s="3">
        <v>0.0</v>
      </c>
      <c r="G119" s="4">
        <v>21.0</v>
      </c>
      <c r="H119" s="3" t="s">
        <v>30</v>
      </c>
    </row>
    <row r="120" ht="14.25" customHeight="1">
      <c r="A120" s="3">
        <v>0.0</v>
      </c>
      <c r="B120" s="3">
        <v>1.0</v>
      </c>
      <c r="C120" s="3" t="s">
        <v>31</v>
      </c>
      <c r="D120" s="3">
        <v>24.0</v>
      </c>
      <c r="E120" s="3">
        <v>0.0</v>
      </c>
      <c r="F120" s="3">
        <v>1.0</v>
      </c>
      <c r="G120" s="4">
        <v>247.5208</v>
      </c>
      <c r="H120" s="3" t="s">
        <v>32</v>
      </c>
    </row>
    <row r="121" ht="14.25" customHeight="1">
      <c r="A121" s="3">
        <v>0.0</v>
      </c>
      <c r="B121" s="3">
        <v>3.0</v>
      </c>
      <c r="C121" s="3" t="s">
        <v>33</v>
      </c>
      <c r="D121" s="3">
        <v>2.0</v>
      </c>
      <c r="E121" s="3">
        <v>4.0</v>
      </c>
      <c r="F121" s="3">
        <v>2.0</v>
      </c>
      <c r="G121" s="4">
        <v>31.275</v>
      </c>
      <c r="H121" s="3" t="s">
        <v>30</v>
      </c>
    </row>
    <row r="122" ht="14.25" customHeight="1">
      <c r="A122" s="3">
        <v>0.0</v>
      </c>
      <c r="B122" s="3">
        <v>2.0</v>
      </c>
      <c r="C122" s="3" t="s">
        <v>31</v>
      </c>
      <c r="D122" s="3">
        <v>21.0</v>
      </c>
      <c r="E122" s="3">
        <v>2.0</v>
      </c>
      <c r="F122" s="3">
        <v>0.0</v>
      </c>
      <c r="G122" s="4">
        <v>73.5</v>
      </c>
      <c r="H122" s="3" t="s">
        <v>30</v>
      </c>
    </row>
    <row r="123" ht="14.25" hidden="1" customHeight="1">
      <c r="A123" s="3">
        <v>0.0</v>
      </c>
      <c r="B123" s="3">
        <v>3.0</v>
      </c>
      <c r="C123" s="3" t="s">
        <v>31</v>
      </c>
      <c r="E123" s="3">
        <v>0.0</v>
      </c>
      <c r="F123" s="3">
        <v>0.0</v>
      </c>
      <c r="G123" s="4">
        <v>8.05</v>
      </c>
      <c r="H123" s="3" t="s">
        <v>30</v>
      </c>
    </row>
    <row r="124" ht="14.25" customHeight="1">
      <c r="A124" s="3">
        <v>0.0</v>
      </c>
      <c r="B124" s="3">
        <v>2.0</v>
      </c>
      <c r="C124" s="3" t="s">
        <v>31</v>
      </c>
      <c r="D124" s="3">
        <v>32.5</v>
      </c>
      <c r="E124" s="3">
        <v>1.0</v>
      </c>
      <c r="F124" s="3">
        <v>0.0</v>
      </c>
      <c r="G124" s="4">
        <v>30.0708</v>
      </c>
      <c r="H124" s="3" t="s">
        <v>32</v>
      </c>
    </row>
    <row r="125" ht="14.25" customHeight="1">
      <c r="A125" s="3">
        <v>1.0</v>
      </c>
      <c r="B125" s="3">
        <v>2.0</v>
      </c>
      <c r="C125" s="3" t="s">
        <v>33</v>
      </c>
      <c r="D125" s="3">
        <v>32.5</v>
      </c>
      <c r="E125" s="3">
        <v>0.0</v>
      </c>
      <c r="F125" s="3">
        <v>0.0</v>
      </c>
      <c r="G125" s="4">
        <v>13.0</v>
      </c>
      <c r="H125" s="3" t="s">
        <v>30</v>
      </c>
    </row>
    <row r="126" ht="14.25" customHeight="1">
      <c r="A126" s="3">
        <v>0.0</v>
      </c>
      <c r="B126" s="3">
        <v>1.0</v>
      </c>
      <c r="C126" s="3" t="s">
        <v>31</v>
      </c>
      <c r="D126" s="3">
        <v>54.0</v>
      </c>
      <c r="E126" s="3">
        <v>0.0</v>
      </c>
      <c r="F126" s="3">
        <v>1.0</v>
      </c>
      <c r="G126" s="4">
        <v>77.2875</v>
      </c>
      <c r="H126" s="3" t="s">
        <v>30</v>
      </c>
    </row>
    <row r="127" ht="14.25" customHeight="1">
      <c r="A127" s="3">
        <v>1.0</v>
      </c>
      <c r="B127" s="3">
        <v>3.0</v>
      </c>
      <c r="C127" s="3" t="s">
        <v>31</v>
      </c>
      <c r="D127" s="3">
        <v>12.0</v>
      </c>
      <c r="E127" s="3">
        <v>1.0</v>
      </c>
      <c r="F127" s="3">
        <v>0.0</v>
      </c>
      <c r="G127" s="4">
        <v>11.2417</v>
      </c>
      <c r="H127" s="3" t="s">
        <v>32</v>
      </c>
    </row>
    <row r="128" ht="14.25" hidden="1" customHeight="1">
      <c r="A128" s="3">
        <v>0.0</v>
      </c>
      <c r="B128" s="3">
        <v>3.0</v>
      </c>
      <c r="C128" s="3" t="s">
        <v>31</v>
      </c>
      <c r="E128" s="3">
        <v>0.0</v>
      </c>
      <c r="F128" s="3">
        <v>0.0</v>
      </c>
      <c r="G128" s="4">
        <v>7.75</v>
      </c>
      <c r="H128" s="3" t="s">
        <v>34</v>
      </c>
    </row>
    <row r="129" ht="14.25" customHeight="1">
      <c r="A129" s="3">
        <v>1.0</v>
      </c>
      <c r="B129" s="3">
        <v>3.0</v>
      </c>
      <c r="C129" s="3" t="s">
        <v>31</v>
      </c>
      <c r="D129" s="3">
        <v>24.0</v>
      </c>
      <c r="E129" s="3">
        <v>0.0</v>
      </c>
      <c r="F129" s="3">
        <v>0.0</v>
      </c>
      <c r="G129" s="4">
        <v>7.1417</v>
      </c>
      <c r="H129" s="3" t="s">
        <v>30</v>
      </c>
    </row>
    <row r="130" ht="14.25" hidden="1" customHeight="1">
      <c r="A130" s="3">
        <v>1.0</v>
      </c>
      <c r="B130" s="3">
        <v>3.0</v>
      </c>
      <c r="C130" s="3" t="s">
        <v>33</v>
      </c>
      <c r="E130" s="3">
        <v>1.0</v>
      </c>
      <c r="F130" s="3">
        <v>1.0</v>
      </c>
      <c r="G130" s="4">
        <v>22.3583</v>
      </c>
      <c r="H130" s="3" t="s">
        <v>32</v>
      </c>
    </row>
    <row r="131" ht="14.25" customHeight="1">
      <c r="A131" s="3">
        <v>0.0</v>
      </c>
      <c r="B131" s="3">
        <v>3.0</v>
      </c>
      <c r="C131" s="3" t="s">
        <v>31</v>
      </c>
      <c r="D131" s="3">
        <v>45.0</v>
      </c>
      <c r="E131" s="3">
        <v>0.0</v>
      </c>
      <c r="F131" s="3">
        <v>0.0</v>
      </c>
      <c r="G131" s="4">
        <v>6.975</v>
      </c>
      <c r="H131" s="3" t="s">
        <v>30</v>
      </c>
    </row>
    <row r="132" ht="14.25" customHeight="1">
      <c r="A132" s="3">
        <v>0.0</v>
      </c>
      <c r="B132" s="3">
        <v>3.0</v>
      </c>
      <c r="C132" s="3" t="s">
        <v>31</v>
      </c>
      <c r="D132" s="3">
        <v>33.0</v>
      </c>
      <c r="E132" s="3">
        <v>0.0</v>
      </c>
      <c r="F132" s="3">
        <v>0.0</v>
      </c>
      <c r="G132" s="4">
        <v>7.8958</v>
      </c>
      <c r="H132" s="3" t="s">
        <v>32</v>
      </c>
    </row>
    <row r="133" ht="14.25" customHeight="1">
      <c r="A133" s="3">
        <v>0.0</v>
      </c>
      <c r="B133" s="3">
        <v>3.0</v>
      </c>
      <c r="C133" s="3" t="s">
        <v>31</v>
      </c>
      <c r="D133" s="3">
        <v>20.0</v>
      </c>
      <c r="E133" s="3">
        <v>0.0</v>
      </c>
      <c r="F133" s="3">
        <v>0.0</v>
      </c>
      <c r="G133" s="4">
        <v>7.05</v>
      </c>
      <c r="H133" s="3" t="s">
        <v>30</v>
      </c>
    </row>
    <row r="134" ht="14.25" customHeight="1">
      <c r="A134" s="3">
        <v>0.0</v>
      </c>
      <c r="B134" s="3">
        <v>3.0</v>
      </c>
      <c r="C134" s="3" t="s">
        <v>33</v>
      </c>
      <c r="D134" s="3">
        <v>47.0</v>
      </c>
      <c r="E134" s="3">
        <v>1.0</v>
      </c>
      <c r="F134" s="3">
        <v>0.0</v>
      </c>
      <c r="G134" s="4">
        <v>14.5</v>
      </c>
      <c r="H134" s="3" t="s">
        <v>30</v>
      </c>
    </row>
    <row r="135" ht="14.25" customHeight="1">
      <c r="A135" s="3">
        <v>1.0</v>
      </c>
      <c r="B135" s="3">
        <v>2.0</v>
      </c>
      <c r="C135" s="3" t="s">
        <v>33</v>
      </c>
      <c r="D135" s="3">
        <v>29.0</v>
      </c>
      <c r="E135" s="3">
        <v>1.0</v>
      </c>
      <c r="F135" s="3">
        <v>0.0</v>
      </c>
      <c r="G135" s="4">
        <v>26.0</v>
      </c>
      <c r="H135" s="3" t="s">
        <v>30</v>
      </c>
    </row>
    <row r="136" ht="14.25" customHeight="1">
      <c r="A136" s="3">
        <v>0.0</v>
      </c>
      <c r="B136" s="3">
        <v>2.0</v>
      </c>
      <c r="C136" s="3" t="s">
        <v>31</v>
      </c>
      <c r="D136" s="3">
        <v>25.0</v>
      </c>
      <c r="E136" s="3">
        <v>0.0</v>
      </c>
      <c r="F136" s="3">
        <v>0.0</v>
      </c>
      <c r="G136" s="4">
        <v>13.0</v>
      </c>
      <c r="H136" s="3" t="s">
        <v>30</v>
      </c>
    </row>
    <row r="137" ht="14.25" customHeight="1">
      <c r="A137" s="3">
        <v>0.0</v>
      </c>
      <c r="B137" s="3">
        <v>2.0</v>
      </c>
      <c r="C137" s="3" t="s">
        <v>31</v>
      </c>
      <c r="D137" s="3">
        <v>23.0</v>
      </c>
      <c r="E137" s="3">
        <v>0.0</v>
      </c>
      <c r="F137" s="3">
        <v>0.0</v>
      </c>
      <c r="G137" s="4">
        <v>15.0458</v>
      </c>
      <c r="H137" s="3" t="s">
        <v>32</v>
      </c>
    </row>
    <row r="138" ht="14.25" customHeight="1">
      <c r="A138" s="3">
        <v>1.0</v>
      </c>
      <c r="B138" s="3">
        <v>1.0</v>
      </c>
      <c r="C138" s="3" t="s">
        <v>33</v>
      </c>
      <c r="D138" s="3">
        <v>19.0</v>
      </c>
      <c r="E138" s="3">
        <v>0.0</v>
      </c>
      <c r="F138" s="3">
        <v>2.0</v>
      </c>
      <c r="G138" s="4">
        <v>26.2833</v>
      </c>
      <c r="H138" s="3" t="s">
        <v>30</v>
      </c>
    </row>
    <row r="139" ht="14.25" customHeight="1">
      <c r="A139" s="3">
        <v>0.0</v>
      </c>
      <c r="B139" s="3">
        <v>1.0</v>
      </c>
      <c r="C139" s="3" t="s">
        <v>31</v>
      </c>
      <c r="D139" s="3">
        <v>37.0</v>
      </c>
      <c r="E139" s="3">
        <v>1.0</v>
      </c>
      <c r="F139" s="3">
        <v>0.0</v>
      </c>
      <c r="G139" s="4">
        <v>53.1</v>
      </c>
      <c r="H139" s="3" t="s">
        <v>30</v>
      </c>
    </row>
    <row r="140" ht="14.25" customHeight="1">
      <c r="A140" s="3">
        <v>0.0</v>
      </c>
      <c r="B140" s="3">
        <v>3.0</v>
      </c>
      <c r="C140" s="3" t="s">
        <v>31</v>
      </c>
      <c r="D140" s="3">
        <v>16.0</v>
      </c>
      <c r="E140" s="3">
        <v>0.0</v>
      </c>
      <c r="F140" s="3">
        <v>0.0</v>
      </c>
      <c r="G140" s="4">
        <v>9.2167</v>
      </c>
      <c r="H140" s="3" t="s">
        <v>30</v>
      </c>
    </row>
    <row r="141" ht="14.25" customHeight="1">
      <c r="A141" s="3">
        <v>0.0</v>
      </c>
      <c r="B141" s="3">
        <v>1.0</v>
      </c>
      <c r="C141" s="3" t="s">
        <v>31</v>
      </c>
      <c r="D141" s="3">
        <v>24.0</v>
      </c>
      <c r="E141" s="3">
        <v>0.0</v>
      </c>
      <c r="F141" s="3">
        <v>0.0</v>
      </c>
      <c r="G141" s="4">
        <v>79.2</v>
      </c>
      <c r="H141" s="3" t="s">
        <v>32</v>
      </c>
    </row>
    <row r="142" ht="14.25" hidden="1" customHeight="1">
      <c r="A142" s="3">
        <v>0.0</v>
      </c>
      <c r="B142" s="3">
        <v>3.0</v>
      </c>
      <c r="C142" s="3" t="s">
        <v>33</v>
      </c>
      <c r="E142" s="3">
        <v>0.0</v>
      </c>
      <c r="F142" s="3">
        <v>2.0</v>
      </c>
      <c r="G142" s="4">
        <v>15.2458</v>
      </c>
      <c r="H142" s="3" t="s">
        <v>32</v>
      </c>
    </row>
    <row r="143" ht="14.25" customHeight="1">
      <c r="A143" s="3">
        <v>1.0</v>
      </c>
      <c r="B143" s="3">
        <v>3.0</v>
      </c>
      <c r="C143" s="3" t="s">
        <v>33</v>
      </c>
      <c r="D143" s="3">
        <v>22.0</v>
      </c>
      <c r="E143" s="3">
        <v>0.0</v>
      </c>
      <c r="F143" s="3">
        <v>0.0</v>
      </c>
      <c r="G143" s="4">
        <v>7.75</v>
      </c>
      <c r="H143" s="3" t="s">
        <v>30</v>
      </c>
    </row>
    <row r="144" ht="14.25" customHeight="1">
      <c r="A144" s="3">
        <v>1.0</v>
      </c>
      <c r="B144" s="3">
        <v>3.0</v>
      </c>
      <c r="C144" s="3" t="s">
        <v>33</v>
      </c>
      <c r="D144" s="3">
        <v>24.0</v>
      </c>
      <c r="E144" s="3">
        <v>1.0</v>
      </c>
      <c r="F144" s="3">
        <v>0.0</v>
      </c>
      <c r="G144" s="4">
        <v>15.85</v>
      </c>
      <c r="H144" s="3" t="s">
        <v>30</v>
      </c>
    </row>
    <row r="145" ht="14.25" customHeight="1">
      <c r="A145" s="3">
        <v>0.0</v>
      </c>
      <c r="B145" s="3">
        <v>3.0</v>
      </c>
      <c r="C145" s="3" t="s">
        <v>31</v>
      </c>
      <c r="D145" s="3">
        <v>19.0</v>
      </c>
      <c r="E145" s="3">
        <v>0.0</v>
      </c>
      <c r="F145" s="3">
        <v>0.0</v>
      </c>
      <c r="G145" s="4">
        <v>6.75</v>
      </c>
      <c r="H145" s="3" t="s">
        <v>34</v>
      </c>
    </row>
    <row r="146" ht="14.25" customHeight="1">
      <c r="A146" s="3">
        <v>0.0</v>
      </c>
      <c r="B146" s="3">
        <v>2.0</v>
      </c>
      <c r="C146" s="3" t="s">
        <v>31</v>
      </c>
      <c r="D146" s="3">
        <v>18.0</v>
      </c>
      <c r="E146" s="3">
        <v>0.0</v>
      </c>
      <c r="F146" s="3">
        <v>0.0</v>
      </c>
      <c r="G146" s="4">
        <v>11.5</v>
      </c>
      <c r="H146" s="3" t="s">
        <v>30</v>
      </c>
    </row>
    <row r="147" ht="14.25" customHeight="1">
      <c r="A147" s="3">
        <v>0.0</v>
      </c>
      <c r="B147" s="3">
        <v>2.0</v>
      </c>
      <c r="C147" s="3" t="s">
        <v>31</v>
      </c>
      <c r="D147" s="3">
        <v>19.0</v>
      </c>
      <c r="E147" s="3">
        <v>1.0</v>
      </c>
      <c r="F147" s="3">
        <v>1.0</v>
      </c>
      <c r="G147" s="4">
        <v>36.75</v>
      </c>
      <c r="H147" s="3" t="s">
        <v>30</v>
      </c>
    </row>
    <row r="148" ht="14.25" customHeight="1">
      <c r="A148" s="3">
        <v>1.0</v>
      </c>
      <c r="B148" s="3">
        <v>3.0</v>
      </c>
      <c r="C148" s="3" t="s">
        <v>31</v>
      </c>
      <c r="D148" s="3">
        <v>27.0</v>
      </c>
      <c r="E148" s="3">
        <v>0.0</v>
      </c>
      <c r="F148" s="3">
        <v>0.0</v>
      </c>
      <c r="G148" s="4">
        <v>7.7958</v>
      </c>
      <c r="H148" s="3" t="s">
        <v>30</v>
      </c>
    </row>
    <row r="149" ht="14.25" customHeight="1">
      <c r="A149" s="3">
        <v>0.0</v>
      </c>
      <c r="B149" s="3">
        <v>3.0</v>
      </c>
      <c r="C149" s="3" t="s">
        <v>33</v>
      </c>
      <c r="D149" s="3">
        <v>9.0</v>
      </c>
      <c r="E149" s="3">
        <v>2.0</v>
      </c>
      <c r="F149" s="3">
        <v>2.0</v>
      </c>
      <c r="G149" s="4">
        <v>34.375</v>
      </c>
      <c r="H149" s="3" t="s">
        <v>30</v>
      </c>
    </row>
    <row r="150" ht="14.25" customHeight="1">
      <c r="A150" s="3">
        <v>0.0</v>
      </c>
      <c r="B150" s="3">
        <v>2.0</v>
      </c>
      <c r="C150" s="3" t="s">
        <v>31</v>
      </c>
      <c r="D150" s="3">
        <v>36.5</v>
      </c>
      <c r="E150" s="3">
        <v>0.0</v>
      </c>
      <c r="F150" s="3">
        <v>2.0</v>
      </c>
      <c r="G150" s="4">
        <v>26.0</v>
      </c>
      <c r="H150" s="3" t="s">
        <v>30</v>
      </c>
    </row>
    <row r="151" ht="14.25" customHeight="1">
      <c r="A151" s="3">
        <v>0.0</v>
      </c>
      <c r="B151" s="3">
        <v>2.0</v>
      </c>
      <c r="C151" s="3" t="s">
        <v>31</v>
      </c>
      <c r="D151" s="3">
        <v>42.0</v>
      </c>
      <c r="E151" s="3">
        <v>0.0</v>
      </c>
      <c r="F151" s="3">
        <v>0.0</v>
      </c>
      <c r="G151" s="4">
        <v>13.0</v>
      </c>
      <c r="H151" s="3" t="s">
        <v>30</v>
      </c>
    </row>
    <row r="152" ht="14.25" customHeight="1">
      <c r="A152" s="3">
        <v>0.0</v>
      </c>
      <c r="B152" s="3">
        <v>2.0</v>
      </c>
      <c r="C152" s="3" t="s">
        <v>31</v>
      </c>
      <c r="D152" s="3">
        <v>51.0</v>
      </c>
      <c r="E152" s="3">
        <v>0.0</v>
      </c>
      <c r="F152" s="3">
        <v>0.0</v>
      </c>
      <c r="G152" s="4">
        <v>12.525</v>
      </c>
      <c r="H152" s="3" t="s">
        <v>30</v>
      </c>
    </row>
    <row r="153" ht="14.25" customHeight="1">
      <c r="A153" s="3">
        <v>1.0</v>
      </c>
      <c r="B153" s="3">
        <v>1.0</v>
      </c>
      <c r="C153" s="3" t="s">
        <v>33</v>
      </c>
      <c r="D153" s="3">
        <v>22.0</v>
      </c>
      <c r="E153" s="3">
        <v>1.0</v>
      </c>
      <c r="F153" s="3">
        <v>0.0</v>
      </c>
      <c r="G153" s="4">
        <v>66.6</v>
      </c>
      <c r="H153" s="3" t="s">
        <v>30</v>
      </c>
    </row>
    <row r="154" ht="14.25" customHeight="1">
      <c r="A154" s="3">
        <v>0.0</v>
      </c>
      <c r="B154" s="3">
        <v>3.0</v>
      </c>
      <c r="C154" s="3" t="s">
        <v>31</v>
      </c>
      <c r="D154" s="3">
        <v>55.5</v>
      </c>
      <c r="E154" s="3">
        <v>0.0</v>
      </c>
      <c r="F154" s="3">
        <v>0.0</v>
      </c>
      <c r="G154" s="4">
        <v>8.05</v>
      </c>
      <c r="H154" s="3" t="s">
        <v>30</v>
      </c>
    </row>
    <row r="155" ht="14.25" customHeight="1">
      <c r="A155" s="3">
        <v>0.0</v>
      </c>
      <c r="B155" s="3">
        <v>3.0</v>
      </c>
      <c r="C155" s="3" t="s">
        <v>31</v>
      </c>
      <c r="D155" s="3">
        <v>40.5</v>
      </c>
      <c r="E155" s="3">
        <v>0.0</v>
      </c>
      <c r="F155" s="3">
        <v>2.0</v>
      </c>
      <c r="G155" s="4">
        <v>14.5</v>
      </c>
      <c r="H155" s="3" t="s">
        <v>30</v>
      </c>
    </row>
    <row r="156" ht="14.25" hidden="1" customHeight="1">
      <c r="A156" s="3">
        <v>0.0</v>
      </c>
      <c r="B156" s="3">
        <v>3.0</v>
      </c>
      <c r="C156" s="3" t="s">
        <v>31</v>
      </c>
      <c r="E156" s="3">
        <v>0.0</v>
      </c>
      <c r="F156" s="3">
        <v>0.0</v>
      </c>
      <c r="G156" s="4">
        <v>7.3125</v>
      </c>
      <c r="H156" s="3" t="s">
        <v>30</v>
      </c>
    </row>
    <row r="157" ht="14.25" customHeight="1">
      <c r="A157" s="3">
        <v>0.0</v>
      </c>
      <c r="B157" s="3">
        <v>1.0</v>
      </c>
      <c r="C157" s="3" t="s">
        <v>31</v>
      </c>
      <c r="D157" s="3">
        <v>51.0</v>
      </c>
      <c r="E157" s="3">
        <v>0.0</v>
      </c>
      <c r="F157" s="3">
        <v>1.0</v>
      </c>
      <c r="G157" s="4">
        <v>61.3792</v>
      </c>
      <c r="H157" s="3" t="s">
        <v>32</v>
      </c>
    </row>
    <row r="158" ht="14.25" customHeight="1">
      <c r="A158" s="3">
        <v>1.0</v>
      </c>
      <c r="B158" s="3">
        <v>3.0</v>
      </c>
      <c r="C158" s="3" t="s">
        <v>33</v>
      </c>
      <c r="D158" s="3">
        <v>16.0</v>
      </c>
      <c r="E158" s="3">
        <v>0.0</v>
      </c>
      <c r="F158" s="3">
        <v>0.0</v>
      </c>
      <c r="G158" s="4">
        <v>7.7333</v>
      </c>
      <c r="H158" s="3" t="s">
        <v>34</v>
      </c>
    </row>
    <row r="159" ht="14.25" customHeight="1">
      <c r="A159" s="3">
        <v>0.0</v>
      </c>
      <c r="B159" s="3">
        <v>3.0</v>
      </c>
      <c r="C159" s="3" t="s">
        <v>31</v>
      </c>
      <c r="D159" s="3">
        <v>30.0</v>
      </c>
      <c r="E159" s="3">
        <v>0.0</v>
      </c>
      <c r="F159" s="3">
        <v>0.0</v>
      </c>
      <c r="G159" s="4">
        <v>8.05</v>
      </c>
      <c r="H159" s="3" t="s">
        <v>30</v>
      </c>
    </row>
    <row r="160" ht="14.25" hidden="1" customHeight="1">
      <c r="A160" s="3">
        <v>0.0</v>
      </c>
      <c r="B160" s="3">
        <v>3.0</v>
      </c>
      <c r="C160" s="3" t="s">
        <v>31</v>
      </c>
      <c r="E160" s="3">
        <v>0.0</v>
      </c>
      <c r="F160" s="3">
        <v>0.0</v>
      </c>
      <c r="G160" s="4">
        <v>8.6625</v>
      </c>
      <c r="H160" s="3" t="s">
        <v>30</v>
      </c>
    </row>
    <row r="161" ht="14.25" hidden="1" customHeight="1">
      <c r="A161" s="3">
        <v>0.0</v>
      </c>
      <c r="B161" s="3">
        <v>3.0</v>
      </c>
      <c r="C161" s="3" t="s">
        <v>31</v>
      </c>
      <c r="E161" s="3">
        <v>8.0</v>
      </c>
      <c r="F161" s="3">
        <v>2.0</v>
      </c>
      <c r="G161" s="4">
        <v>69.55</v>
      </c>
      <c r="H161" s="3" t="s">
        <v>30</v>
      </c>
    </row>
    <row r="162" ht="14.25" customHeight="1">
      <c r="A162" s="3">
        <v>0.0</v>
      </c>
      <c r="B162" s="3">
        <v>3.0</v>
      </c>
      <c r="C162" s="3" t="s">
        <v>31</v>
      </c>
      <c r="D162" s="3">
        <v>44.0</v>
      </c>
      <c r="E162" s="3">
        <v>0.0</v>
      </c>
      <c r="F162" s="3">
        <v>1.0</v>
      </c>
      <c r="G162" s="4">
        <v>16.1</v>
      </c>
      <c r="H162" s="3" t="s">
        <v>30</v>
      </c>
    </row>
    <row r="163" ht="14.25" customHeight="1">
      <c r="A163" s="3">
        <v>1.0</v>
      </c>
      <c r="B163" s="3">
        <v>2.0</v>
      </c>
      <c r="C163" s="3" t="s">
        <v>33</v>
      </c>
      <c r="D163" s="3">
        <v>40.0</v>
      </c>
      <c r="E163" s="3">
        <v>0.0</v>
      </c>
      <c r="F163" s="3">
        <v>0.0</v>
      </c>
      <c r="G163" s="4">
        <v>15.75</v>
      </c>
      <c r="H163" s="3" t="s">
        <v>30</v>
      </c>
    </row>
    <row r="164" ht="14.25" customHeight="1">
      <c r="A164" s="3">
        <v>0.0</v>
      </c>
      <c r="B164" s="3">
        <v>3.0</v>
      </c>
      <c r="C164" s="3" t="s">
        <v>31</v>
      </c>
      <c r="D164" s="3">
        <v>26.0</v>
      </c>
      <c r="E164" s="3">
        <v>0.0</v>
      </c>
      <c r="F164" s="3">
        <v>0.0</v>
      </c>
      <c r="G164" s="4">
        <v>7.775</v>
      </c>
      <c r="H164" s="3" t="s">
        <v>30</v>
      </c>
    </row>
    <row r="165" ht="14.25" customHeight="1">
      <c r="A165" s="3">
        <v>0.0</v>
      </c>
      <c r="B165" s="3">
        <v>3.0</v>
      </c>
      <c r="C165" s="3" t="s">
        <v>31</v>
      </c>
      <c r="D165" s="3">
        <v>17.0</v>
      </c>
      <c r="E165" s="3">
        <v>0.0</v>
      </c>
      <c r="F165" s="3">
        <v>0.0</v>
      </c>
      <c r="G165" s="4">
        <v>8.6625</v>
      </c>
      <c r="H165" s="3" t="s">
        <v>30</v>
      </c>
    </row>
    <row r="166" ht="14.25" customHeight="1">
      <c r="A166" s="3">
        <v>0.0</v>
      </c>
      <c r="B166" s="3">
        <v>3.0</v>
      </c>
      <c r="C166" s="3" t="s">
        <v>31</v>
      </c>
      <c r="D166" s="3">
        <v>1.0</v>
      </c>
      <c r="E166" s="3">
        <v>4.0</v>
      </c>
      <c r="F166" s="3">
        <v>1.0</v>
      </c>
      <c r="G166" s="4">
        <v>39.6875</v>
      </c>
      <c r="H166" s="3" t="s">
        <v>30</v>
      </c>
    </row>
    <row r="167" ht="14.25" customHeight="1">
      <c r="A167" s="3">
        <v>1.0</v>
      </c>
      <c r="B167" s="3">
        <v>3.0</v>
      </c>
      <c r="C167" s="3" t="s">
        <v>31</v>
      </c>
      <c r="D167" s="3">
        <v>9.0</v>
      </c>
      <c r="E167" s="3">
        <v>0.0</v>
      </c>
      <c r="F167" s="3">
        <v>2.0</v>
      </c>
      <c r="G167" s="4">
        <v>20.525</v>
      </c>
      <c r="H167" s="3" t="s">
        <v>30</v>
      </c>
    </row>
    <row r="168" ht="14.25" hidden="1" customHeight="1">
      <c r="A168" s="3">
        <v>1.0</v>
      </c>
      <c r="B168" s="3">
        <v>1.0</v>
      </c>
      <c r="C168" s="3" t="s">
        <v>33</v>
      </c>
      <c r="E168" s="3">
        <v>0.0</v>
      </c>
      <c r="F168" s="3">
        <v>1.0</v>
      </c>
      <c r="G168" s="4">
        <v>55.0</v>
      </c>
      <c r="H168" s="3" t="s">
        <v>30</v>
      </c>
    </row>
    <row r="169" ht="14.25" customHeight="1">
      <c r="A169" s="3">
        <v>0.0</v>
      </c>
      <c r="B169" s="3">
        <v>3.0</v>
      </c>
      <c r="C169" s="3" t="s">
        <v>33</v>
      </c>
      <c r="D169" s="3">
        <v>45.0</v>
      </c>
      <c r="E169" s="3">
        <v>1.0</v>
      </c>
      <c r="F169" s="3">
        <v>4.0</v>
      </c>
      <c r="G169" s="4">
        <v>27.9</v>
      </c>
      <c r="H169" s="3" t="s">
        <v>30</v>
      </c>
    </row>
    <row r="170" ht="14.25" hidden="1" customHeight="1">
      <c r="A170" s="3">
        <v>0.0</v>
      </c>
      <c r="B170" s="3">
        <v>1.0</v>
      </c>
      <c r="C170" s="3" t="s">
        <v>31</v>
      </c>
      <c r="E170" s="3">
        <v>0.0</v>
      </c>
      <c r="F170" s="3">
        <v>0.0</v>
      </c>
      <c r="G170" s="4">
        <v>25.925</v>
      </c>
      <c r="H170" s="3" t="s">
        <v>30</v>
      </c>
    </row>
    <row r="171" ht="14.25" customHeight="1">
      <c r="A171" s="3">
        <v>0.0</v>
      </c>
      <c r="B171" s="3">
        <v>3.0</v>
      </c>
      <c r="C171" s="3" t="s">
        <v>31</v>
      </c>
      <c r="D171" s="3">
        <v>28.0</v>
      </c>
      <c r="E171" s="3">
        <v>0.0</v>
      </c>
      <c r="F171" s="3">
        <v>0.0</v>
      </c>
      <c r="G171" s="4">
        <v>56.4958</v>
      </c>
      <c r="H171" s="3" t="s">
        <v>30</v>
      </c>
    </row>
    <row r="172" ht="14.25" customHeight="1">
      <c r="A172" s="3">
        <v>0.0</v>
      </c>
      <c r="B172" s="3">
        <v>1.0</v>
      </c>
      <c r="C172" s="3" t="s">
        <v>31</v>
      </c>
      <c r="D172" s="3">
        <v>61.0</v>
      </c>
      <c r="E172" s="3">
        <v>0.0</v>
      </c>
      <c r="F172" s="3">
        <v>0.0</v>
      </c>
      <c r="G172" s="4">
        <v>33.5</v>
      </c>
      <c r="H172" s="3" t="s">
        <v>30</v>
      </c>
    </row>
    <row r="173" ht="14.25" customHeight="1">
      <c r="A173" s="3">
        <v>0.0</v>
      </c>
      <c r="B173" s="3">
        <v>3.0</v>
      </c>
      <c r="C173" s="3" t="s">
        <v>31</v>
      </c>
      <c r="D173" s="3">
        <v>4.0</v>
      </c>
      <c r="E173" s="3">
        <v>4.0</v>
      </c>
      <c r="F173" s="3">
        <v>1.0</v>
      </c>
      <c r="G173" s="4">
        <v>29.125</v>
      </c>
      <c r="H173" s="3" t="s">
        <v>34</v>
      </c>
    </row>
    <row r="174" ht="14.25" customHeight="1">
      <c r="A174" s="3">
        <v>1.0</v>
      </c>
      <c r="B174" s="3">
        <v>3.0</v>
      </c>
      <c r="C174" s="3" t="s">
        <v>33</v>
      </c>
      <c r="D174" s="3">
        <v>1.0</v>
      </c>
      <c r="E174" s="3">
        <v>1.0</v>
      </c>
      <c r="F174" s="3">
        <v>1.0</v>
      </c>
      <c r="G174" s="4">
        <v>11.1333</v>
      </c>
      <c r="H174" s="3" t="s">
        <v>30</v>
      </c>
    </row>
    <row r="175" ht="14.25" customHeight="1">
      <c r="A175" s="3">
        <v>0.0</v>
      </c>
      <c r="B175" s="3">
        <v>3.0</v>
      </c>
      <c r="C175" s="3" t="s">
        <v>31</v>
      </c>
      <c r="D175" s="3">
        <v>21.0</v>
      </c>
      <c r="E175" s="3">
        <v>0.0</v>
      </c>
      <c r="F175" s="3">
        <v>0.0</v>
      </c>
      <c r="G175" s="4">
        <v>7.925</v>
      </c>
      <c r="H175" s="3" t="s">
        <v>30</v>
      </c>
    </row>
    <row r="176" ht="14.25" customHeight="1">
      <c r="A176" s="3">
        <v>0.0</v>
      </c>
      <c r="B176" s="3">
        <v>1.0</v>
      </c>
      <c r="C176" s="3" t="s">
        <v>31</v>
      </c>
      <c r="D176" s="3">
        <v>56.0</v>
      </c>
      <c r="E176" s="3">
        <v>0.0</v>
      </c>
      <c r="F176" s="3">
        <v>0.0</v>
      </c>
      <c r="G176" s="4">
        <v>30.6958</v>
      </c>
      <c r="H176" s="3" t="s">
        <v>32</v>
      </c>
    </row>
    <row r="177" ht="14.25" customHeight="1">
      <c r="A177" s="3">
        <v>0.0</v>
      </c>
      <c r="B177" s="3">
        <v>3.0</v>
      </c>
      <c r="C177" s="3" t="s">
        <v>31</v>
      </c>
      <c r="D177" s="3">
        <v>18.0</v>
      </c>
      <c r="E177" s="3">
        <v>1.0</v>
      </c>
      <c r="F177" s="3">
        <v>1.0</v>
      </c>
      <c r="G177" s="4">
        <v>7.8542</v>
      </c>
      <c r="H177" s="3" t="s">
        <v>30</v>
      </c>
    </row>
    <row r="178" ht="14.25" hidden="1" customHeight="1">
      <c r="A178" s="3">
        <v>0.0</v>
      </c>
      <c r="B178" s="3">
        <v>3.0</v>
      </c>
      <c r="C178" s="3" t="s">
        <v>31</v>
      </c>
      <c r="E178" s="3">
        <v>3.0</v>
      </c>
      <c r="F178" s="3">
        <v>1.0</v>
      </c>
      <c r="G178" s="4">
        <v>25.4667</v>
      </c>
      <c r="H178" s="3" t="s">
        <v>30</v>
      </c>
    </row>
    <row r="179" ht="14.25" customHeight="1">
      <c r="A179" s="3">
        <v>0.0</v>
      </c>
      <c r="B179" s="3">
        <v>1.0</v>
      </c>
      <c r="C179" s="3" t="s">
        <v>33</v>
      </c>
      <c r="D179" s="3">
        <v>50.0</v>
      </c>
      <c r="E179" s="3">
        <v>0.0</v>
      </c>
      <c r="F179" s="3">
        <v>0.0</v>
      </c>
      <c r="G179" s="4">
        <v>28.7125</v>
      </c>
      <c r="H179" s="3" t="s">
        <v>32</v>
      </c>
    </row>
    <row r="180" ht="14.25" customHeight="1">
      <c r="A180" s="3">
        <v>0.0</v>
      </c>
      <c r="B180" s="3">
        <v>2.0</v>
      </c>
      <c r="C180" s="3" t="s">
        <v>31</v>
      </c>
      <c r="D180" s="3">
        <v>30.0</v>
      </c>
      <c r="E180" s="3">
        <v>0.0</v>
      </c>
      <c r="F180" s="3">
        <v>0.0</v>
      </c>
      <c r="G180" s="4">
        <v>13.0</v>
      </c>
      <c r="H180" s="3" t="s">
        <v>30</v>
      </c>
    </row>
    <row r="181" ht="14.25" customHeight="1">
      <c r="A181" s="3">
        <v>0.0</v>
      </c>
      <c r="B181" s="3">
        <v>3.0</v>
      </c>
      <c r="C181" s="3" t="s">
        <v>31</v>
      </c>
      <c r="D181" s="3">
        <v>36.0</v>
      </c>
      <c r="E181" s="3">
        <v>0.0</v>
      </c>
      <c r="F181" s="3">
        <v>0.0</v>
      </c>
      <c r="G181" s="4">
        <v>0.0</v>
      </c>
      <c r="H181" s="3" t="s">
        <v>30</v>
      </c>
    </row>
    <row r="182" ht="14.25" hidden="1" customHeight="1">
      <c r="A182" s="3">
        <v>0.0</v>
      </c>
      <c r="B182" s="3">
        <v>3.0</v>
      </c>
      <c r="C182" s="3" t="s">
        <v>33</v>
      </c>
      <c r="E182" s="3">
        <v>8.0</v>
      </c>
      <c r="F182" s="3">
        <v>2.0</v>
      </c>
      <c r="G182" s="4">
        <v>69.55</v>
      </c>
      <c r="H182" s="3" t="s">
        <v>30</v>
      </c>
    </row>
    <row r="183" ht="14.25" hidden="1" customHeight="1">
      <c r="A183" s="3">
        <v>0.0</v>
      </c>
      <c r="B183" s="3">
        <v>2.0</v>
      </c>
      <c r="C183" s="3" t="s">
        <v>31</v>
      </c>
      <c r="E183" s="3">
        <v>0.0</v>
      </c>
      <c r="F183" s="3">
        <v>0.0</v>
      </c>
      <c r="G183" s="4">
        <v>15.05</v>
      </c>
      <c r="H183" s="3" t="s">
        <v>32</v>
      </c>
    </row>
    <row r="184" ht="14.25" customHeight="1">
      <c r="A184" s="3">
        <v>0.0</v>
      </c>
      <c r="B184" s="3">
        <v>3.0</v>
      </c>
      <c r="C184" s="3" t="s">
        <v>31</v>
      </c>
      <c r="D184" s="3">
        <v>9.0</v>
      </c>
      <c r="E184" s="3">
        <v>4.0</v>
      </c>
      <c r="F184" s="3">
        <v>2.0</v>
      </c>
      <c r="G184" s="4">
        <v>31.3875</v>
      </c>
      <c r="H184" s="3" t="s">
        <v>30</v>
      </c>
    </row>
    <row r="185" ht="14.25" customHeight="1">
      <c r="A185" s="3">
        <v>1.0</v>
      </c>
      <c r="B185" s="3">
        <v>2.0</v>
      </c>
      <c r="C185" s="3" t="s">
        <v>31</v>
      </c>
      <c r="D185" s="3">
        <v>1.0</v>
      </c>
      <c r="E185" s="3">
        <v>2.0</v>
      </c>
      <c r="F185" s="3">
        <v>1.0</v>
      </c>
      <c r="G185" s="4">
        <v>39.0</v>
      </c>
      <c r="H185" s="3" t="s">
        <v>30</v>
      </c>
    </row>
    <row r="186" ht="14.25" customHeight="1">
      <c r="A186" s="3">
        <v>1.0</v>
      </c>
      <c r="B186" s="3">
        <v>3.0</v>
      </c>
      <c r="C186" s="3" t="s">
        <v>33</v>
      </c>
      <c r="D186" s="3">
        <v>4.0</v>
      </c>
      <c r="E186" s="3">
        <v>0.0</v>
      </c>
      <c r="F186" s="3">
        <v>2.0</v>
      </c>
      <c r="G186" s="4">
        <v>22.025</v>
      </c>
      <c r="H186" s="3" t="s">
        <v>30</v>
      </c>
    </row>
    <row r="187" ht="14.25" hidden="1" customHeight="1">
      <c r="A187" s="3">
        <v>0.0</v>
      </c>
      <c r="B187" s="3">
        <v>1.0</v>
      </c>
      <c r="C187" s="3" t="s">
        <v>31</v>
      </c>
      <c r="E187" s="3">
        <v>0.0</v>
      </c>
      <c r="F187" s="3">
        <v>0.0</v>
      </c>
      <c r="G187" s="4">
        <v>50.0</v>
      </c>
      <c r="H187" s="3" t="s">
        <v>30</v>
      </c>
    </row>
    <row r="188" ht="14.25" hidden="1" customHeight="1">
      <c r="A188" s="3">
        <v>1.0</v>
      </c>
      <c r="B188" s="3">
        <v>3.0</v>
      </c>
      <c r="C188" s="3" t="s">
        <v>33</v>
      </c>
      <c r="E188" s="3">
        <v>1.0</v>
      </c>
      <c r="F188" s="3">
        <v>0.0</v>
      </c>
      <c r="G188" s="4">
        <v>15.5</v>
      </c>
      <c r="H188" s="3" t="s">
        <v>34</v>
      </c>
    </row>
    <row r="189" ht="14.25" customHeight="1">
      <c r="A189" s="3">
        <v>1.0</v>
      </c>
      <c r="B189" s="3">
        <v>1.0</v>
      </c>
      <c r="C189" s="3" t="s">
        <v>31</v>
      </c>
      <c r="D189" s="3">
        <v>45.0</v>
      </c>
      <c r="E189" s="3">
        <v>0.0</v>
      </c>
      <c r="F189" s="3">
        <v>0.0</v>
      </c>
      <c r="G189" s="4">
        <v>26.55</v>
      </c>
      <c r="H189" s="3" t="s">
        <v>30</v>
      </c>
    </row>
    <row r="190" ht="14.25" customHeight="1">
      <c r="A190" s="3">
        <v>0.0</v>
      </c>
      <c r="B190" s="3">
        <v>3.0</v>
      </c>
      <c r="C190" s="3" t="s">
        <v>31</v>
      </c>
      <c r="D190" s="3">
        <v>40.0</v>
      </c>
      <c r="E190" s="3">
        <v>1.0</v>
      </c>
      <c r="F190" s="3">
        <v>1.0</v>
      </c>
      <c r="G190" s="4">
        <v>15.5</v>
      </c>
      <c r="H190" s="3" t="s">
        <v>34</v>
      </c>
    </row>
    <row r="191" ht="14.25" customHeight="1">
      <c r="A191" s="3">
        <v>0.0</v>
      </c>
      <c r="B191" s="3">
        <v>3.0</v>
      </c>
      <c r="C191" s="3" t="s">
        <v>31</v>
      </c>
      <c r="D191" s="3">
        <v>36.0</v>
      </c>
      <c r="E191" s="3">
        <v>0.0</v>
      </c>
      <c r="F191" s="3">
        <v>0.0</v>
      </c>
      <c r="G191" s="4">
        <v>7.8958</v>
      </c>
      <c r="H191" s="3" t="s">
        <v>30</v>
      </c>
    </row>
    <row r="192" ht="14.25" customHeight="1">
      <c r="A192" s="3">
        <v>1.0</v>
      </c>
      <c r="B192" s="3">
        <v>2.0</v>
      </c>
      <c r="C192" s="3" t="s">
        <v>33</v>
      </c>
      <c r="D192" s="3">
        <v>32.0</v>
      </c>
      <c r="E192" s="3">
        <v>0.0</v>
      </c>
      <c r="F192" s="3">
        <v>0.0</v>
      </c>
      <c r="G192" s="4">
        <v>13.0</v>
      </c>
      <c r="H192" s="3" t="s">
        <v>30</v>
      </c>
    </row>
    <row r="193" ht="14.25" customHeight="1">
      <c r="A193" s="3">
        <v>0.0</v>
      </c>
      <c r="B193" s="3">
        <v>2.0</v>
      </c>
      <c r="C193" s="3" t="s">
        <v>31</v>
      </c>
      <c r="D193" s="3">
        <v>19.0</v>
      </c>
      <c r="E193" s="3">
        <v>0.0</v>
      </c>
      <c r="F193" s="3">
        <v>0.0</v>
      </c>
      <c r="G193" s="4">
        <v>13.0</v>
      </c>
      <c r="H193" s="3" t="s">
        <v>30</v>
      </c>
    </row>
    <row r="194" ht="14.25" customHeight="1">
      <c r="A194" s="3">
        <v>1.0</v>
      </c>
      <c r="B194" s="3">
        <v>3.0</v>
      </c>
      <c r="C194" s="3" t="s">
        <v>33</v>
      </c>
      <c r="D194" s="3">
        <v>19.0</v>
      </c>
      <c r="E194" s="3">
        <v>1.0</v>
      </c>
      <c r="F194" s="3">
        <v>0.0</v>
      </c>
      <c r="G194" s="4">
        <v>7.8542</v>
      </c>
      <c r="H194" s="3" t="s">
        <v>30</v>
      </c>
    </row>
    <row r="195" ht="14.25" customHeight="1">
      <c r="A195" s="3">
        <v>1.0</v>
      </c>
      <c r="B195" s="3">
        <v>2.0</v>
      </c>
      <c r="C195" s="3" t="s">
        <v>31</v>
      </c>
      <c r="D195" s="3">
        <v>3.0</v>
      </c>
      <c r="E195" s="3">
        <v>1.0</v>
      </c>
      <c r="F195" s="3">
        <v>1.0</v>
      </c>
      <c r="G195" s="4">
        <v>26.0</v>
      </c>
      <c r="H195" s="3" t="s">
        <v>30</v>
      </c>
    </row>
    <row r="196" ht="14.25" customHeight="1">
      <c r="A196" s="3">
        <v>1.0</v>
      </c>
      <c r="B196" s="3">
        <v>1.0</v>
      </c>
      <c r="C196" s="3" t="s">
        <v>33</v>
      </c>
      <c r="D196" s="3">
        <v>44.0</v>
      </c>
      <c r="E196" s="3">
        <v>0.0</v>
      </c>
      <c r="F196" s="3">
        <v>0.0</v>
      </c>
      <c r="G196" s="4">
        <v>27.7208</v>
      </c>
      <c r="H196" s="3" t="s">
        <v>32</v>
      </c>
    </row>
    <row r="197" ht="14.25" customHeight="1">
      <c r="A197" s="3">
        <v>1.0</v>
      </c>
      <c r="B197" s="3">
        <v>1.0</v>
      </c>
      <c r="C197" s="3" t="s">
        <v>33</v>
      </c>
      <c r="D197" s="3">
        <v>58.0</v>
      </c>
      <c r="E197" s="3">
        <v>0.0</v>
      </c>
      <c r="F197" s="3">
        <v>0.0</v>
      </c>
      <c r="G197" s="4">
        <v>146.5208</v>
      </c>
      <c r="H197" s="3" t="s">
        <v>32</v>
      </c>
    </row>
    <row r="198" ht="14.25" hidden="1" customHeight="1">
      <c r="A198" s="3">
        <v>0.0</v>
      </c>
      <c r="B198" s="3">
        <v>3.0</v>
      </c>
      <c r="C198" s="3" t="s">
        <v>31</v>
      </c>
      <c r="E198" s="3">
        <v>0.0</v>
      </c>
      <c r="F198" s="3">
        <v>0.0</v>
      </c>
      <c r="G198" s="4">
        <v>7.75</v>
      </c>
      <c r="H198" s="3" t="s">
        <v>34</v>
      </c>
    </row>
    <row r="199" ht="14.25" customHeight="1">
      <c r="A199" s="3">
        <v>0.0</v>
      </c>
      <c r="B199" s="3">
        <v>3.0</v>
      </c>
      <c r="C199" s="3" t="s">
        <v>31</v>
      </c>
      <c r="D199" s="3">
        <v>42.0</v>
      </c>
      <c r="E199" s="3">
        <v>0.0</v>
      </c>
      <c r="F199" s="3">
        <v>1.0</v>
      </c>
      <c r="G199" s="4">
        <v>8.4042</v>
      </c>
      <c r="H199" s="3" t="s">
        <v>30</v>
      </c>
    </row>
    <row r="200" ht="14.25" hidden="1" customHeight="1">
      <c r="A200" s="3">
        <v>1.0</v>
      </c>
      <c r="B200" s="3">
        <v>3.0</v>
      </c>
      <c r="C200" s="3" t="s">
        <v>33</v>
      </c>
      <c r="E200" s="3">
        <v>0.0</v>
      </c>
      <c r="F200" s="3">
        <v>0.0</v>
      </c>
      <c r="G200" s="4">
        <v>7.75</v>
      </c>
      <c r="H200" s="3" t="s">
        <v>34</v>
      </c>
    </row>
    <row r="201" ht="14.25" customHeight="1">
      <c r="A201" s="3">
        <v>0.0</v>
      </c>
      <c r="B201" s="3">
        <v>2.0</v>
      </c>
      <c r="C201" s="3" t="s">
        <v>33</v>
      </c>
      <c r="D201" s="3">
        <v>24.0</v>
      </c>
      <c r="E201" s="3">
        <v>0.0</v>
      </c>
      <c r="F201" s="3">
        <v>0.0</v>
      </c>
      <c r="G201" s="4">
        <v>13.0</v>
      </c>
      <c r="H201" s="3" t="s">
        <v>30</v>
      </c>
    </row>
    <row r="202" ht="14.25" customHeight="1">
      <c r="A202" s="3">
        <v>0.0</v>
      </c>
      <c r="B202" s="3">
        <v>3.0</v>
      </c>
      <c r="C202" s="3" t="s">
        <v>31</v>
      </c>
      <c r="D202" s="3">
        <v>28.0</v>
      </c>
      <c r="E202" s="3">
        <v>0.0</v>
      </c>
      <c r="F202" s="3">
        <v>0.0</v>
      </c>
      <c r="G202" s="4">
        <v>9.5</v>
      </c>
      <c r="H202" s="3" t="s">
        <v>30</v>
      </c>
    </row>
    <row r="203" ht="14.25" hidden="1" customHeight="1">
      <c r="A203" s="3">
        <v>0.0</v>
      </c>
      <c r="B203" s="3">
        <v>3.0</v>
      </c>
      <c r="C203" s="3" t="s">
        <v>31</v>
      </c>
      <c r="E203" s="3">
        <v>8.0</v>
      </c>
      <c r="F203" s="3">
        <v>2.0</v>
      </c>
      <c r="G203" s="4">
        <v>69.55</v>
      </c>
      <c r="H203" s="3" t="s">
        <v>30</v>
      </c>
    </row>
    <row r="204" ht="14.25" customHeight="1">
      <c r="A204" s="3">
        <v>0.0</v>
      </c>
      <c r="B204" s="3">
        <v>3.0</v>
      </c>
      <c r="C204" s="3" t="s">
        <v>31</v>
      </c>
      <c r="D204" s="3">
        <v>34.0</v>
      </c>
      <c r="E204" s="3">
        <v>0.0</v>
      </c>
      <c r="F204" s="3">
        <v>0.0</v>
      </c>
      <c r="G204" s="4">
        <v>6.4958</v>
      </c>
      <c r="H204" s="3" t="s">
        <v>30</v>
      </c>
    </row>
    <row r="205" ht="14.25" customHeight="1">
      <c r="A205" s="3">
        <v>0.0</v>
      </c>
      <c r="B205" s="3">
        <v>3.0</v>
      </c>
      <c r="C205" s="3" t="s">
        <v>31</v>
      </c>
      <c r="D205" s="3">
        <v>45.5</v>
      </c>
      <c r="E205" s="3">
        <v>0.0</v>
      </c>
      <c r="F205" s="3">
        <v>0.0</v>
      </c>
      <c r="G205" s="4">
        <v>7.225</v>
      </c>
      <c r="H205" s="3" t="s">
        <v>32</v>
      </c>
    </row>
    <row r="206" ht="14.25" customHeight="1">
      <c r="A206" s="3">
        <v>1.0</v>
      </c>
      <c r="B206" s="3">
        <v>3.0</v>
      </c>
      <c r="C206" s="3" t="s">
        <v>31</v>
      </c>
      <c r="D206" s="3">
        <v>18.0</v>
      </c>
      <c r="E206" s="3">
        <v>0.0</v>
      </c>
      <c r="F206" s="3">
        <v>0.0</v>
      </c>
      <c r="G206" s="4">
        <v>8.05</v>
      </c>
      <c r="H206" s="3" t="s">
        <v>30</v>
      </c>
    </row>
    <row r="207" ht="14.25" customHeight="1">
      <c r="A207" s="3">
        <v>0.0</v>
      </c>
      <c r="B207" s="3">
        <v>3.0</v>
      </c>
      <c r="C207" s="3" t="s">
        <v>33</v>
      </c>
      <c r="D207" s="3">
        <v>2.0</v>
      </c>
      <c r="E207" s="3">
        <v>0.0</v>
      </c>
      <c r="F207" s="3">
        <v>1.0</v>
      </c>
      <c r="G207" s="4">
        <v>10.4625</v>
      </c>
      <c r="H207" s="3" t="s">
        <v>30</v>
      </c>
    </row>
    <row r="208" ht="14.25" customHeight="1">
      <c r="A208" s="3">
        <v>0.0</v>
      </c>
      <c r="B208" s="3">
        <v>3.0</v>
      </c>
      <c r="C208" s="3" t="s">
        <v>31</v>
      </c>
      <c r="D208" s="3">
        <v>32.0</v>
      </c>
      <c r="E208" s="3">
        <v>1.0</v>
      </c>
      <c r="F208" s="3">
        <v>0.0</v>
      </c>
      <c r="G208" s="4">
        <v>15.85</v>
      </c>
      <c r="H208" s="3" t="s">
        <v>30</v>
      </c>
    </row>
    <row r="209" ht="14.25" customHeight="1">
      <c r="A209" s="3">
        <v>1.0</v>
      </c>
      <c r="B209" s="3">
        <v>3.0</v>
      </c>
      <c r="C209" s="3" t="s">
        <v>31</v>
      </c>
      <c r="D209" s="3">
        <v>26.0</v>
      </c>
      <c r="E209" s="3">
        <v>0.0</v>
      </c>
      <c r="F209" s="3">
        <v>0.0</v>
      </c>
      <c r="G209" s="4">
        <v>18.7875</v>
      </c>
      <c r="H209" s="3" t="s">
        <v>32</v>
      </c>
    </row>
    <row r="210" ht="14.25" customHeight="1">
      <c r="A210" s="3">
        <v>1.0</v>
      </c>
      <c r="B210" s="3">
        <v>3.0</v>
      </c>
      <c r="C210" s="3" t="s">
        <v>33</v>
      </c>
      <c r="D210" s="3">
        <v>16.0</v>
      </c>
      <c r="E210" s="3">
        <v>0.0</v>
      </c>
      <c r="F210" s="3">
        <v>0.0</v>
      </c>
      <c r="G210" s="4">
        <v>7.75</v>
      </c>
      <c r="H210" s="3" t="s">
        <v>34</v>
      </c>
    </row>
    <row r="211" ht="14.25" customHeight="1">
      <c r="A211" s="3">
        <v>1.0</v>
      </c>
      <c r="B211" s="3">
        <v>1.0</v>
      </c>
      <c r="C211" s="3" t="s">
        <v>31</v>
      </c>
      <c r="D211" s="3">
        <v>40.0</v>
      </c>
      <c r="E211" s="3">
        <v>0.0</v>
      </c>
      <c r="F211" s="3">
        <v>0.0</v>
      </c>
      <c r="G211" s="4">
        <v>31.0</v>
      </c>
      <c r="H211" s="3" t="s">
        <v>32</v>
      </c>
    </row>
    <row r="212" ht="14.25" customHeight="1">
      <c r="A212" s="3">
        <v>0.0</v>
      </c>
      <c r="B212" s="3">
        <v>3.0</v>
      </c>
      <c r="C212" s="3" t="s">
        <v>31</v>
      </c>
      <c r="D212" s="3">
        <v>24.0</v>
      </c>
      <c r="E212" s="3">
        <v>0.0</v>
      </c>
      <c r="F212" s="3">
        <v>0.0</v>
      </c>
      <c r="G212" s="4">
        <v>7.05</v>
      </c>
      <c r="H212" s="3" t="s">
        <v>30</v>
      </c>
    </row>
    <row r="213" ht="14.25" customHeight="1">
      <c r="A213" s="3">
        <v>1.0</v>
      </c>
      <c r="B213" s="3">
        <v>2.0</v>
      </c>
      <c r="C213" s="3" t="s">
        <v>33</v>
      </c>
      <c r="D213" s="3">
        <v>35.0</v>
      </c>
      <c r="E213" s="3">
        <v>0.0</v>
      </c>
      <c r="F213" s="3">
        <v>0.0</v>
      </c>
      <c r="G213" s="4">
        <v>21.0</v>
      </c>
      <c r="H213" s="3" t="s">
        <v>30</v>
      </c>
    </row>
    <row r="214" ht="14.25" customHeight="1">
      <c r="A214" s="3">
        <v>0.0</v>
      </c>
      <c r="B214" s="3">
        <v>3.0</v>
      </c>
      <c r="C214" s="3" t="s">
        <v>31</v>
      </c>
      <c r="D214" s="3">
        <v>22.0</v>
      </c>
      <c r="E214" s="3">
        <v>0.0</v>
      </c>
      <c r="F214" s="3">
        <v>0.0</v>
      </c>
      <c r="G214" s="4">
        <v>7.25</v>
      </c>
      <c r="H214" s="3" t="s">
        <v>30</v>
      </c>
    </row>
    <row r="215" ht="14.25" customHeight="1">
      <c r="A215" s="3">
        <v>0.0</v>
      </c>
      <c r="B215" s="3">
        <v>2.0</v>
      </c>
      <c r="C215" s="3" t="s">
        <v>31</v>
      </c>
      <c r="D215" s="3">
        <v>30.0</v>
      </c>
      <c r="E215" s="3">
        <v>0.0</v>
      </c>
      <c r="F215" s="3">
        <v>0.0</v>
      </c>
      <c r="G215" s="4">
        <v>13.0</v>
      </c>
      <c r="H215" s="3" t="s">
        <v>30</v>
      </c>
    </row>
    <row r="216" ht="14.25" hidden="1" customHeight="1">
      <c r="A216" s="3">
        <v>0.0</v>
      </c>
      <c r="B216" s="3">
        <v>3.0</v>
      </c>
      <c r="C216" s="3" t="s">
        <v>31</v>
      </c>
      <c r="E216" s="3">
        <v>1.0</v>
      </c>
      <c r="F216" s="3">
        <v>0.0</v>
      </c>
      <c r="G216" s="4">
        <v>7.75</v>
      </c>
      <c r="H216" s="3" t="s">
        <v>34</v>
      </c>
    </row>
    <row r="217" ht="14.25" customHeight="1">
      <c r="A217" s="3">
        <v>1.0</v>
      </c>
      <c r="B217" s="3">
        <v>1.0</v>
      </c>
      <c r="C217" s="3" t="s">
        <v>33</v>
      </c>
      <c r="D217" s="3">
        <v>31.0</v>
      </c>
      <c r="E217" s="3">
        <v>1.0</v>
      </c>
      <c r="F217" s="3">
        <v>0.0</v>
      </c>
      <c r="G217" s="4">
        <v>113.275</v>
      </c>
      <c r="H217" s="3" t="s">
        <v>32</v>
      </c>
    </row>
    <row r="218" ht="14.25" customHeight="1">
      <c r="A218" s="3">
        <v>1.0</v>
      </c>
      <c r="B218" s="3">
        <v>3.0</v>
      </c>
      <c r="C218" s="3" t="s">
        <v>33</v>
      </c>
      <c r="D218" s="3">
        <v>27.0</v>
      </c>
      <c r="E218" s="3">
        <v>0.0</v>
      </c>
      <c r="F218" s="3">
        <v>0.0</v>
      </c>
      <c r="G218" s="4">
        <v>7.925</v>
      </c>
      <c r="H218" s="3" t="s">
        <v>30</v>
      </c>
    </row>
    <row r="219" ht="14.25" customHeight="1">
      <c r="A219" s="3">
        <v>0.0</v>
      </c>
      <c r="B219" s="3">
        <v>2.0</v>
      </c>
      <c r="C219" s="3" t="s">
        <v>31</v>
      </c>
      <c r="D219" s="3">
        <v>42.0</v>
      </c>
      <c r="E219" s="3">
        <v>1.0</v>
      </c>
      <c r="F219" s="3">
        <v>0.0</v>
      </c>
      <c r="G219" s="4">
        <v>27.0</v>
      </c>
      <c r="H219" s="3" t="s">
        <v>30</v>
      </c>
    </row>
    <row r="220" ht="14.25" customHeight="1">
      <c r="A220" s="3">
        <v>1.0</v>
      </c>
      <c r="B220" s="3">
        <v>1.0</v>
      </c>
      <c r="C220" s="3" t="s">
        <v>33</v>
      </c>
      <c r="D220" s="3">
        <v>32.0</v>
      </c>
      <c r="E220" s="3">
        <v>0.0</v>
      </c>
      <c r="F220" s="3">
        <v>0.0</v>
      </c>
      <c r="G220" s="4">
        <v>76.2917</v>
      </c>
      <c r="H220" s="3" t="s">
        <v>32</v>
      </c>
    </row>
    <row r="221" ht="14.25" customHeight="1">
      <c r="A221" s="3">
        <v>0.0</v>
      </c>
      <c r="B221" s="3">
        <v>2.0</v>
      </c>
      <c r="C221" s="3" t="s">
        <v>31</v>
      </c>
      <c r="D221" s="3">
        <v>30.0</v>
      </c>
      <c r="E221" s="3">
        <v>0.0</v>
      </c>
      <c r="F221" s="3">
        <v>0.0</v>
      </c>
      <c r="G221" s="4">
        <v>10.5</v>
      </c>
      <c r="H221" s="3" t="s">
        <v>30</v>
      </c>
    </row>
    <row r="222" ht="14.25" customHeight="1">
      <c r="A222" s="3">
        <v>1.0</v>
      </c>
      <c r="B222" s="3">
        <v>3.0</v>
      </c>
      <c r="C222" s="3" t="s">
        <v>31</v>
      </c>
      <c r="D222" s="3">
        <v>16.0</v>
      </c>
      <c r="E222" s="3">
        <v>0.0</v>
      </c>
      <c r="F222" s="3">
        <v>0.0</v>
      </c>
      <c r="G222" s="4">
        <v>8.05</v>
      </c>
      <c r="H222" s="3" t="s">
        <v>30</v>
      </c>
    </row>
    <row r="223" ht="14.25" customHeight="1">
      <c r="A223" s="3">
        <v>0.0</v>
      </c>
      <c r="B223" s="3">
        <v>2.0</v>
      </c>
      <c r="C223" s="3" t="s">
        <v>31</v>
      </c>
      <c r="D223" s="3">
        <v>27.0</v>
      </c>
      <c r="E223" s="3">
        <v>0.0</v>
      </c>
      <c r="F223" s="3">
        <v>0.0</v>
      </c>
      <c r="G223" s="4">
        <v>13.0</v>
      </c>
      <c r="H223" s="3" t="s">
        <v>30</v>
      </c>
    </row>
    <row r="224" ht="14.25" customHeight="1">
      <c r="A224" s="3">
        <v>0.0</v>
      </c>
      <c r="B224" s="3">
        <v>3.0</v>
      </c>
      <c r="C224" s="3" t="s">
        <v>31</v>
      </c>
      <c r="D224" s="3">
        <v>51.0</v>
      </c>
      <c r="E224" s="3">
        <v>0.0</v>
      </c>
      <c r="F224" s="3">
        <v>0.0</v>
      </c>
      <c r="G224" s="4">
        <v>8.05</v>
      </c>
      <c r="H224" s="3" t="s">
        <v>30</v>
      </c>
    </row>
    <row r="225" ht="14.25" hidden="1" customHeight="1">
      <c r="A225" s="3">
        <v>0.0</v>
      </c>
      <c r="B225" s="3">
        <v>3.0</v>
      </c>
      <c r="C225" s="3" t="s">
        <v>31</v>
      </c>
      <c r="E225" s="3">
        <v>0.0</v>
      </c>
      <c r="F225" s="3">
        <v>0.0</v>
      </c>
      <c r="G225" s="4">
        <v>7.8958</v>
      </c>
      <c r="H225" s="3" t="s">
        <v>30</v>
      </c>
    </row>
    <row r="226" ht="14.25" customHeight="1">
      <c r="A226" s="3">
        <v>1.0</v>
      </c>
      <c r="B226" s="3">
        <v>1.0</v>
      </c>
      <c r="C226" s="3" t="s">
        <v>31</v>
      </c>
      <c r="D226" s="3">
        <v>38.0</v>
      </c>
      <c r="E226" s="3">
        <v>1.0</v>
      </c>
      <c r="F226" s="3">
        <v>0.0</v>
      </c>
      <c r="G226" s="4">
        <v>90.0</v>
      </c>
      <c r="H226" s="3" t="s">
        <v>30</v>
      </c>
    </row>
    <row r="227" ht="14.25" customHeight="1">
      <c r="A227" s="3">
        <v>0.0</v>
      </c>
      <c r="B227" s="3">
        <v>3.0</v>
      </c>
      <c r="C227" s="3" t="s">
        <v>31</v>
      </c>
      <c r="D227" s="3">
        <v>22.0</v>
      </c>
      <c r="E227" s="3">
        <v>0.0</v>
      </c>
      <c r="F227" s="3">
        <v>0.0</v>
      </c>
      <c r="G227" s="4">
        <v>9.35</v>
      </c>
      <c r="H227" s="3" t="s">
        <v>30</v>
      </c>
    </row>
    <row r="228" ht="14.25" customHeight="1">
      <c r="A228" s="3">
        <v>1.0</v>
      </c>
      <c r="B228" s="3">
        <v>2.0</v>
      </c>
      <c r="C228" s="3" t="s">
        <v>31</v>
      </c>
      <c r="D228" s="3">
        <v>19.0</v>
      </c>
      <c r="E228" s="3">
        <v>0.0</v>
      </c>
      <c r="F228" s="3">
        <v>0.0</v>
      </c>
      <c r="G228" s="4">
        <v>10.5</v>
      </c>
      <c r="H228" s="3" t="s">
        <v>30</v>
      </c>
    </row>
    <row r="229" ht="14.25" customHeight="1">
      <c r="A229" s="3">
        <v>0.0</v>
      </c>
      <c r="B229" s="3">
        <v>3.0</v>
      </c>
      <c r="C229" s="3" t="s">
        <v>31</v>
      </c>
      <c r="D229" s="3">
        <v>20.5</v>
      </c>
      <c r="E229" s="3">
        <v>0.0</v>
      </c>
      <c r="F229" s="3">
        <v>0.0</v>
      </c>
      <c r="G229" s="4">
        <v>7.25</v>
      </c>
      <c r="H229" s="3" t="s">
        <v>30</v>
      </c>
    </row>
    <row r="230" ht="14.25" customHeight="1">
      <c r="A230" s="3">
        <v>0.0</v>
      </c>
      <c r="B230" s="3">
        <v>2.0</v>
      </c>
      <c r="C230" s="3" t="s">
        <v>31</v>
      </c>
      <c r="D230" s="3">
        <v>18.0</v>
      </c>
      <c r="E230" s="3">
        <v>0.0</v>
      </c>
      <c r="F230" s="3">
        <v>0.0</v>
      </c>
      <c r="G230" s="4">
        <v>13.0</v>
      </c>
      <c r="H230" s="3" t="s">
        <v>30</v>
      </c>
    </row>
    <row r="231" ht="14.25" hidden="1" customHeight="1">
      <c r="A231" s="3">
        <v>0.0</v>
      </c>
      <c r="B231" s="3">
        <v>3.0</v>
      </c>
      <c r="C231" s="3" t="s">
        <v>33</v>
      </c>
      <c r="E231" s="3">
        <v>3.0</v>
      </c>
      <c r="F231" s="3">
        <v>1.0</v>
      </c>
      <c r="G231" s="4">
        <v>25.4667</v>
      </c>
      <c r="H231" s="3" t="s">
        <v>30</v>
      </c>
    </row>
    <row r="232" ht="14.25" customHeight="1">
      <c r="A232" s="3">
        <v>1.0</v>
      </c>
      <c r="B232" s="3">
        <v>1.0</v>
      </c>
      <c r="C232" s="3" t="s">
        <v>33</v>
      </c>
      <c r="D232" s="3">
        <v>35.0</v>
      </c>
      <c r="E232" s="3">
        <v>1.0</v>
      </c>
      <c r="F232" s="3">
        <v>0.0</v>
      </c>
      <c r="G232" s="4">
        <v>83.475</v>
      </c>
      <c r="H232" s="3" t="s">
        <v>30</v>
      </c>
    </row>
    <row r="233" ht="14.25" customHeight="1">
      <c r="A233" s="3">
        <v>0.0</v>
      </c>
      <c r="B233" s="3">
        <v>3.0</v>
      </c>
      <c r="C233" s="3" t="s">
        <v>31</v>
      </c>
      <c r="D233" s="3">
        <v>29.0</v>
      </c>
      <c r="E233" s="3">
        <v>0.0</v>
      </c>
      <c r="F233" s="3">
        <v>0.0</v>
      </c>
      <c r="G233" s="4">
        <v>7.775</v>
      </c>
      <c r="H233" s="3" t="s">
        <v>30</v>
      </c>
    </row>
    <row r="234" ht="14.25" customHeight="1">
      <c r="A234" s="3">
        <v>0.0</v>
      </c>
      <c r="B234" s="3">
        <v>2.0</v>
      </c>
      <c r="C234" s="3" t="s">
        <v>31</v>
      </c>
      <c r="D234" s="3">
        <v>59.0</v>
      </c>
      <c r="E234" s="3">
        <v>0.0</v>
      </c>
      <c r="F234" s="3">
        <v>0.0</v>
      </c>
      <c r="G234" s="4">
        <v>13.5</v>
      </c>
      <c r="H234" s="3" t="s">
        <v>30</v>
      </c>
    </row>
    <row r="235" ht="14.25" customHeight="1">
      <c r="A235" s="3">
        <v>1.0</v>
      </c>
      <c r="B235" s="3">
        <v>3.0</v>
      </c>
      <c r="C235" s="3" t="s">
        <v>33</v>
      </c>
      <c r="D235" s="3">
        <v>5.0</v>
      </c>
      <c r="E235" s="3">
        <v>4.0</v>
      </c>
      <c r="F235" s="3">
        <v>2.0</v>
      </c>
      <c r="G235" s="4">
        <v>31.3875</v>
      </c>
      <c r="H235" s="3" t="s">
        <v>30</v>
      </c>
    </row>
    <row r="236" ht="14.25" customHeight="1">
      <c r="A236" s="3">
        <v>0.0</v>
      </c>
      <c r="B236" s="3">
        <v>2.0</v>
      </c>
      <c r="C236" s="3" t="s">
        <v>31</v>
      </c>
      <c r="D236" s="3">
        <v>24.0</v>
      </c>
      <c r="E236" s="3">
        <v>0.0</v>
      </c>
      <c r="F236" s="3">
        <v>0.0</v>
      </c>
      <c r="G236" s="4">
        <v>10.5</v>
      </c>
      <c r="H236" s="3" t="s">
        <v>30</v>
      </c>
    </row>
    <row r="237" ht="14.25" hidden="1" customHeight="1">
      <c r="A237" s="3">
        <v>0.0</v>
      </c>
      <c r="B237" s="3">
        <v>3.0</v>
      </c>
      <c r="C237" s="3" t="s">
        <v>33</v>
      </c>
      <c r="E237" s="3">
        <v>0.0</v>
      </c>
      <c r="F237" s="3">
        <v>0.0</v>
      </c>
      <c r="G237" s="4">
        <v>7.55</v>
      </c>
      <c r="H237" s="3" t="s">
        <v>30</v>
      </c>
    </row>
    <row r="238" ht="14.25" customHeight="1">
      <c r="A238" s="3">
        <v>0.0</v>
      </c>
      <c r="B238" s="3">
        <v>2.0</v>
      </c>
      <c r="C238" s="3" t="s">
        <v>31</v>
      </c>
      <c r="D238" s="3">
        <v>44.0</v>
      </c>
      <c r="E238" s="3">
        <v>1.0</v>
      </c>
      <c r="F238" s="3">
        <v>0.0</v>
      </c>
      <c r="G238" s="4">
        <v>26.0</v>
      </c>
      <c r="H238" s="3" t="s">
        <v>30</v>
      </c>
    </row>
    <row r="239" ht="14.25" customHeight="1">
      <c r="A239" s="3">
        <v>1.0</v>
      </c>
      <c r="B239" s="3">
        <v>2.0</v>
      </c>
      <c r="C239" s="3" t="s">
        <v>33</v>
      </c>
      <c r="D239" s="3">
        <v>8.0</v>
      </c>
      <c r="E239" s="3">
        <v>0.0</v>
      </c>
      <c r="F239" s="3">
        <v>2.0</v>
      </c>
      <c r="G239" s="4">
        <v>26.25</v>
      </c>
      <c r="H239" s="3" t="s">
        <v>30</v>
      </c>
    </row>
    <row r="240" ht="14.25" customHeight="1">
      <c r="A240" s="3">
        <v>0.0</v>
      </c>
      <c r="B240" s="3">
        <v>2.0</v>
      </c>
      <c r="C240" s="3" t="s">
        <v>31</v>
      </c>
      <c r="D240" s="3">
        <v>19.0</v>
      </c>
      <c r="E240" s="3">
        <v>0.0</v>
      </c>
      <c r="F240" s="3">
        <v>0.0</v>
      </c>
      <c r="G240" s="4">
        <v>10.5</v>
      </c>
      <c r="H240" s="3" t="s">
        <v>30</v>
      </c>
    </row>
    <row r="241" ht="14.25" customHeight="1">
      <c r="A241" s="3">
        <v>0.0</v>
      </c>
      <c r="B241" s="3">
        <v>2.0</v>
      </c>
      <c r="C241" s="3" t="s">
        <v>31</v>
      </c>
      <c r="D241" s="3">
        <v>33.0</v>
      </c>
      <c r="E241" s="3">
        <v>0.0</v>
      </c>
      <c r="F241" s="3">
        <v>0.0</v>
      </c>
      <c r="G241" s="4">
        <v>12.275</v>
      </c>
      <c r="H241" s="3" t="s">
        <v>30</v>
      </c>
    </row>
    <row r="242" ht="14.25" hidden="1" customHeight="1">
      <c r="A242" s="3">
        <v>0.0</v>
      </c>
      <c r="B242" s="3">
        <v>3.0</v>
      </c>
      <c r="C242" s="3" t="s">
        <v>33</v>
      </c>
      <c r="E242" s="3">
        <v>1.0</v>
      </c>
      <c r="F242" s="3">
        <v>0.0</v>
      </c>
      <c r="G242" s="4">
        <v>14.4542</v>
      </c>
      <c r="H242" s="3" t="s">
        <v>32</v>
      </c>
    </row>
    <row r="243" ht="14.25" hidden="1" customHeight="1">
      <c r="A243" s="3">
        <v>1.0</v>
      </c>
      <c r="B243" s="3">
        <v>3.0</v>
      </c>
      <c r="C243" s="3" t="s">
        <v>33</v>
      </c>
      <c r="E243" s="3">
        <v>1.0</v>
      </c>
      <c r="F243" s="3">
        <v>0.0</v>
      </c>
      <c r="G243" s="4">
        <v>15.5</v>
      </c>
      <c r="H243" s="3" t="s">
        <v>34</v>
      </c>
    </row>
    <row r="244" ht="14.25" customHeight="1">
      <c r="A244" s="3">
        <v>0.0</v>
      </c>
      <c r="B244" s="3">
        <v>2.0</v>
      </c>
      <c r="C244" s="3" t="s">
        <v>31</v>
      </c>
      <c r="D244" s="3">
        <v>29.0</v>
      </c>
      <c r="E244" s="3">
        <v>0.0</v>
      </c>
      <c r="F244" s="3">
        <v>0.0</v>
      </c>
      <c r="G244" s="4">
        <v>10.5</v>
      </c>
      <c r="H244" s="3" t="s">
        <v>30</v>
      </c>
    </row>
    <row r="245" ht="14.25" customHeight="1">
      <c r="A245" s="3">
        <v>0.0</v>
      </c>
      <c r="B245" s="3">
        <v>3.0</v>
      </c>
      <c r="C245" s="3" t="s">
        <v>31</v>
      </c>
      <c r="D245" s="3">
        <v>22.0</v>
      </c>
      <c r="E245" s="3">
        <v>0.0</v>
      </c>
      <c r="F245" s="3">
        <v>0.0</v>
      </c>
      <c r="G245" s="4">
        <v>7.125</v>
      </c>
      <c r="H245" s="3" t="s">
        <v>30</v>
      </c>
    </row>
    <row r="246" ht="14.25" customHeight="1">
      <c r="A246" s="3">
        <v>0.0</v>
      </c>
      <c r="B246" s="3">
        <v>3.0</v>
      </c>
      <c r="C246" s="3" t="s">
        <v>31</v>
      </c>
      <c r="D246" s="3">
        <v>30.0</v>
      </c>
      <c r="E246" s="3">
        <v>0.0</v>
      </c>
      <c r="F246" s="3">
        <v>0.0</v>
      </c>
      <c r="G246" s="4">
        <v>7.225</v>
      </c>
      <c r="H246" s="3" t="s">
        <v>32</v>
      </c>
    </row>
    <row r="247" ht="14.25" customHeight="1">
      <c r="A247" s="3">
        <v>0.0</v>
      </c>
      <c r="B247" s="3">
        <v>1.0</v>
      </c>
      <c r="C247" s="3" t="s">
        <v>31</v>
      </c>
      <c r="D247" s="3">
        <v>44.0</v>
      </c>
      <c r="E247" s="3">
        <v>2.0</v>
      </c>
      <c r="F247" s="3">
        <v>0.0</v>
      </c>
      <c r="G247" s="4">
        <v>90.0</v>
      </c>
      <c r="H247" s="3" t="s">
        <v>34</v>
      </c>
    </row>
    <row r="248" ht="14.25" customHeight="1">
      <c r="A248" s="3">
        <v>0.0</v>
      </c>
      <c r="B248" s="3">
        <v>3.0</v>
      </c>
      <c r="C248" s="3" t="s">
        <v>33</v>
      </c>
      <c r="D248" s="3">
        <v>25.0</v>
      </c>
      <c r="E248" s="3">
        <v>0.0</v>
      </c>
      <c r="F248" s="3">
        <v>0.0</v>
      </c>
      <c r="G248" s="4">
        <v>7.775</v>
      </c>
      <c r="H248" s="3" t="s">
        <v>30</v>
      </c>
    </row>
    <row r="249" ht="14.25" customHeight="1">
      <c r="A249" s="3">
        <v>1.0</v>
      </c>
      <c r="B249" s="3">
        <v>2.0</v>
      </c>
      <c r="C249" s="3" t="s">
        <v>33</v>
      </c>
      <c r="D249" s="3">
        <v>24.0</v>
      </c>
      <c r="E249" s="3">
        <v>0.0</v>
      </c>
      <c r="F249" s="3">
        <v>2.0</v>
      </c>
      <c r="G249" s="4">
        <v>14.5</v>
      </c>
      <c r="H249" s="3" t="s">
        <v>30</v>
      </c>
    </row>
    <row r="250" ht="14.25" customHeight="1">
      <c r="A250" s="3">
        <v>1.0</v>
      </c>
      <c r="B250" s="3">
        <v>1.0</v>
      </c>
      <c r="C250" s="3" t="s">
        <v>31</v>
      </c>
      <c r="D250" s="3">
        <v>37.0</v>
      </c>
      <c r="E250" s="3">
        <v>1.0</v>
      </c>
      <c r="F250" s="3">
        <v>1.0</v>
      </c>
      <c r="G250" s="4">
        <v>52.5542</v>
      </c>
      <c r="H250" s="3" t="s">
        <v>30</v>
      </c>
    </row>
    <row r="251" ht="14.25" customHeight="1">
      <c r="A251" s="3">
        <v>0.0</v>
      </c>
      <c r="B251" s="3">
        <v>2.0</v>
      </c>
      <c r="C251" s="3" t="s">
        <v>31</v>
      </c>
      <c r="D251" s="3">
        <v>54.0</v>
      </c>
      <c r="E251" s="3">
        <v>1.0</v>
      </c>
      <c r="F251" s="3">
        <v>0.0</v>
      </c>
      <c r="G251" s="4">
        <v>26.0</v>
      </c>
      <c r="H251" s="3" t="s">
        <v>30</v>
      </c>
    </row>
    <row r="252" ht="14.25" hidden="1" customHeight="1">
      <c r="A252" s="3">
        <v>0.0</v>
      </c>
      <c r="B252" s="3">
        <v>3.0</v>
      </c>
      <c r="C252" s="3" t="s">
        <v>31</v>
      </c>
      <c r="E252" s="3">
        <v>0.0</v>
      </c>
      <c r="F252" s="3">
        <v>0.0</v>
      </c>
      <c r="G252" s="4">
        <v>7.25</v>
      </c>
      <c r="H252" s="3" t="s">
        <v>30</v>
      </c>
    </row>
    <row r="253" ht="14.25" customHeight="1">
      <c r="A253" s="3">
        <v>0.0</v>
      </c>
      <c r="B253" s="3">
        <v>3.0</v>
      </c>
      <c r="C253" s="3" t="s">
        <v>33</v>
      </c>
      <c r="D253" s="3">
        <v>29.0</v>
      </c>
      <c r="E253" s="3">
        <v>1.0</v>
      </c>
      <c r="F253" s="3">
        <v>1.0</v>
      </c>
      <c r="G253" s="4">
        <v>10.4625</v>
      </c>
      <c r="H253" s="3" t="s">
        <v>30</v>
      </c>
    </row>
    <row r="254" ht="14.25" customHeight="1">
      <c r="A254" s="3">
        <v>0.0</v>
      </c>
      <c r="B254" s="3">
        <v>1.0</v>
      </c>
      <c r="C254" s="3" t="s">
        <v>31</v>
      </c>
      <c r="D254" s="3">
        <v>62.0</v>
      </c>
      <c r="E254" s="3">
        <v>0.0</v>
      </c>
      <c r="F254" s="3">
        <v>0.0</v>
      </c>
      <c r="G254" s="4">
        <v>26.55</v>
      </c>
      <c r="H254" s="3" t="s">
        <v>30</v>
      </c>
    </row>
    <row r="255" ht="14.25" customHeight="1">
      <c r="A255" s="3">
        <v>0.0</v>
      </c>
      <c r="B255" s="3">
        <v>3.0</v>
      </c>
      <c r="C255" s="3" t="s">
        <v>31</v>
      </c>
      <c r="D255" s="3">
        <v>30.0</v>
      </c>
      <c r="E255" s="3">
        <v>1.0</v>
      </c>
      <c r="F255" s="3">
        <v>0.0</v>
      </c>
      <c r="G255" s="4">
        <v>16.1</v>
      </c>
      <c r="H255" s="3" t="s">
        <v>30</v>
      </c>
    </row>
    <row r="256" ht="14.25" customHeight="1">
      <c r="A256" s="3">
        <v>0.0</v>
      </c>
      <c r="B256" s="3">
        <v>3.0</v>
      </c>
      <c r="C256" s="3" t="s">
        <v>33</v>
      </c>
      <c r="D256" s="3">
        <v>41.0</v>
      </c>
      <c r="E256" s="3">
        <v>0.0</v>
      </c>
      <c r="F256" s="3">
        <v>2.0</v>
      </c>
      <c r="G256" s="4">
        <v>20.2125</v>
      </c>
      <c r="H256" s="3" t="s">
        <v>30</v>
      </c>
    </row>
    <row r="257" ht="14.25" customHeight="1">
      <c r="A257" s="3">
        <v>1.0</v>
      </c>
      <c r="B257" s="3">
        <v>3.0</v>
      </c>
      <c r="C257" s="3" t="s">
        <v>33</v>
      </c>
      <c r="D257" s="3">
        <v>29.0</v>
      </c>
      <c r="E257" s="3">
        <v>0.0</v>
      </c>
      <c r="F257" s="3">
        <v>2.0</v>
      </c>
      <c r="G257" s="4">
        <v>15.2458</v>
      </c>
      <c r="H257" s="3" t="s">
        <v>32</v>
      </c>
    </row>
    <row r="258" ht="14.25" hidden="1" customHeight="1">
      <c r="A258" s="3">
        <v>1.0</v>
      </c>
      <c r="B258" s="3">
        <v>1.0</v>
      </c>
      <c r="C258" s="3" t="s">
        <v>33</v>
      </c>
      <c r="E258" s="3">
        <v>0.0</v>
      </c>
      <c r="F258" s="3">
        <v>0.0</v>
      </c>
      <c r="G258" s="4">
        <v>79.2</v>
      </c>
      <c r="H258" s="3" t="s">
        <v>32</v>
      </c>
    </row>
    <row r="259" ht="14.25" customHeight="1">
      <c r="A259" s="3">
        <v>1.0</v>
      </c>
      <c r="B259" s="3">
        <v>1.0</v>
      </c>
      <c r="C259" s="3" t="s">
        <v>33</v>
      </c>
      <c r="D259" s="3">
        <v>30.0</v>
      </c>
      <c r="E259" s="3">
        <v>0.0</v>
      </c>
      <c r="F259" s="3">
        <v>0.0</v>
      </c>
      <c r="G259" s="4">
        <v>86.5</v>
      </c>
      <c r="H259" s="3" t="s">
        <v>30</v>
      </c>
    </row>
    <row r="260" ht="14.25" customHeight="1">
      <c r="A260" s="3">
        <v>1.0</v>
      </c>
      <c r="B260" s="3">
        <v>1.0</v>
      </c>
      <c r="C260" s="3" t="s">
        <v>33</v>
      </c>
      <c r="D260" s="3">
        <v>35.0</v>
      </c>
      <c r="E260" s="3">
        <v>0.0</v>
      </c>
      <c r="F260" s="3">
        <v>0.0</v>
      </c>
      <c r="G260" s="4">
        <v>512.3292</v>
      </c>
      <c r="H260" s="3" t="s">
        <v>32</v>
      </c>
    </row>
    <row r="261" ht="14.25" customHeight="1">
      <c r="A261" s="3">
        <v>1.0</v>
      </c>
      <c r="B261" s="3">
        <v>2.0</v>
      </c>
      <c r="C261" s="3" t="s">
        <v>33</v>
      </c>
      <c r="D261" s="3">
        <v>50.0</v>
      </c>
      <c r="E261" s="3">
        <v>0.0</v>
      </c>
      <c r="F261" s="3">
        <v>1.0</v>
      </c>
      <c r="G261" s="4">
        <v>26.0</v>
      </c>
      <c r="H261" s="3" t="s">
        <v>30</v>
      </c>
    </row>
    <row r="262" ht="14.25" hidden="1" customHeight="1">
      <c r="A262" s="3">
        <v>0.0</v>
      </c>
      <c r="B262" s="3">
        <v>3.0</v>
      </c>
      <c r="C262" s="3" t="s">
        <v>31</v>
      </c>
      <c r="E262" s="3">
        <v>0.0</v>
      </c>
      <c r="F262" s="3">
        <v>0.0</v>
      </c>
      <c r="G262" s="4">
        <v>7.75</v>
      </c>
      <c r="H262" s="3" t="s">
        <v>34</v>
      </c>
    </row>
    <row r="263" ht="14.25" customHeight="1">
      <c r="A263" s="3">
        <v>1.0</v>
      </c>
      <c r="B263" s="3">
        <v>3.0</v>
      </c>
      <c r="C263" s="3" t="s">
        <v>31</v>
      </c>
      <c r="D263" s="3">
        <v>3.0</v>
      </c>
      <c r="E263" s="3">
        <v>4.0</v>
      </c>
      <c r="F263" s="3">
        <v>2.0</v>
      </c>
      <c r="G263" s="4">
        <v>31.3875</v>
      </c>
      <c r="H263" s="3" t="s">
        <v>30</v>
      </c>
    </row>
    <row r="264" ht="14.25" customHeight="1">
      <c r="A264" s="3">
        <v>0.0</v>
      </c>
      <c r="B264" s="3">
        <v>1.0</v>
      </c>
      <c r="C264" s="3" t="s">
        <v>31</v>
      </c>
      <c r="D264" s="3">
        <v>52.0</v>
      </c>
      <c r="E264" s="3">
        <v>1.0</v>
      </c>
      <c r="F264" s="3">
        <v>1.0</v>
      </c>
      <c r="G264" s="4">
        <v>79.65</v>
      </c>
      <c r="H264" s="3" t="s">
        <v>30</v>
      </c>
    </row>
    <row r="265" ht="14.25" customHeight="1">
      <c r="A265" s="3">
        <v>0.0</v>
      </c>
      <c r="B265" s="3">
        <v>1.0</v>
      </c>
      <c r="C265" s="3" t="s">
        <v>31</v>
      </c>
      <c r="D265" s="3">
        <v>40.0</v>
      </c>
      <c r="E265" s="3">
        <v>0.0</v>
      </c>
      <c r="F265" s="3">
        <v>0.0</v>
      </c>
      <c r="G265" s="4">
        <v>0.0</v>
      </c>
      <c r="H265" s="3" t="s">
        <v>30</v>
      </c>
    </row>
    <row r="266" ht="14.25" hidden="1" customHeight="1">
      <c r="A266" s="3">
        <v>0.0</v>
      </c>
      <c r="B266" s="3">
        <v>3.0</v>
      </c>
      <c r="C266" s="3" t="s">
        <v>33</v>
      </c>
      <c r="E266" s="3">
        <v>0.0</v>
      </c>
      <c r="F266" s="3">
        <v>0.0</v>
      </c>
      <c r="G266" s="4">
        <v>7.75</v>
      </c>
      <c r="H266" s="3" t="s">
        <v>34</v>
      </c>
    </row>
    <row r="267" ht="14.25" customHeight="1">
      <c r="A267" s="3">
        <v>0.0</v>
      </c>
      <c r="B267" s="3">
        <v>2.0</v>
      </c>
      <c r="C267" s="3" t="s">
        <v>31</v>
      </c>
      <c r="D267" s="3">
        <v>36.0</v>
      </c>
      <c r="E267" s="3">
        <v>0.0</v>
      </c>
      <c r="F267" s="3">
        <v>0.0</v>
      </c>
      <c r="G267" s="4">
        <v>10.5</v>
      </c>
      <c r="H267" s="3" t="s">
        <v>30</v>
      </c>
    </row>
    <row r="268" ht="14.25" customHeight="1">
      <c r="A268" s="3">
        <v>0.0</v>
      </c>
      <c r="B268" s="3">
        <v>3.0</v>
      </c>
      <c r="C268" s="3" t="s">
        <v>31</v>
      </c>
      <c r="D268" s="3">
        <v>16.0</v>
      </c>
      <c r="E268" s="3">
        <v>4.0</v>
      </c>
      <c r="F268" s="3">
        <v>1.0</v>
      </c>
      <c r="G268" s="4">
        <v>39.6875</v>
      </c>
      <c r="H268" s="3" t="s">
        <v>30</v>
      </c>
    </row>
    <row r="269" ht="14.25" customHeight="1">
      <c r="A269" s="3">
        <v>1.0</v>
      </c>
      <c r="B269" s="3">
        <v>3.0</v>
      </c>
      <c r="C269" s="3" t="s">
        <v>31</v>
      </c>
      <c r="D269" s="3">
        <v>25.0</v>
      </c>
      <c r="E269" s="3">
        <v>1.0</v>
      </c>
      <c r="F269" s="3">
        <v>0.0</v>
      </c>
      <c r="G269" s="4">
        <v>7.775</v>
      </c>
      <c r="H269" s="3" t="s">
        <v>30</v>
      </c>
    </row>
    <row r="270" ht="14.25" customHeight="1">
      <c r="A270" s="3">
        <v>1.0</v>
      </c>
      <c r="B270" s="3">
        <v>1.0</v>
      </c>
      <c r="C270" s="3" t="s">
        <v>33</v>
      </c>
      <c r="D270" s="3">
        <v>58.0</v>
      </c>
      <c r="E270" s="3">
        <v>0.0</v>
      </c>
      <c r="F270" s="3">
        <v>1.0</v>
      </c>
      <c r="G270" s="4">
        <v>153.4625</v>
      </c>
      <c r="H270" s="3" t="s">
        <v>30</v>
      </c>
    </row>
    <row r="271" ht="14.25" customHeight="1">
      <c r="A271" s="3">
        <v>1.0</v>
      </c>
      <c r="B271" s="3">
        <v>1.0</v>
      </c>
      <c r="C271" s="3" t="s">
        <v>33</v>
      </c>
      <c r="D271" s="3">
        <v>35.0</v>
      </c>
      <c r="E271" s="3">
        <v>0.0</v>
      </c>
      <c r="F271" s="3">
        <v>0.0</v>
      </c>
      <c r="G271" s="4">
        <v>135.6333</v>
      </c>
      <c r="H271" s="3" t="s">
        <v>30</v>
      </c>
    </row>
    <row r="272" ht="14.25" hidden="1" customHeight="1">
      <c r="A272" s="3">
        <v>0.0</v>
      </c>
      <c r="B272" s="3">
        <v>1.0</v>
      </c>
      <c r="C272" s="3" t="s">
        <v>31</v>
      </c>
      <c r="E272" s="3">
        <v>0.0</v>
      </c>
      <c r="F272" s="3">
        <v>0.0</v>
      </c>
      <c r="G272" s="4">
        <v>31.0</v>
      </c>
      <c r="H272" s="3" t="s">
        <v>30</v>
      </c>
    </row>
    <row r="273" ht="14.25" customHeight="1">
      <c r="A273" s="3">
        <v>1.0</v>
      </c>
      <c r="B273" s="3">
        <v>3.0</v>
      </c>
      <c r="C273" s="3" t="s">
        <v>31</v>
      </c>
      <c r="D273" s="3">
        <v>25.0</v>
      </c>
      <c r="E273" s="3">
        <v>0.0</v>
      </c>
      <c r="F273" s="3">
        <v>0.0</v>
      </c>
      <c r="G273" s="4">
        <v>0.0</v>
      </c>
      <c r="H273" s="3" t="s">
        <v>30</v>
      </c>
    </row>
    <row r="274" ht="14.25" customHeight="1">
      <c r="A274" s="3">
        <v>1.0</v>
      </c>
      <c r="B274" s="3">
        <v>2.0</v>
      </c>
      <c r="C274" s="3" t="s">
        <v>33</v>
      </c>
      <c r="D274" s="3">
        <v>41.0</v>
      </c>
      <c r="E274" s="3">
        <v>0.0</v>
      </c>
      <c r="F274" s="3">
        <v>1.0</v>
      </c>
      <c r="G274" s="4">
        <v>19.5</v>
      </c>
      <c r="H274" s="3" t="s">
        <v>30</v>
      </c>
    </row>
    <row r="275" ht="14.25" customHeight="1">
      <c r="A275" s="3">
        <v>0.0</v>
      </c>
      <c r="B275" s="3">
        <v>1.0</v>
      </c>
      <c r="C275" s="3" t="s">
        <v>31</v>
      </c>
      <c r="D275" s="3">
        <v>37.0</v>
      </c>
      <c r="E275" s="3">
        <v>0.0</v>
      </c>
      <c r="F275" s="3">
        <v>1.0</v>
      </c>
      <c r="G275" s="4">
        <v>29.7</v>
      </c>
      <c r="H275" s="3" t="s">
        <v>32</v>
      </c>
    </row>
    <row r="276" ht="14.25" hidden="1" customHeight="1">
      <c r="A276" s="3">
        <v>1.0</v>
      </c>
      <c r="B276" s="3">
        <v>3.0</v>
      </c>
      <c r="C276" s="3" t="s">
        <v>33</v>
      </c>
      <c r="E276" s="3">
        <v>0.0</v>
      </c>
      <c r="F276" s="3">
        <v>0.0</v>
      </c>
      <c r="G276" s="4">
        <v>7.75</v>
      </c>
      <c r="H276" s="3" t="s">
        <v>34</v>
      </c>
    </row>
    <row r="277" ht="14.25" customHeight="1">
      <c r="A277" s="3">
        <v>1.0</v>
      </c>
      <c r="B277" s="3">
        <v>1.0</v>
      </c>
      <c r="C277" s="3" t="s">
        <v>33</v>
      </c>
      <c r="D277" s="3">
        <v>63.0</v>
      </c>
      <c r="E277" s="3">
        <v>1.0</v>
      </c>
      <c r="F277" s="3">
        <v>0.0</v>
      </c>
      <c r="G277" s="4">
        <v>77.9583</v>
      </c>
      <c r="H277" s="3" t="s">
        <v>30</v>
      </c>
    </row>
    <row r="278" ht="14.25" customHeight="1">
      <c r="A278" s="3">
        <v>0.0</v>
      </c>
      <c r="B278" s="3">
        <v>3.0</v>
      </c>
      <c r="C278" s="3" t="s">
        <v>33</v>
      </c>
      <c r="D278" s="3">
        <v>45.0</v>
      </c>
      <c r="E278" s="3">
        <v>0.0</v>
      </c>
      <c r="F278" s="3">
        <v>0.0</v>
      </c>
      <c r="G278" s="4">
        <v>7.75</v>
      </c>
      <c r="H278" s="3" t="s">
        <v>30</v>
      </c>
    </row>
    <row r="279" ht="14.25" hidden="1" customHeight="1">
      <c r="A279" s="3">
        <v>0.0</v>
      </c>
      <c r="B279" s="3">
        <v>2.0</v>
      </c>
      <c r="C279" s="3" t="s">
        <v>31</v>
      </c>
      <c r="E279" s="3">
        <v>0.0</v>
      </c>
      <c r="F279" s="3">
        <v>0.0</v>
      </c>
      <c r="G279" s="4">
        <v>0.0</v>
      </c>
      <c r="H279" s="3" t="s">
        <v>30</v>
      </c>
    </row>
    <row r="280" ht="14.25" customHeight="1">
      <c r="A280" s="3">
        <v>0.0</v>
      </c>
      <c r="B280" s="3">
        <v>3.0</v>
      </c>
      <c r="C280" s="3" t="s">
        <v>31</v>
      </c>
      <c r="D280" s="3">
        <v>7.0</v>
      </c>
      <c r="E280" s="3">
        <v>4.0</v>
      </c>
      <c r="F280" s="3">
        <v>1.0</v>
      </c>
      <c r="G280" s="4">
        <v>29.125</v>
      </c>
      <c r="H280" s="3" t="s">
        <v>34</v>
      </c>
    </row>
    <row r="281" ht="14.25" customHeight="1">
      <c r="A281" s="3">
        <v>1.0</v>
      </c>
      <c r="B281" s="3">
        <v>3.0</v>
      </c>
      <c r="C281" s="3" t="s">
        <v>33</v>
      </c>
      <c r="D281" s="3">
        <v>35.0</v>
      </c>
      <c r="E281" s="3">
        <v>1.0</v>
      </c>
      <c r="F281" s="3">
        <v>1.0</v>
      </c>
      <c r="G281" s="4">
        <v>20.25</v>
      </c>
      <c r="H281" s="3" t="s">
        <v>30</v>
      </c>
    </row>
    <row r="282" ht="14.25" customHeight="1">
      <c r="A282" s="3">
        <v>0.0</v>
      </c>
      <c r="B282" s="3">
        <v>3.0</v>
      </c>
      <c r="C282" s="3" t="s">
        <v>31</v>
      </c>
      <c r="D282" s="3">
        <v>65.0</v>
      </c>
      <c r="E282" s="3">
        <v>0.0</v>
      </c>
      <c r="F282" s="3">
        <v>0.0</v>
      </c>
      <c r="G282" s="4">
        <v>7.75</v>
      </c>
      <c r="H282" s="3" t="s">
        <v>34</v>
      </c>
    </row>
    <row r="283" ht="14.25" customHeight="1">
      <c r="A283" s="3">
        <v>0.0</v>
      </c>
      <c r="B283" s="3">
        <v>3.0</v>
      </c>
      <c r="C283" s="3" t="s">
        <v>31</v>
      </c>
      <c r="D283" s="3">
        <v>28.0</v>
      </c>
      <c r="E283" s="3">
        <v>0.0</v>
      </c>
      <c r="F283" s="3">
        <v>0.0</v>
      </c>
      <c r="G283" s="4">
        <v>7.8542</v>
      </c>
      <c r="H283" s="3" t="s">
        <v>30</v>
      </c>
    </row>
    <row r="284" ht="14.25" customHeight="1">
      <c r="A284" s="3">
        <v>0.0</v>
      </c>
      <c r="B284" s="3">
        <v>3.0</v>
      </c>
      <c r="C284" s="3" t="s">
        <v>31</v>
      </c>
      <c r="D284" s="3">
        <v>16.0</v>
      </c>
      <c r="E284" s="3">
        <v>0.0</v>
      </c>
      <c r="F284" s="3">
        <v>0.0</v>
      </c>
      <c r="G284" s="4">
        <v>9.5</v>
      </c>
      <c r="H284" s="3" t="s">
        <v>30</v>
      </c>
    </row>
    <row r="285" ht="14.25" customHeight="1">
      <c r="A285" s="3">
        <v>1.0</v>
      </c>
      <c r="B285" s="3">
        <v>3.0</v>
      </c>
      <c r="C285" s="3" t="s">
        <v>31</v>
      </c>
      <c r="D285" s="3">
        <v>19.0</v>
      </c>
      <c r="E285" s="3">
        <v>0.0</v>
      </c>
      <c r="F285" s="3">
        <v>0.0</v>
      </c>
      <c r="G285" s="4">
        <v>8.05</v>
      </c>
      <c r="H285" s="3" t="s">
        <v>30</v>
      </c>
    </row>
    <row r="286" ht="14.25" hidden="1" customHeight="1">
      <c r="A286" s="3">
        <v>0.0</v>
      </c>
      <c r="B286" s="3">
        <v>1.0</v>
      </c>
      <c r="C286" s="3" t="s">
        <v>31</v>
      </c>
      <c r="E286" s="3">
        <v>0.0</v>
      </c>
      <c r="F286" s="3">
        <v>0.0</v>
      </c>
      <c r="G286" s="4">
        <v>26.0</v>
      </c>
      <c r="H286" s="3" t="s">
        <v>30</v>
      </c>
    </row>
    <row r="287" ht="14.25" customHeight="1">
      <c r="A287" s="3">
        <v>0.0</v>
      </c>
      <c r="B287" s="3">
        <v>3.0</v>
      </c>
      <c r="C287" s="3" t="s">
        <v>31</v>
      </c>
      <c r="D287" s="3">
        <v>33.0</v>
      </c>
      <c r="E287" s="3">
        <v>0.0</v>
      </c>
      <c r="F287" s="3">
        <v>0.0</v>
      </c>
      <c r="G287" s="4">
        <v>8.6625</v>
      </c>
      <c r="H287" s="3" t="s">
        <v>32</v>
      </c>
    </row>
    <row r="288" ht="14.25" customHeight="1">
      <c r="A288" s="3">
        <v>1.0</v>
      </c>
      <c r="B288" s="3">
        <v>3.0</v>
      </c>
      <c r="C288" s="3" t="s">
        <v>31</v>
      </c>
      <c r="D288" s="3">
        <v>30.0</v>
      </c>
      <c r="E288" s="3">
        <v>0.0</v>
      </c>
      <c r="F288" s="3">
        <v>0.0</v>
      </c>
      <c r="G288" s="4">
        <v>9.5</v>
      </c>
      <c r="H288" s="3" t="s">
        <v>30</v>
      </c>
    </row>
    <row r="289" ht="14.25" customHeight="1">
      <c r="A289" s="3">
        <v>0.0</v>
      </c>
      <c r="B289" s="3">
        <v>3.0</v>
      </c>
      <c r="C289" s="3" t="s">
        <v>31</v>
      </c>
      <c r="D289" s="3">
        <v>22.0</v>
      </c>
      <c r="E289" s="3">
        <v>0.0</v>
      </c>
      <c r="F289" s="3">
        <v>0.0</v>
      </c>
      <c r="G289" s="4">
        <v>7.8958</v>
      </c>
      <c r="H289" s="3" t="s">
        <v>30</v>
      </c>
    </row>
    <row r="290" ht="14.25" customHeight="1">
      <c r="A290" s="3">
        <v>1.0</v>
      </c>
      <c r="B290" s="3">
        <v>2.0</v>
      </c>
      <c r="C290" s="3" t="s">
        <v>31</v>
      </c>
      <c r="D290" s="3">
        <v>42.0</v>
      </c>
      <c r="E290" s="3">
        <v>0.0</v>
      </c>
      <c r="F290" s="3">
        <v>0.0</v>
      </c>
      <c r="G290" s="4">
        <v>13.0</v>
      </c>
      <c r="H290" s="3" t="s">
        <v>30</v>
      </c>
    </row>
    <row r="291" ht="14.25" customHeight="1">
      <c r="A291" s="3">
        <v>1.0</v>
      </c>
      <c r="B291" s="3">
        <v>3.0</v>
      </c>
      <c r="C291" s="3" t="s">
        <v>33</v>
      </c>
      <c r="D291" s="3">
        <v>22.0</v>
      </c>
      <c r="E291" s="3">
        <v>0.0</v>
      </c>
      <c r="F291" s="3">
        <v>0.0</v>
      </c>
      <c r="G291" s="4">
        <v>7.75</v>
      </c>
      <c r="H291" s="3" t="s">
        <v>34</v>
      </c>
    </row>
    <row r="292" ht="14.25" customHeight="1">
      <c r="A292" s="3">
        <v>1.0</v>
      </c>
      <c r="B292" s="3">
        <v>1.0</v>
      </c>
      <c r="C292" s="3" t="s">
        <v>33</v>
      </c>
      <c r="D292" s="3">
        <v>26.0</v>
      </c>
      <c r="E292" s="3">
        <v>0.0</v>
      </c>
      <c r="F292" s="3">
        <v>0.0</v>
      </c>
      <c r="G292" s="4">
        <v>78.85</v>
      </c>
      <c r="H292" s="3" t="s">
        <v>30</v>
      </c>
    </row>
    <row r="293" ht="14.25" customHeight="1">
      <c r="A293" s="3">
        <v>1.0</v>
      </c>
      <c r="B293" s="3">
        <v>1.0</v>
      </c>
      <c r="C293" s="3" t="s">
        <v>33</v>
      </c>
      <c r="D293" s="3">
        <v>19.0</v>
      </c>
      <c r="E293" s="3">
        <v>1.0</v>
      </c>
      <c r="F293" s="3">
        <v>0.0</v>
      </c>
      <c r="G293" s="4">
        <v>91.0792</v>
      </c>
      <c r="H293" s="3" t="s">
        <v>32</v>
      </c>
    </row>
    <row r="294" ht="14.25" customHeight="1">
      <c r="A294" s="3">
        <v>0.0</v>
      </c>
      <c r="B294" s="3">
        <v>2.0</v>
      </c>
      <c r="C294" s="3" t="s">
        <v>31</v>
      </c>
      <c r="D294" s="3">
        <v>36.0</v>
      </c>
      <c r="E294" s="3">
        <v>0.0</v>
      </c>
      <c r="F294" s="3">
        <v>0.0</v>
      </c>
      <c r="G294" s="4">
        <v>12.875</v>
      </c>
      <c r="H294" s="3" t="s">
        <v>32</v>
      </c>
    </row>
    <row r="295" ht="14.25" customHeight="1">
      <c r="A295" s="3">
        <v>0.0</v>
      </c>
      <c r="B295" s="3">
        <v>3.0</v>
      </c>
      <c r="C295" s="3" t="s">
        <v>33</v>
      </c>
      <c r="D295" s="3">
        <v>24.0</v>
      </c>
      <c r="E295" s="3">
        <v>0.0</v>
      </c>
      <c r="F295" s="3">
        <v>0.0</v>
      </c>
      <c r="G295" s="4">
        <v>8.85</v>
      </c>
      <c r="H295" s="3" t="s">
        <v>30</v>
      </c>
    </row>
    <row r="296" ht="14.25" customHeight="1">
      <c r="A296" s="3">
        <v>0.0</v>
      </c>
      <c r="B296" s="3">
        <v>3.0</v>
      </c>
      <c r="C296" s="3" t="s">
        <v>31</v>
      </c>
      <c r="D296" s="3">
        <v>24.0</v>
      </c>
      <c r="E296" s="3">
        <v>0.0</v>
      </c>
      <c r="F296" s="3">
        <v>0.0</v>
      </c>
      <c r="G296" s="4">
        <v>7.8958</v>
      </c>
      <c r="H296" s="3" t="s">
        <v>30</v>
      </c>
    </row>
    <row r="297" ht="14.25" hidden="1" customHeight="1">
      <c r="A297" s="3">
        <v>0.0</v>
      </c>
      <c r="B297" s="3">
        <v>1.0</v>
      </c>
      <c r="C297" s="3" t="s">
        <v>31</v>
      </c>
      <c r="E297" s="3">
        <v>0.0</v>
      </c>
      <c r="F297" s="3">
        <v>0.0</v>
      </c>
      <c r="G297" s="4">
        <v>27.7208</v>
      </c>
      <c r="H297" s="3" t="s">
        <v>32</v>
      </c>
    </row>
    <row r="298" ht="14.25" customHeight="1">
      <c r="A298" s="3">
        <v>0.0</v>
      </c>
      <c r="B298" s="3">
        <v>3.0</v>
      </c>
      <c r="C298" s="3" t="s">
        <v>31</v>
      </c>
      <c r="D298" s="3">
        <v>23.5</v>
      </c>
      <c r="E298" s="3">
        <v>0.0</v>
      </c>
      <c r="F298" s="3">
        <v>0.0</v>
      </c>
      <c r="G298" s="4">
        <v>7.2292</v>
      </c>
      <c r="H298" s="3" t="s">
        <v>32</v>
      </c>
    </row>
    <row r="299" ht="14.25" customHeight="1">
      <c r="A299" s="3">
        <v>0.0</v>
      </c>
      <c r="B299" s="3">
        <v>1.0</v>
      </c>
      <c r="C299" s="3" t="s">
        <v>33</v>
      </c>
      <c r="D299" s="3">
        <v>2.0</v>
      </c>
      <c r="E299" s="3">
        <v>1.0</v>
      </c>
      <c r="F299" s="3">
        <v>2.0</v>
      </c>
      <c r="G299" s="4">
        <v>151.55</v>
      </c>
      <c r="H299" s="3" t="s">
        <v>30</v>
      </c>
    </row>
    <row r="300" ht="14.25" hidden="1" customHeight="1">
      <c r="A300" s="3">
        <v>1.0</v>
      </c>
      <c r="B300" s="3">
        <v>1.0</v>
      </c>
      <c r="C300" s="3" t="s">
        <v>31</v>
      </c>
      <c r="E300" s="3">
        <v>0.0</v>
      </c>
      <c r="F300" s="3">
        <v>0.0</v>
      </c>
      <c r="G300" s="4">
        <v>30.5</v>
      </c>
      <c r="H300" s="3" t="s">
        <v>30</v>
      </c>
    </row>
    <row r="301" ht="14.25" customHeight="1">
      <c r="A301" s="3">
        <v>1.0</v>
      </c>
      <c r="B301" s="3">
        <v>1.0</v>
      </c>
      <c r="C301" s="3" t="s">
        <v>33</v>
      </c>
      <c r="D301" s="3">
        <v>50.0</v>
      </c>
      <c r="E301" s="3">
        <v>0.0</v>
      </c>
      <c r="F301" s="3">
        <v>1.0</v>
      </c>
      <c r="G301" s="4">
        <v>247.5208</v>
      </c>
      <c r="H301" s="3" t="s">
        <v>32</v>
      </c>
    </row>
    <row r="302" ht="14.25" hidden="1" customHeight="1">
      <c r="A302" s="3">
        <v>1.0</v>
      </c>
      <c r="B302" s="3">
        <v>3.0</v>
      </c>
      <c r="C302" s="3" t="s">
        <v>33</v>
      </c>
      <c r="E302" s="3">
        <v>0.0</v>
      </c>
      <c r="F302" s="3">
        <v>0.0</v>
      </c>
      <c r="G302" s="4">
        <v>7.75</v>
      </c>
      <c r="H302" s="3" t="s">
        <v>34</v>
      </c>
    </row>
    <row r="303" ht="14.25" hidden="1" customHeight="1">
      <c r="A303" s="3">
        <v>1.0</v>
      </c>
      <c r="B303" s="3">
        <v>3.0</v>
      </c>
      <c r="C303" s="3" t="s">
        <v>31</v>
      </c>
      <c r="E303" s="3">
        <v>2.0</v>
      </c>
      <c r="F303" s="3">
        <v>0.0</v>
      </c>
      <c r="G303" s="4">
        <v>23.25</v>
      </c>
      <c r="H303" s="3" t="s">
        <v>34</v>
      </c>
    </row>
    <row r="304" ht="14.25" customHeight="1">
      <c r="A304" s="3">
        <v>0.0</v>
      </c>
      <c r="B304" s="3">
        <v>3.0</v>
      </c>
      <c r="C304" s="3" t="s">
        <v>31</v>
      </c>
      <c r="D304" s="3">
        <v>19.0</v>
      </c>
      <c r="E304" s="3">
        <v>0.0</v>
      </c>
      <c r="F304" s="3">
        <v>0.0</v>
      </c>
      <c r="G304" s="4">
        <v>0.0</v>
      </c>
      <c r="H304" s="3" t="s">
        <v>30</v>
      </c>
    </row>
    <row r="305" ht="14.25" hidden="1" customHeight="1">
      <c r="A305" s="3">
        <v>1.0</v>
      </c>
      <c r="B305" s="3">
        <v>2.0</v>
      </c>
      <c r="C305" s="3" t="s">
        <v>33</v>
      </c>
      <c r="E305" s="3">
        <v>0.0</v>
      </c>
      <c r="F305" s="3">
        <v>0.0</v>
      </c>
      <c r="G305" s="4">
        <v>12.35</v>
      </c>
      <c r="H305" s="3" t="s">
        <v>34</v>
      </c>
    </row>
    <row r="306" ht="14.25" hidden="1" customHeight="1">
      <c r="A306" s="3">
        <v>0.0</v>
      </c>
      <c r="B306" s="3">
        <v>3.0</v>
      </c>
      <c r="C306" s="3" t="s">
        <v>31</v>
      </c>
      <c r="E306" s="3">
        <v>0.0</v>
      </c>
      <c r="F306" s="3">
        <v>0.0</v>
      </c>
      <c r="G306" s="4">
        <v>8.05</v>
      </c>
      <c r="H306" s="3" t="s">
        <v>30</v>
      </c>
    </row>
    <row r="307" ht="14.25" customHeight="1">
      <c r="A307" s="3">
        <v>1.0</v>
      </c>
      <c r="B307" s="3">
        <v>1.0</v>
      </c>
      <c r="C307" s="3" t="s">
        <v>31</v>
      </c>
      <c r="D307" s="3">
        <v>0.92</v>
      </c>
      <c r="E307" s="3">
        <v>1.0</v>
      </c>
      <c r="F307" s="3">
        <v>2.0</v>
      </c>
      <c r="G307" s="4">
        <v>151.55</v>
      </c>
      <c r="H307" s="3" t="s">
        <v>30</v>
      </c>
    </row>
    <row r="308" ht="14.25" hidden="1" customHeight="1">
      <c r="A308" s="3">
        <v>1.0</v>
      </c>
      <c r="B308" s="3">
        <v>1.0</v>
      </c>
      <c r="C308" s="3" t="s">
        <v>33</v>
      </c>
      <c r="E308" s="3">
        <v>0.0</v>
      </c>
      <c r="F308" s="3">
        <v>0.0</v>
      </c>
      <c r="G308" s="4">
        <v>110.8833</v>
      </c>
      <c r="H308" s="3" t="s">
        <v>32</v>
      </c>
    </row>
    <row r="309" ht="14.25" customHeight="1">
      <c r="A309" s="3">
        <v>1.0</v>
      </c>
      <c r="B309" s="3">
        <v>1.0</v>
      </c>
      <c r="C309" s="3" t="s">
        <v>33</v>
      </c>
      <c r="D309" s="3">
        <v>17.0</v>
      </c>
      <c r="E309" s="3">
        <v>1.0</v>
      </c>
      <c r="F309" s="3">
        <v>0.0</v>
      </c>
      <c r="G309" s="4">
        <v>108.9</v>
      </c>
      <c r="H309" s="3" t="s">
        <v>32</v>
      </c>
    </row>
    <row r="310" ht="14.25" customHeight="1">
      <c r="A310" s="3">
        <v>0.0</v>
      </c>
      <c r="B310" s="3">
        <v>2.0</v>
      </c>
      <c r="C310" s="3" t="s">
        <v>31</v>
      </c>
      <c r="D310" s="3">
        <v>30.0</v>
      </c>
      <c r="E310" s="3">
        <v>1.0</v>
      </c>
      <c r="F310" s="3">
        <v>0.0</v>
      </c>
      <c r="G310" s="4">
        <v>24.0</v>
      </c>
      <c r="H310" s="3" t="s">
        <v>32</v>
      </c>
    </row>
    <row r="311" ht="14.25" customHeight="1">
      <c r="A311" s="3">
        <v>1.0</v>
      </c>
      <c r="B311" s="3">
        <v>1.0</v>
      </c>
      <c r="C311" s="3" t="s">
        <v>33</v>
      </c>
      <c r="D311" s="3">
        <v>30.0</v>
      </c>
      <c r="E311" s="3">
        <v>0.0</v>
      </c>
      <c r="F311" s="3">
        <v>0.0</v>
      </c>
      <c r="G311" s="4">
        <v>56.9292</v>
      </c>
      <c r="H311" s="3" t="s">
        <v>32</v>
      </c>
    </row>
    <row r="312" ht="14.25" customHeight="1">
      <c r="A312" s="3">
        <v>1.0</v>
      </c>
      <c r="B312" s="3">
        <v>1.0</v>
      </c>
      <c r="C312" s="3" t="s">
        <v>33</v>
      </c>
      <c r="D312" s="3">
        <v>24.0</v>
      </c>
      <c r="E312" s="3">
        <v>0.0</v>
      </c>
      <c r="F312" s="3">
        <v>0.0</v>
      </c>
      <c r="G312" s="4">
        <v>83.1583</v>
      </c>
      <c r="H312" s="3" t="s">
        <v>32</v>
      </c>
    </row>
    <row r="313" ht="14.25" customHeight="1">
      <c r="A313" s="3">
        <v>1.0</v>
      </c>
      <c r="B313" s="3">
        <v>1.0</v>
      </c>
      <c r="C313" s="3" t="s">
        <v>33</v>
      </c>
      <c r="D313" s="3">
        <v>18.0</v>
      </c>
      <c r="E313" s="3">
        <v>2.0</v>
      </c>
      <c r="F313" s="3">
        <v>2.0</v>
      </c>
      <c r="G313" s="4">
        <v>262.375</v>
      </c>
      <c r="H313" s="3" t="s">
        <v>32</v>
      </c>
    </row>
    <row r="314" ht="14.25" customHeight="1">
      <c r="A314" s="3">
        <v>0.0</v>
      </c>
      <c r="B314" s="3">
        <v>2.0</v>
      </c>
      <c r="C314" s="3" t="s">
        <v>33</v>
      </c>
      <c r="D314" s="3">
        <v>26.0</v>
      </c>
      <c r="E314" s="3">
        <v>1.0</v>
      </c>
      <c r="F314" s="3">
        <v>1.0</v>
      </c>
      <c r="G314" s="4">
        <v>26.0</v>
      </c>
      <c r="H314" s="3" t="s">
        <v>30</v>
      </c>
    </row>
    <row r="315" ht="14.25" customHeight="1">
      <c r="A315" s="3">
        <v>0.0</v>
      </c>
      <c r="B315" s="3">
        <v>3.0</v>
      </c>
      <c r="C315" s="3" t="s">
        <v>31</v>
      </c>
      <c r="D315" s="3">
        <v>28.0</v>
      </c>
      <c r="E315" s="3">
        <v>0.0</v>
      </c>
      <c r="F315" s="3">
        <v>0.0</v>
      </c>
      <c r="G315" s="4">
        <v>7.8958</v>
      </c>
      <c r="H315" s="3" t="s">
        <v>30</v>
      </c>
    </row>
    <row r="316" ht="14.25" customHeight="1">
      <c r="A316" s="3">
        <v>0.0</v>
      </c>
      <c r="B316" s="3">
        <v>2.0</v>
      </c>
      <c r="C316" s="3" t="s">
        <v>31</v>
      </c>
      <c r="D316" s="3">
        <v>43.0</v>
      </c>
      <c r="E316" s="3">
        <v>1.0</v>
      </c>
      <c r="F316" s="3">
        <v>1.0</v>
      </c>
      <c r="G316" s="4">
        <v>26.25</v>
      </c>
      <c r="H316" s="3" t="s">
        <v>30</v>
      </c>
    </row>
    <row r="317" ht="14.25" customHeight="1">
      <c r="A317" s="3">
        <v>1.0</v>
      </c>
      <c r="B317" s="3">
        <v>3.0</v>
      </c>
      <c r="C317" s="3" t="s">
        <v>33</v>
      </c>
      <c r="D317" s="3">
        <v>26.0</v>
      </c>
      <c r="E317" s="3">
        <v>0.0</v>
      </c>
      <c r="F317" s="3">
        <v>0.0</v>
      </c>
      <c r="G317" s="4">
        <v>7.8542</v>
      </c>
      <c r="H317" s="3" t="s">
        <v>30</v>
      </c>
    </row>
    <row r="318" ht="14.25" customHeight="1">
      <c r="A318" s="3">
        <v>1.0</v>
      </c>
      <c r="B318" s="3">
        <v>2.0</v>
      </c>
      <c r="C318" s="3" t="s">
        <v>33</v>
      </c>
      <c r="D318" s="3">
        <v>24.0</v>
      </c>
      <c r="E318" s="3">
        <v>1.0</v>
      </c>
      <c r="F318" s="3">
        <v>0.0</v>
      </c>
      <c r="G318" s="4">
        <v>26.0</v>
      </c>
      <c r="H318" s="3" t="s">
        <v>30</v>
      </c>
    </row>
    <row r="319" ht="14.25" customHeight="1">
      <c r="A319" s="3">
        <v>0.0</v>
      </c>
      <c r="B319" s="3">
        <v>2.0</v>
      </c>
      <c r="C319" s="3" t="s">
        <v>31</v>
      </c>
      <c r="D319" s="3">
        <v>54.0</v>
      </c>
      <c r="E319" s="3">
        <v>0.0</v>
      </c>
      <c r="F319" s="3">
        <v>0.0</v>
      </c>
      <c r="G319" s="4">
        <v>14.0</v>
      </c>
      <c r="H319" s="3" t="s">
        <v>30</v>
      </c>
    </row>
    <row r="320" ht="14.25" customHeight="1">
      <c r="A320" s="3">
        <v>1.0</v>
      </c>
      <c r="B320" s="3">
        <v>1.0</v>
      </c>
      <c r="C320" s="3" t="s">
        <v>33</v>
      </c>
      <c r="D320" s="3">
        <v>31.0</v>
      </c>
      <c r="E320" s="3">
        <v>0.0</v>
      </c>
      <c r="F320" s="3">
        <v>2.0</v>
      </c>
      <c r="G320" s="4">
        <v>164.8667</v>
      </c>
      <c r="H320" s="3" t="s">
        <v>30</v>
      </c>
    </row>
    <row r="321" ht="14.25" customHeight="1">
      <c r="A321" s="3">
        <v>1.0</v>
      </c>
      <c r="B321" s="3">
        <v>1.0</v>
      </c>
      <c r="C321" s="3" t="s">
        <v>33</v>
      </c>
      <c r="D321" s="3">
        <v>40.0</v>
      </c>
      <c r="E321" s="3">
        <v>1.0</v>
      </c>
      <c r="F321" s="3">
        <v>1.0</v>
      </c>
      <c r="G321" s="4">
        <v>134.5</v>
      </c>
      <c r="H321" s="3" t="s">
        <v>32</v>
      </c>
    </row>
    <row r="322" ht="14.25" customHeight="1">
      <c r="A322" s="3">
        <v>0.0</v>
      </c>
      <c r="B322" s="3">
        <v>3.0</v>
      </c>
      <c r="C322" s="3" t="s">
        <v>31</v>
      </c>
      <c r="D322" s="3">
        <v>22.0</v>
      </c>
      <c r="E322" s="3">
        <v>0.0</v>
      </c>
      <c r="F322" s="3">
        <v>0.0</v>
      </c>
      <c r="G322" s="4">
        <v>7.25</v>
      </c>
      <c r="H322" s="3" t="s">
        <v>30</v>
      </c>
    </row>
    <row r="323" ht="14.25" customHeight="1">
      <c r="A323" s="3">
        <v>0.0</v>
      </c>
      <c r="B323" s="3">
        <v>3.0</v>
      </c>
      <c r="C323" s="3" t="s">
        <v>31</v>
      </c>
      <c r="D323" s="3">
        <v>27.0</v>
      </c>
      <c r="E323" s="3">
        <v>0.0</v>
      </c>
      <c r="F323" s="3">
        <v>0.0</v>
      </c>
      <c r="G323" s="4">
        <v>7.8958</v>
      </c>
      <c r="H323" s="3" t="s">
        <v>30</v>
      </c>
    </row>
    <row r="324" ht="14.25" customHeight="1">
      <c r="A324" s="3">
        <v>1.0</v>
      </c>
      <c r="B324" s="3">
        <v>2.0</v>
      </c>
      <c r="C324" s="3" t="s">
        <v>33</v>
      </c>
      <c r="D324" s="3">
        <v>30.0</v>
      </c>
      <c r="E324" s="3">
        <v>0.0</v>
      </c>
      <c r="F324" s="3">
        <v>0.0</v>
      </c>
      <c r="G324" s="4">
        <v>12.35</v>
      </c>
      <c r="H324" s="3" t="s">
        <v>34</v>
      </c>
    </row>
    <row r="325" ht="14.25" customHeight="1">
      <c r="A325" s="3">
        <v>1.0</v>
      </c>
      <c r="B325" s="3">
        <v>2.0</v>
      </c>
      <c r="C325" s="3" t="s">
        <v>33</v>
      </c>
      <c r="D325" s="3">
        <v>22.0</v>
      </c>
      <c r="E325" s="3">
        <v>1.0</v>
      </c>
      <c r="F325" s="3">
        <v>1.0</v>
      </c>
      <c r="G325" s="4">
        <v>29.0</v>
      </c>
      <c r="H325" s="3" t="s">
        <v>30</v>
      </c>
    </row>
    <row r="326" ht="14.25" hidden="1" customHeight="1">
      <c r="A326" s="3">
        <v>0.0</v>
      </c>
      <c r="B326" s="3">
        <v>3.0</v>
      </c>
      <c r="C326" s="3" t="s">
        <v>31</v>
      </c>
      <c r="E326" s="3">
        <v>8.0</v>
      </c>
      <c r="F326" s="3">
        <v>2.0</v>
      </c>
      <c r="G326" s="4">
        <v>69.55</v>
      </c>
      <c r="H326" s="3" t="s">
        <v>30</v>
      </c>
    </row>
    <row r="327" ht="14.25" customHeight="1">
      <c r="A327" s="3">
        <v>1.0</v>
      </c>
      <c r="B327" s="3">
        <v>1.0</v>
      </c>
      <c r="C327" s="3" t="s">
        <v>33</v>
      </c>
      <c r="D327" s="3">
        <v>36.0</v>
      </c>
      <c r="E327" s="3">
        <v>0.0</v>
      </c>
      <c r="F327" s="3">
        <v>0.0</v>
      </c>
      <c r="G327" s="4">
        <v>135.6333</v>
      </c>
      <c r="H327" s="3" t="s">
        <v>32</v>
      </c>
    </row>
    <row r="328" ht="14.25" customHeight="1">
      <c r="A328" s="3">
        <v>0.0</v>
      </c>
      <c r="B328" s="3">
        <v>3.0</v>
      </c>
      <c r="C328" s="3" t="s">
        <v>31</v>
      </c>
      <c r="D328" s="3">
        <v>61.0</v>
      </c>
      <c r="E328" s="3">
        <v>0.0</v>
      </c>
      <c r="F328" s="3">
        <v>0.0</v>
      </c>
      <c r="G328" s="4">
        <v>6.2375</v>
      </c>
      <c r="H328" s="3" t="s">
        <v>30</v>
      </c>
    </row>
    <row r="329" ht="14.25" customHeight="1">
      <c r="A329" s="3">
        <v>1.0</v>
      </c>
      <c r="B329" s="3">
        <v>2.0</v>
      </c>
      <c r="C329" s="3" t="s">
        <v>33</v>
      </c>
      <c r="D329" s="3">
        <v>36.0</v>
      </c>
      <c r="E329" s="3">
        <v>0.0</v>
      </c>
      <c r="F329" s="3">
        <v>0.0</v>
      </c>
      <c r="G329" s="4">
        <v>13.0</v>
      </c>
      <c r="H329" s="3" t="s">
        <v>30</v>
      </c>
    </row>
    <row r="330" ht="14.25" customHeight="1">
      <c r="A330" s="3">
        <v>1.0</v>
      </c>
      <c r="B330" s="3">
        <v>3.0</v>
      </c>
      <c r="C330" s="3" t="s">
        <v>33</v>
      </c>
      <c r="D330" s="3">
        <v>31.0</v>
      </c>
      <c r="E330" s="3">
        <v>1.0</v>
      </c>
      <c r="F330" s="3">
        <v>1.0</v>
      </c>
      <c r="G330" s="4">
        <v>20.525</v>
      </c>
      <c r="H330" s="3" t="s">
        <v>30</v>
      </c>
    </row>
    <row r="331" ht="14.25" customHeight="1">
      <c r="A331" s="3">
        <v>1.0</v>
      </c>
      <c r="B331" s="3">
        <v>1.0</v>
      </c>
      <c r="C331" s="3" t="s">
        <v>33</v>
      </c>
      <c r="D331" s="3">
        <v>16.0</v>
      </c>
      <c r="E331" s="3">
        <v>0.0</v>
      </c>
      <c r="F331" s="3">
        <v>1.0</v>
      </c>
      <c r="G331" s="4">
        <v>57.9792</v>
      </c>
      <c r="H331" s="3" t="s">
        <v>32</v>
      </c>
    </row>
    <row r="332" ht="14.25" hidden="1" customHeight="1">
      <c r="A332" s="3">
        <v>1.0</v>
      </c>
      <c r="B332" s="3">
        <v>3.0</v>
      </c>
      <c r="C332" s="3" t="s">
        <v>33</v>
      </c>
      <c r="E332" s="3">
        <v>2.0</v>
      </c>
      <c r="F332" s="3">
        <v>0.0</v>
      </c>
      <c r="G332" s="4">
        <v>23.25</v>
      </c>
      <c r="H332" s="3" t="s">
        <v>34</v>
      </c>
    </row>
    <row r="333" ht="14.25" customHeight="1">
      <c r="A333" s="3">
        <v>0.0</v>
      </c>
      <c r="B333" s="3">
        <v>1.0</v>
      </c>
      <c r="C333" s="3" t="s">
        <v>31</v>
      </c>
      <c r="D333" s="3">
        <v>45.5</v>
      </c>
      <c r="E333" s="3">
        <v>0.0</v>
      </c>
      <c r="F333" s="3">
        <v>0.0</v>
      </c>
      <c r="G333" s="4">
        <v>28.5</v>
      </c>
      <c r="H333" s="3" t="s">
        <v>30</v>
      </c>
    </row>
    <row r="334" ht="14.25" customHeight="1">
      <c r="A334" s="3">
        <v>0.0</v>
      </c>
      <c r="B334" s="3">
        <v>1.0</v>
      </c>
      <c r="C334" s="3" t="s">
        <v>31</v>
      </c>
      <c r="D334" s="3">
        <v>38.0</v>
      </c>
      <c r="E334" s="3">
        <v>0.0</v>
      </c>
      <c r="F334" s="3">
        <v>1.0</v>
      </c>
      <c r="G334" s="4">
        <v>153.4625</v>
      </c>
      <c r="H334" s="3" t="s">
        <v>30</v>
      </c>
    </row>
    <row r="335" ht="14.25" customHeight="1">
      <c r="A335" s="3">
        <v>0.0</v>
      </c>
      <c r="B335" s="3">
        <v>3.0</v>
      </c>
      <c r="C335" s="3" t="s">
        <v>31</v>
      </c>
      <c r="D335" s="3">
        <v>16.0</v>
      </c>
      <c r="E335" s="3">
        <v>2.0</v>
      </c>
      <c r="F335" s="3">
        <v>0.0</v>
      </c>
      <c r="G335" s="4">
        <v>18.0</v>
      </c>
      <c r="H335" s="3" t="s">
        <v>30</v>
      </c>
    </row>
    <row r="336" ht="14.25" hidden="1" customHeight="1">
      <c r="A336" s="3">
        <v>1.0</v>
      </c>
      <c r="B336" s="3">
        <v>1.0</v>
      </c>
      <c r="C336" s="3" t="s">
        <v>33</v>
      </c>
      <c r="E336" s="3">
        <v>1.0</v>
      </c>
      <c r="F336" s="3">
        <v>0.0</v>
      </c>
      <c r="G336" s="4">
        <v>133.65</v>
      </c>
      <c r="H336" s="3" t="s">
        <v>30</v>
      </c>
    </row>
    <row r="337" ht="14.25" hidden="1" customHeight="1">
      <c r="A337" s="3">
        <v>0.0</v>
      </c>
      <c r="B337" s="3">
        <v>3.0</v>
      </c>
      <c r="C337" s="3" t="s">
        <v>31</v>
      </c>
      <c r="E337" s="3">
        <v>0.0</v>
      </c>
      <c r="F337" s="3">
        <v>0.0</v>
      </c>
      <c r="G337" s="4">
        <v>7.8958</v>
      </c>
      <c r="H337" s="3" t="s">
        <v>30</v>
      </c>
    </row>
    <row r="338" ht="14.25" customHeight="1">
      <c r="A338" s="3">
        <v>0.0</v>
      </c>
      <c r="B338" s="3">
        <v>1.0</v>
      </c>
      <c r="C338" s="3" t="s">
        <v>31</v>
      </c>
      <c r="D338" s="3">
        <v>29.0</v>
      </c>
      <c r="E338" s="3">
        <v>1.0</v>
      </c>
      <c r="F338" s="3">
        <v>0.0</v>
      </c>
      <c r="G338" s="4">
        <v>66.6</v>
      </c>
      <c r="H338" s="3" t="s">
        <v>30</v>
      </c>
    </row>
    <row r="339" ht="14.25" customHeight="1">
      <c r="A339" s="3">
        <v>1.0</v>
      </c>
      <c r="B339" s="3">
        <v>1.0</v>
      </c>
      <c r="C339" s="3" t="s">
        <v>33</v>
      </c>
      <c r="D339" s="3">
        <v>41.0</v>
      </c>
      <c r="E339" s="3">
        <v>0.0</v>
      </c>
      <c r="F339" s="3">
        <v>0.0</v>
      </c>
      <c r="G339" s="4">
        <v>134.5</v>
      </c>
      <c r="H339" s="3" t="s">
        <v>32</v>
      </c>
    </row>
    <row r="340" ht="14.25" customHeight="1">
      <c r="A340" s="3">
        <v>1.0</v>
      </c>
      <c r="B340" s="3">
        <v>3.0</v>
      </c>
      <c r="C340" s="3" t="s">
        <v>31</v>
      </c>
      <c r="D340" s="3">
        <v>45.0</v>
      </c>
      <c r="E340" s="3">
        <v>0.0</v>
      </c>
      <c r="F340" s="3">
        <v>0.0</v>
      </c>
      <c r="G340" s="4">
        <v>8.05</v>
      </c>
      <c r="H340" s="3" t="s">
        <v>30</v>
      </c>
    </row>
    <row r="341" ht="14.25" customHeight="1">
      <c r="A341" s="3">
        <v>0.0</v>
      </c>
      <c r="B341" s="3">
        <v>1.0</v>
      </c>
      <c r="C341" s="3" t="s">
        <v>31</v>
      </c>
      <c r="D341" s="3">
        <v>45.0</v>
      </c>
      <c r="E341" s="3">
        <v>0.0</v>
      </c>
      <c r="F341" s="3">
        <v>0.0</v>
      </c>
      <c r="G341" s="4">
        <v>35.5</v>
      </c>
      <c r="H341" s="3" t="s">
        <v>30</v>
      </c>
    </row>
    <row r="342" ht="14.25" customHeight="1">
      <c r="A342" s="3">
        <v>1.0</v>
      </c>
      <c r="B342" s="3">
        <v>2.0</v>
      </c>
      <c r="C342" s="3" t="s">
        <v>31</v>
      </c>
      <c r="D342" s="3">
        <v>2.0</v>
      </c>
      <c r="E342" s="3">
        <v>1.0</v>
      </c>
      <c r="F342" s="3">
        <v>1.0</v>
      </c>
      <c r="G342" s="4">
        <v>26.0</v>
      </c>
      <c r="H342" s="3" t="s">
        <v>30</v>
      </c>
    </row>
    <row r="343" ht="14.25" customHeight="1">
      <c r="A343" s="3">
        <v>1.0</v>
      </c>
      <c r="B343" s="3">
        <v>1.0</v>
      </c>
      <c r="C343" s="3" t="s">
        <v>33</v>
      </c>
      <c r="D343" s="3">
        <v>24.0</v>
      </c>
      <c r="E343" s="3">
        <v>3.0</v>
      </c>
      <c r="F343" s="3">
        <v>2.0</v>
      </c>
      <c r="G343" s="4">
        <v>263.0</v>
      </c>
      <c r="H343" s="3" t="s">
        <v>30</v>
      </c>
    </row>
    <row r="344" ht="14.25" customHeight="1">
      <c r="A344" s="3">
        <v>0.0</v>
      </c>
      <c r="B344" s="3">
        <v>2.0</v>
      </c>
      <c r="C344" s="3" t="s">
        <v>31</v>
      </c>
      <c r="D344" s="3">
        <v>28.0</v>
      </c>
      <c r="E344" s="3">
        <v>0.0</v>
      </c>
      <c r="F344" s="3">
        <v>0.0</v>
      </c>
      <c r="G344" s="4">
        <v>13.0</v>
      </c>
      <c r="H344" s="3" t="s">
        <v>30</v>
      </c>
    </row>
    <row r="345" ht="14.25" customHeight="1">
      <c r="A345" s="3">
        <v>0.0</v>
      </c>
      <c r="B345" s="3">
        <v>2.0</v>
      </c>
      <c r="C345" s="3" t="s">
        <v>31</v>
      </c>
      <c r="D345" s="3">
        <v>25.0</v>
      </c>
      <c r="E345" s="3">
        <v>0.0</v>
      </c>
      <c r="F345" s="3">
        <v>0.0</v>
      </c>
      <c r="G345" s="4">
        <v>13.0</v>
      </c>
      <c r="H345" s="3" t="s">
        <v>30</v>
      </c>
    </row>
    <row r="346" ht="14.25" customHeight="1">
      <c r="A346" s="3">
        <v>0.0</v>
      </c>
      <c r="B346" s="3">
        <v>2.0</v>
      </c>
      <c r="C346" s="3" t="s">
        <v>31</v>
      </c>
      <c r="D346" s="3">
        <v>36.0</v>
      </c>
      <c r="E346" s="3">
        <v>0.0</v>
      </c>
      <c r="F346" s="3">
        <v>0.0</v>
      </c>
      <c r="G346" s="4">
        <v>13.0</v>
      </c>
      <c r="H346" s="3" t="s">
        <v>30</v>
      </c>
    </row>
    <row r="347" ht="14.25" customHeight="1">
      <c r="A347" s="3">
        <v>1.0</v>
      </c>
      <c r="B347" s="3">
        <v>2.0</v>
      </c>
      <c r="C347" s="3" t="s">
        <v>33</v>
      </c>
      <c r="D347" s="3">
        <v>24.0</v>
      </c>
      <c r="E347" s="3">
        <v>0.0</v>
      </c>
      <c r="F347" s="3">
        <v>0.0</v>
      </c>
      <c r="G347" s="4">
        <v>13.0</v>
      </c>
      <c r="H347" s="3" t="s">
        <v>30</v>
      </c>
    </row>
    <row r="348" ht="14.25" customHeight="1">
      <c r="A348" s="3">
        <v>1.0</v>
      </c>
      <c r="B348" s="3">
        <v>2.0</v>
      </c>
      <c r="C348" s="3" t="s">
        <v>33</v>
      </c>
      <c r="D348" s="3">
        <v>40.0</v>
      </c>
      <c r="E348" s="3">
        <v>0.0</v>
      </c>
      <c r="F348" s="3">
        <v>0.0</v>
      </c>
      <c r="G348" s="4">
        <v>13.0</v>
      </c>
      <c r="H348" s="3" t="s">
        <v>30</v>
      </c>
    </row>
    <row r="349" ht="14.25" hidden="1" customHeight="1">
      <c r="A349" s="3">
        <v>1.0</v>
      </c>
      <c r="B349" s="3">
        <v>3.0</v>
      </c>
      <c r="C349" s="3" t="s">
        <v>33</v>
      </c>
      <c r="E349" s="3">
        <v>1.0</v>
      </c>
      <c r="F349" s="3">
        <v>0.0</v>
      </c>
      <c r="G349" s="4">
        <v>16.1</v>
      </c>
      <c r="H349" s="3" t="s">
        <v>30</v>
      </c>
    </row>
    <row r="350" ht="14.25" customHeight="1">
      <c r="A350" s="3">
        <v>1.0</v>
      </c>
      <c r="B350" s="3">
        <v>3.0</v>
      </c>
      <c r="C350" s="3" t="s">
        <v>31</v>
      </c>
      <c r="D350" s="3">
        <v>3.0</v>
      </c>
      <c r="E350" s="3">
        <v>1.0</v>
      </c>
      <c r="F350" s="3">
        <v>1.0</v>
      </c>
      <c r="G350" s="4">
        <v>15.9</v>
      </c>
      <c r="H350" s="3" t="s">
        <v>30</v>
      </c>
    </row>
    <row r="351" ht="14.25" customHeight="1">
      <c r="A351" s="3">
        <v>0.0</v>
      </c>
      <c r="B351" s="3">
        <v>3.0</v>
      </c>
      <c r="C351" s="3" t="s">
        <v>31</v>
      </c>
      <c r="D351" s="3">
        <v>42.0</v>
      </c>
      <c r="E351" s="3">
        <v>0.0</v>
      </c>
      <c r="F351" s="3">
        <v>0.0</v>
      </c>
      <c r="G351" s="4">
        <v>8.6625</v>
      </c>
      <c r="H351" s="3" t="s">
        <v>30</v>
      </c>
    </row>
    <row r="352" ht="14.25" customHeight="1">
      <c r="A352" s="3">
        <v>0.0</v>
      </c>
      <c r="B352" s="3">
        <v>3.0</v>
      </c>
      <c r="C352" s="3" t="s">
        <v>31</v>
      </c>
      <c r="D352" s="3">
        <v>23.0</v>
      </c>
      <c r="E352" s="3">
        <v>0.0</v>
      </c>
      <c r="F352" s="3">
        <v>0.0</v>
      </c>
      <c r="G352" s="4">
        <v>9.225</v>
      </c>
      <c r="H352" s="3" t="s">
        <v>30</v>
      </c>
    </row>
    <row r="353" ht="14.25" hidden="1" customHeight="1">
      <c r="A353" s="3">
        <v>0.0</v>
      </c>
      <c r="B353" s="3">
        <v>1.0</v>
      </c>
      <c r="C353" s="3" t="s">
        <v>31</v>
      </c>
      <c r="E353" s="3">
        <v>0.0</v>
      </c>
      <c r="F353" s="3">
        <v>0.0</v>
      </c>
      <c r="G353" s="4">
        <v>35.0</v>
      </c>
      <c r="H353" s="3" t="s">
        <v>30</v>
      </c>
    </row>
    <row r="354" ht="14.25" customHeight="1">
      <c r="A354" s="3">
        <v>0.0</v>
      </c>
      <c r="B354" s="3">
        <v>3.0</v>
      </c>
      <c r="C354" s="3" t="s">
        <v>31</v>
      </c>
      <c r="D354" s="3">
        <v>15.0</v>
      </c>
      <c r="E354" s="3">
        <v>1.0</v>
      </c>
      <c r="F354" s="3">
        <v>1.0</v>
      </c>
      <c r="G354" s="4">
        <v>7.2292</v>
      </c>
      <c r="H354" s="3" t="s">
        <v>32</v>
      </c>
    </row>
    <row r="355" ht="14.25" customHeight="1">
      <c r="A355" s="3">
        <v>0.0</v>
      </c>
      <c r="B355" s="3">
        <v>3.0</v>
      </c>
      <c r="C355" s="3" t="s">
        <v>31</v>
      </c>
      <c r="D355" s="3">
        <v>25.0</v>
      </c>
      <c r="E355" s="3">
        <v>1.0</v>
      </c>
      <c r="F355" s="3">
        <v>0.0</v>
      </c>
      <c r="G355" s="4">
        <v>17.8</v>
      </c>
      <c r="H355" s="3" t="s">
        <v>30</v>
      </c>
    </row>
    <row r="356" ht="14.25" hidden="1" customHeight="1">
      <c r="A356" s="3">
        <v>0.0</v>
      </c>
      <c r="B356" s="3">
        <v>3.0</v>
      </c>
      <c r="C356" s="3" t="s">
        <v>31</v>
      </c>
      <c r="E356" s="3">
        <v>0.0</v>
      </c>
      <c r="F356" s="3">
        <v>0.0</v>
      </c>
      <c r="G356" s="4">
        <v>7.225</v>
      </c>
      <c r="H356" s="3" t="s">
        <v>32</v>
      </c>
    </row>
    <row r="357" ht="14.25" customHeight="1">
      <c r="A357" s="3">
        <v>0.0</v>
      </c>
      <c r="B357" s="3">
        <v>3.0</v>
      </c>
      <c r="C357" s="3" t="s">
        <v>31</v>
      </c>
      <c r="D357" s="3">
        <v>28.0</v>
      </c>
      <c r="E357" s="3">
        <v>0.0</v>
      </c>
      <c r="F357" s="3">
        <v>0.0</v>
      </c>
      <c r="G357" s="4">
        <v>9.5</v>
      </c>
      <c r="H357" s="3" t="s">
        <v>30</v>
      </c>
    </row>
    <row r="358" ht="14.25" customHeight="1">
      <c r="A358" s="3">
        <v>1.0</v>
      </c>
      <c r="B358" s="3">
        <v>1.0</v>
      </c>
      <c r="C358" s="3" t="s">
        <v>33</v>
      </c>
      <c r="D358" s="3">
        <v>22.0</v>
      </c>
      <c r="E358" s="3">
        <v>0.0</v>
      </c>
      <c r="F358" s="3">
        <v>1.0</v>
      </c>
      <c r="G358" s="4">
        <v>55.0</v>
      </c>
      <c r="H358" s="3" t="s">
        <v>30</v>
      </c>
    </row>
    <row r="359" ht="14.25" customHeight="1">
      <c r="A359" s="3">
        <v>0.0</v>
      </c>
      <c r="B359" s="3">
        <v>2.0</v>
      </c>
      <c r="C359" s="3" t="s">
        <v>33</v>
      </c>
      <c r="D359" s="3">
        <v>38.0</v>
      </c>
      <c r="E359" s="3">
        <v>0.0</v>
      </c>
      <c r="F359" s="3">
        <v>0.0</v>
      </c>
      <c r="G359" s="4">
        <v>13.0</v>
      </c>
      <c r="H359" s="3" t="s">
        <v>30</v>
      </c>
    </row>
    <row r="360" ht="14.25" hidden="1" customHeight="1">
      <c r="A360" s="3">
        <v>1.0</v>
      </c>
      <c r="B360" s="3">
        <v>3.0</v>
      </c>
      <c r="C360" s="3" t="s">
        <v>33</v>
      </c>
      <c r="E360" s="3">
        <v>0.0</v>
      </c>
      <c r="F360" s="3">
        <v>0.0</v>
      </c>
      <c r="G360" s="4">
        <v>7.8792</v>
      </c>
      <c r="H360" s="3" t="s">
        <v>34</v>
      </c>
    </row>
    <row r="361" ht="14.25" hidden="1" customHeight="1">
      <c r="A361" s="3">
        <v>1.0</v>
      </c>
      <c r="B361" s="3">
        <v>3.0</v>
      </c>
      <c r="C361" s="3" t="s">
        <v>33</v>
      </c>
      <c r="E361" s="3">
        <v>0.0</v>
      </c>
      <c r="F361" s="3">
        <v>0.0</v>
      </c>
      <c r="G361" s="4">
        <v>7.8792</v>
      </c>
      <c r="H361" s="3" t="s">
        <v>34</v>
      </c>
    </row>
    <row r="362" ht="14.25" customHeight="1">
      <c r="A362" s="3">
        <v>0.0</v>
      </c>
      <c r="B362" s="3">
        <v>3.0</v>
      </c>
      <c r="C362" s="3" t="s">
        <v>31</v>
      </c>
      <c r="D362" s="3">
        <v>40.0</v>
      </c>
      <c r="E362" s="3">
        <v>1.0</v>
      </c>
      <c r="F362" s="3">
        <v>4.0</v>
      </c>
      <c r="G362" s="4">
        <v>27.9</v>
      </c>
      <c r="H362" s="3" t="s">
        <v>30</v>
      </c>
    </row>
    <row r="363" ht="14.25" customHeight="1">
      <c r="A363" s="3">
        <v>0.0</v>
      </c>
      <c r="B363" s="3">
        <v>2.0</v>
      </c>
      <c r="C363" s="3" t="s">
        <v>31</v>
      </c>
      <c r="D363" s="3">
        <v>29.0</v>
      </c>
      <c r="E363" s="3">
        <v>1.0</v>
      </c>
      <c r="F363" s="3">
        <v>0.0</v>
      </c>
      <c r="G363" s="4">
        <v>27.7208</v>
      </c>
      <c r="H363" s="3" t="s">
        <v>32</v>
      </c>
    </row>
    <row r="364" ht="14.25" customHeight="1">
      <c r="A364" s="3">
        <v>0.0</v>
      </c>
      <c r="B364" s="3">
        <v>3.0</v>
      </c>
      <c r="C364" s="3" t="s">
        <v>33</v>
      </c>
      <c r="D364" s="3">
        <v>45.0</v>
      </c>
      <c r="E364" s="3">
        <v>0.0</v>
      </c>
      <c r="F364" s="3">
        <v>1.0</v>
      </c>
      <c r="G364" s="4">
        <v>14.4542</v>
      </c>
      <c r="H364" s="3" t="s">
        <v>32</v>
      </c>
    </row>
    <row r="365" ht="14.25" customHeight="1">
      <c r="A365" s="3">
        <v>0.0</v>
      </c>
      <c r="B365" s="3">
        <v>3.0</v>
      </c>
      <c r="C365" s="3" t="s">
        <v>31</v>
      </c>
      <c r="D365" s="3">
        <v>35.0</v>
      </c>
      <c r="E365" s="3">
        <v>0.0</v>
      </c>
      <c r="F365" s="3">
        <v>0.0</v>
      </c>
      <c r="G365" s="4">
        <v>7.05</v>
      </c>
      <c r="H365" s="3" t="s">
        <v>30</v>
      </c>
    </row>
    <row r="366" ht="14.25" hidden="1" customHeight="1">
      <c r="A366" s="3">
        <v>0.0</v>
      </c>
      <c r="B366" s="3">
        <v>3.0</v>
      </c>
      <c r="C366" s="3" t="s">
        <v>31</v>
      </c>
      <c r="E366" s="3">
        <v>1.0</v>
      </c>
      <c r="F366" s="3">
        <v>0.0</v>
      </c>
      <c r="G366" s="4">
        <v>15.5</v>
      </c>
      <c r="H366" s="3" t="s">
        <v>34</v>
      </c>
    </row>
    <row r="367" ht="14.25" customHeight="1">
      <c r="A367" s="3">
        <v>0.0</v>
      </c>
      <c r="B367" s="3">
        <v>3.0</v>
      </c>
      <c r="C367" s="3" t="s">
        <v>31</v>
      </c>
      <c r="D367" s="3">
        <v>30.0</v>
      </c>
      <c r="E367" s="3">
        <v>0.0</v>
      </c>
      <c r="F367" s="3">
        <v>0.0</v>
      </c>
      <c r="G367" s="4">
        <v>7.25</v>
      </c>
      <c r="H367" s="3" t="s">
        <v>30</v>
      </c>
    </row>
    <row r="368" ht="14.25" customHeight="1">
      <c r="A368" s="3">
        <v>1.0</v>
      </c>
      <c r="B368" s="3">
        <v>1.0</v>
      </c>
      <c r="C368" s="3" t="s">
        <v>33</v>
      </c>
      <c r="D368" s="3">
        <v>60.0</v>
      </c>
      <c r="E368" s="3">
        <v>1.0</v>
      </c>
      <c r="F368" s="3">
        <v>0.0</v>
      </c>
      <c r="G368" s="4">
        <v>75.25</v>
      </c>
      <c r="H368" s="3" t="s">
        <v>32</v>
      </c>
    </row>
    <row r="369" ht="14.25" hidden="1" customHeight="1">
      <c r="A369" s="3">
        <v>1.0</v>
      </c>
      <c r="B369" s="3">
        <v>3.0</v>
      </c>
      <c r="C369" s="3" t="s">
        <v>33</v>
      </c>
      <c r="E369" s="3">
        <v>0.0</v>
      </c>
      <c r="F369" s="3">
        <v>0.0</v>
      </c>
      <c r="G369" s="4">
        <v>7.2292</v>
      </c>
      <c r="H369" s="3" t="s">
        <v>32</v>
      </c>
    </row>
    <row r="370" ht="14.25" hidden="1" customHeight="1">
      <c r="A370" s="3">
        <v>1.0</v>
      </c>
      <c r="B370" s="3">
        <v>3.0</v>
      </c>
      <c r="C370" s="3" t="s">
        <v>33</v>
      </c>
      <c r="E370" s="3">
        <v>0.0</v>
      </c>
      <c r="F370" s="3">
        <v>0.0</v>
      </c>
      <c r="G370" s="4">
        <v>7.75</v>
      </c>
      <c r="H370" s="3" t="s">
        <v>34</v>
      </c>
    </row>
    <row r="371" ht="14.25" customHeight="1">
      <c r="A371" s="3">
        <v>1.0</v>
      </c>
      <c r="B371" s="3">
        <v>1.0</v>
      </c>
      <c r="C371" s="3" t="s">
        <v>33</v>
      </c>
      <c r="D371" s="3">
        <v>24.0</v>
      </c>
      <c r="E371" s="3">
        <v>0.0</v>
      </c>
      <c r="F371" s="3">
        <v>0.0</v>
      </c>
      <c r="G371" s="4">
        <v>69.3</v>
      </c>
      <c r="H371" s="3" t="s">
        <v>32</v>
      </c>
    </row>
    <row r="372" ht="14.25" customHeight="1">
      <c r="A372" s="3">
        <v>1.0</v>
      </c>
      <c r="B372" s="3">
        <v>1.0</v>
      </c>
      <c r="C372" s="3" t="s">
        <v>31</v>
      </c>
      <c r="D372" s="3">
        <v>25.0</v>
      </c>
      <c r="E372" s="3">
        <v>1.0</v>
      </c>
      <c r="F372" s="3">
        <v>0.0</v>
      </c>
      <c r="G372" s="4">
        <v>55.4417</v>
      </c>
      <c r="H372" s="3" t="s">
        <v>32</v>
      </c>
    </row>
    <row r="373" ht="14.25" customHeight="1">
      <c r="A373" s="3">
        <v>0.0</v>
      </c>
      <c r="B373" s="3">
        <v>3.0</v>
      </c>
      <c r="C373" s="3" t="s">
        <v>31</v>
      </c>
      <c r="D373" s="3">
        <v>18.0</v>
      </c>
      <c r="E373" s="3">
        <v>1.0</v>
      </c>
      <c r="F373" s="3">
        <v>0.0</v>
      </c>
      <c r="G373" s="4">
        <v>6.4958</v>
      </c>
      <c r="H373" s="3" t="s">
        <v>30</v>
      </c>
    </row>
    <row r="374" ht="14.25" customHeight="1">
      <c r="A374" s="3">
        <v>0.0</v>
      </c>
      <c r="B374" s="3">
        <v>3.0</v>
      </c>
      <c r="C374" s="3" t="s">
        <v>31</v>
      </c>
      <c r="D374" s="3">
        <v>19.0</v>
      </c>
      <c r="E374" s="3">
        <v>0.0</v>
      </c>
      <c r="F374" s="3">
        <v>0.0</v>
      </c>
      <c r="G374" s="4">
        <v>8.05</v>
      </c>
      <c r="H374" s="3" t="s">
        <v>30</v>
      </c>
    </row>
    <row r="375" ht="14.25" customHeight="1">
      <c r="A375" s="3">
        <v>0.0</v>
      </c>
      <c r="B375" s="3">
        <v>1.0</v>
      </c>
      <c r="C375" s="3" t="s">
        <v>31</v>
      </c>
      <c r="D375" s="3">
        <v>22.0</v>
      </c>
      <c r="E375" s="3">
        <v>0.0</v>
      </c>
      <c r="F375" s="3">
        <v>0.0</v>
      </c>
      <c r="G375" s="4">
        <v>135.6333</v>
      </c>
      <c r="H375" s="3" t="s">
        <v>32</v>
      </c>
    </row>
    <row r="376" ht="14.25" customHeight="1">
      <c r="A376" s="3">
        <v>0.0</v>
      </c>
      <c r="B376" s="3">
        <v>3.0</v>
      </c>
      <c r="C376" s="3" t="s">
        <v>33</v>
      </c>
      <c r="D376" s="3">
        <v>3.0</v>
      </c>
      <c r="E376" s="3">
        <v>3.0</v>
      </c>
      <c r="F376" s="3">
        <v>1.0</v>
      </c>
      <c r="G376" s="4">
        <v>21.075</v>
      </c>
      <c r="H376" s="3" t="s">
        <v>30</v>
      </c>
    </row>
    <row r="377" ht="14.25" hidden="1" customHeight="1">
      <c r="A377" s="3">
        <v>1.0</v>
      </c>
      <c r="B377" s="3">
        <v>1.0</v>
      </c>
      <c r="C377" s="3" t="s">
        <v>33</v>
      </c>
      <c r="E377" s="3">
        <v>1.0</v>
      </c>
      <c r="F377" s="3">
        <v>0.0</v>
      </c>
      <c r="G377" s="4">
        <v>82.1708</v>
      </c>
      <c r="H377" s="3" t="s">
        <v>32</v>
      </c>
    </row>
    <row r="378" ht="14.25" customHeight="1">
      <c r="A378" s="3">
        <v>1.0</v>
      </c>
      <c r="B378" s="3">
        <v>3.0</v>
      </c>
      <c r="C378" s="3" t="s">
        <v>33</v>
      </c>
      <c r="D378" s="3">
        <v>22.0</v>
      </c>
      <c r="E378" s="3">
        <v>0.0</v>
      </c>
      <c r="F378" s="3">
        <v>0.0</v>
      </c>
      <c r="G378" s="4">
        <v>7.25</v>
      </c>
      <c r="H378" s="3" t="s">
        <v>30</v>
      </c>
    </row>
    <row r="379" ht="14.25" customHeight="1">
      <c r="A379" s="3">
        <v>0.0</v>
      </c>
      <c r="B379" s="3">
        <v>1.0</v>
      </c>
      <c r="C379" s="3" t="s">
        <v>31</v>
      </c>
      <c r="D379" s="3">
        <v>27.0</v>
      </c>
      <c r="E379" s="3">
        <v>0.0</v>
      </c>
      <c r="F379" s="3">
        <v>2.0</v>
      </c>
      <c r="G379" s="4">
        <v>211.5</v>
      </c>
      <c r="H379" s="3" t="s">
        <v>32</v>
      </c>
    </row>
    <row r="380" ht="14.25" customHeight="1">
      <c r="A380" s="3">
        <v>0.0</v>
      </c>
      <c r="B380" s="3">
        <v>3.0</v>
      </c>
      <c r="C380" s="3" t="s">
        <v>31</v>
      </c>
      <c r="D380" s="3">
        <v>20.0</v>
      </c>
      <c r="E380" s="3">
        <v>0.0</v>
      </c>
      <c r="F380" s="3">
        <v>0.0</v>
      </c>
      <c r="G380" s="4">
        <v>4.0125</v>
      </c>
      <c r="H380" s="3" t="s">
        <v>32</v>
      </c>
    </row>
    <row r="381" ht="14.25" customHeight="1">
      <c r="A381" s="3">
        <v>0.0</v>
      </c>
      <c r="B381" s="3">
        <v>3.0</v>
      </c>
      <c r="C381" s="3" t="s">
        <v>31</v>
      </c>
      <c r="D381" s="3">
        <v>19.0</v>
      </c>
      <c r="E381" s="3">
        <v>0.0</v>
      </c>
      <c r="F381" s="3">
        <v>0.0</v>
      </c>
      <c r="G381" s="4">
        <v>7.775</v>
      </c>
      <c r="H381" s="3" t="s">
        <v>30</v>
      </c>
    </row>
    <row r="382" ht="14.25" customHeight="1">
      <c r="A382" s="3">
        <v>1.0</v>
      </c>
      <c r="B382" s="3">
        <v>1.0</v>
      </c>
      <c r="C382" s="3" t="s">
        <v>33</v>
      </c>
      <c r="D382" s="3">
        <v>42.0</v>
      </c>
      <c r="E382" s="3">
        <v>0.0</v>
      </c>
      <c r="F382" s="3">
        <v>0.0</v>
      </c>
      <c r="G382" s="4">
        <v>227.525</v>
      </c>
      <c r="H382" s="3" t="s">
        <v>32</v>
      </c>
    </row>
    <row r="383" ht="14.25" customHeight="1">
      <c r="A383" s="3">
        <v>1.0</v>
      </c>
      <c r="B383" s="3">
        <v>3.0</v>
      </c>
      <c r="C383" s="3" t="s">
        <v>33</v>
      </c>
      <c r="D383" s="3">
        <v>1.0</v>
      </c>
      <c r="E383" s="3">
        <v>0.0</v>
      </c>
      <c r="F383" s="3">
        <v>2.0</v>
      </c>
      <c r="G383" s="4">
        <v>15.7417</v>
      </c>
      <c r="H383" s="3" t="s">
        <v>32</v>
      </c>
    </row>
    <row r="384" ht="14.25" customHeight="1">
      <c r="A384" s="3">
        <v>0.0</v>
      </c>
      <c r="B384" s="3">
        <v>3.0</v>
      </c>
      <c r="C384" s="3" t="s">
        <v>31</v>
      </c>
      <c r="D384" s="3">
        <v>32.0</v>
      </c>
      <c r="E384" s="3">
        <v>0.0</v>
      </c>
      <c r="F384" s="3">
        <v>0.0</v>
      </c>
      <c r="G384" s="4">
        <v>7.925</v>
      </c>
      <c r="H384" s="3" t="s">
        <v>30</v>
      </c>
    </row>
    <row r="385" ht="14.25" customHeight="1">
      <c r="A385" s="3">
        <v>1.0</v>
      </c>
      <c r="B385" s="3">
        <v>1.0</v>
      </c>
      <c r="C385" s="3" t="s">
        <v>33</v>
      </c>
      <c r="D385" s="3">
        <v>35.0</v>
      </c>
      <c r="E385" s="3">
        <v>1.0</v>
      </c>
      <c r="F385" s="3">
        <v>0.0</v>
      </c>
      <c r="G385" s="4">
        <v>52.0</v>
      </c>
      <c r="H385" s="3" t="s">
        <v>30</v>
      </c>
    </row>
    <row r="386" ht="14.25" hidden="1" customHeight="1">
      <c r="A386" s="3">
        <v>0.0</v>
      </c>
      <c r="B386" s="3">
        <v>3.0</v>
      </c>
      <c r="C386" s="3" t="s">
        <v>31</v>
      </c>
      <c r="E386" s="3">
        <v>0.0</v>
      </c>
      <c r="F386" s="3">
        <v>0.0</v>
      </c>
      <c r="G386" s="4">
        <v>7.8958</v>
      </c>
      <c r="H386" s="3" t="s">
        <v>30</v>
      </c>
    </row>
    <row r="387" ht="14.25" customHeight="1">
      <c r="A387" s="3">
        <v>0.0</v>
      </c>
      <c r="B387" s="3">
        <v>2.0</v>
      </c>
      <c r="C387" s="3" t="s">
        <v>31</v>
      </c>
      <c r="D387" s="3">
        <v>18.0</v>
      </c>
      <c r="E387" s="3">
        <v>0.0</v>
      </c>
      <c r="F387" s="3">
        <v>0.0</v>
      </c>
      <c r="G387" s="4">
        <v>73.5</v>
      </c>
      <c r="H387" s="3" t="s">
        <v>30</v>
      </c>
    </row>
    <row r="388" ht="14.25" customHeight="1">
      <c r="A388" s="3">
        <v>0.0</v>
      </c>
      <c r="B388" s="3">
        <v>3.0</v>
      </c>
      <c r="C388" s="3" t="s">
        <v>31</v>
      </c>
      <c r="D388" s="3">
        <v>1.0</v>
      </c>
      <c r="E388" s="3">
        <v>5.0</v>
      </c>
      <c r="F388" s="3">
        <v>2.0</v>
      </c>
      <c r="G388" s="4">
        <v>46.9</v>
      </c>
      <c r="H388" s="3" t="s">
        <v>30</v>
      </c>
    </row>
    <row r="389" ht="14.25" customHeight="1">
      <c r="A389" s="3">
        <v>1.0</v>
      </c>
      <c r="B389" s="3">
        <v>2.0</v>
      </c>
      <c r="C389" s="3" t="s">
        <v>33</v>
      </c>
      <c r="D389" s="3">
        <v>36.0</v>
      </c>
      <c r="E389" s="3">
        <v>0.0</v>
      </c>
      <c r="F389" s="3">
        <v>0.0</v>
      </c>
      <c r="G389" s="4">
        <v>13.0</v>
      </c>
      <c r="H389" s="3" t="s">
        <v>30</v>
      </c>
    </row>
    <row r="390" ht="14.25" hidden="1" customHeight="1">
      <c r="A390" s="3">
        <v>0.0</v>
      </c>
      <c r="B390" s="3">
        <v>3.0</v>
      </c>
      <c r="C390" s="3" t="s">
        <v>31</v>
      </c>
      <c r="E390" s="3">
        <v>0.0</v>
      </c>
      <c r="F390" s="3">
        <v>0.0</v>
      </c>
      <c r="G390" s="4">
        <v>7.7292</v>
      </c>
      <c r="H390" s="3" t="s">
        <v>34</v>
      </c>
    </row>
    <row r="391" ht="14.25" customHeight="1">
      <c r="A391" s="3">
        <v>1.0</v>
      </c>
      <c r="B391" s="3">
        <v>2.0</v>
      </c>
      <c r="C391" s="3" t="s">
        <v>33</v>
      </c>
      <c r="D391" s="3">
        <v>17.0</v>
      </c>
      <c r="E391" s="3">
        <v>0.0</v>
      </c>
      <c r="F391" s="3">
        <v>0.0</v>
      </c>
      <c r="G391" s="4">
        <v>12.0</v>
      </c>
      <c r="H391" s="3" t="s">
        <v>32</v>
      </c>
    </row>
    <row r="392" ht="14.25" customHeight="1">
      <c r="A392" s="3">
        <v>1.0</v>
      </c>
      <c r="B392" s="3">
        <v>1.0</v>
      </c>
      <c r="C392" s="3" t="s">
        <v>31</v>
      </c>
      <c r="D392" s="3">
        <v>36.0</v>
      </c>
      <c r="E392" s="3">
        <v>1.0</v>
      </c>
      <c r="F392" s="3">
        <v>2.0</v>
      </c>
      <c r="G392" s="4">
        <v>120.0</v>
      </c>
      <c r="H392" s="3" t="s">
        <v>30</v>
      </c>
    </row>
    <row r="393" ht="14.25" customHeight="1">
      <c r="A393" s="3">
        <v>1.0</v>
      </c>
      <c r="B393" s="3">
        <v>3.0</v>
      </c>
      <c r="C393" s="3" t="s">
        <v>31</v>
      </c>
      <c r="D393" s="3">
        <v>21.0</v>
      </c>
      <c r="E393" s="3">
        <v>0.0</v>
      </c>
      <c r="F393" s="3">
        <v>0.0</v>
      </c>
      <c r="G393" s="4">
        <v>7.7958</v>
      </c>
      <c r="H393" s="3" t="s">
        <v>30</v>
      </c>
    </row>
    <row r="394" ht="14.25" customHeight="1">
      <c r="A394" s="3">
        <v>0.0</v>
      </c>
      <c r="B394" s="3">
        <v>3.0</v>
      </c>
      <c r="C394" s="3" t="s">
        <v>31</v>
      </c>
      <c r="D394" s="3">
        <v>28.0</v>
      </c>
      <c r="E394" s="3">
        <v>2.0</v>
      </c>
      <c r="F394" s="3">
        <v>0.0</v>
      </c>
      <c r="G394" s="4">
        <v>7.925</v>
      </c>
      <c r="H394" s="3" t="s">
        <v>30</v>
      </c>
    </row>
    <row r="395" ht="14.25" customHeight="1">
      <c r="A395" s="3">
        <v>1.0</v>
      </c>
      <c r="B395" s="3">
        <v>1.0</v>
      </c>
      <c r="C395" s="3" t="s">
        <v>33</v>
      </c>
      <c r="D395" s="3">
        <v>23.0</v>
      </c>
      <c r="E395" s="3">
        <v>1.0</v>
      </c>
      <c r="F395" s="3">
        <v>0.0</v>
      </c>
      <c r="G395" s="4">
        <v>113.275</v>
      </c>
      <c r="H395" s="3" t="s">
        <v>32</v>
      </c>
    </row>
    <row r="396" ht="14.25" customHeight="1">
      <c r="A396" s="3">
        <v>1.0</v>
      </c>
      <c r="B396" s="3">
        <v>3.0</v>
      </c>
      <c r="C396" s="3" t="s">
        <v>33</v>
      </c>
      <c r="D396" s="3">
        <v>24.0</v>
      </c>
      <c r="E396" s="3">
        <v>0.0</v>
      </c>
      <c r="F396" s="3">
        <v>2.0</v>
      </c>
      <c r="G396" s="4">
        <v>16.7</v>
      </c>
      <c r="H396" s="3" t="s">
        <v>30</v>
      </c>
    </row>
    <row r="397" ht="14.25" customHeight="1">
      <c r="A397" s="3">
        <v>0.0</v>
      </c>
      <c r="B397" s="3">
        <v>3.0</v>
      </c>
      <c r="C397" s="3" t="s">
        <v>31</v>
      </c>
      <c r="D397" s="3">
        <v>22.0</v>
      </c>
      <c r="E397" s="3">
        <v>0.0</v>
      </c>
      <c r="F397" s="3">
        <v>0.0</v>
      </c>
      <c r="G397" s="4">
        <v>7.7958</v>
      </c>
      <c r="H397" s="3" t="s">
        <v>30</v>
      </c>
    </row>
    <row r="398" ht="14.25" customHeight="1">
      <c r="A398" s="3">
        <v>0.0</v>
      </c>
      <c r="B398" s="3">
        <v>3.0</v>
      </c>
      <c r="C398" s="3" t="s">
        <v>33</v>
      </c>
      <c r="D398" s="3">
        <v>31.0</v>
      </c>
      <c r="E398" s="3">
        <v>0.0</v>
      </c>
      <c r="F398" s="3">
        <v>0.0</v>
      </c>
      <c r="G398" s="4">
        <v>7.8542</v>
      </c>
      <c r="H398" s="3" t="s">
        <v>30</v>
      </c>
    </row>
    <row r="399" ht="14.25" customHeight="1">
      <c r="A399" s="3">
        <v>0.0</v>
      </c>
      <c r="B399" s="3">
        <v>2.0</v>
      </c>
      <c r="C399" s="3" t="s">
        <v>31</v>
      </c>
      <c r="D399" s="3">
        <v>46.0</v>
      </c>
      <c r="E399" s="3">
        <v>0.0</v>
      </c>
      <c r="F399" s="3">
        <v>0.0</v>
      </c>
      <c r="G399" s="4">
        <v>26.0</v>
      </c>
      <c r="H399" s="3" t="s">
        <v>30</v>
      </c>
    </row>
    <row r="400" ht="14.25" customHeight="1">
      <c r="A400" s="3">
        <v>0.0</v>
      </c>
      <c r="B400" s="3">
        <v>2.0</v>
      </c>
      <c r="C400" s="3" t="s">
        <v>31</v>
      </c>
      <c r="D400" s="3">
        <v>23.0</v>
      </c>
      <c r="E400" s="3">
        <v>0.0</v>
      </c>
      <c r="F400" s="3">
        <v>0.0</v>
      </c>
      <c r="G400" s="4">
        <v>10.5</v>
      </c>
      <c r="H400" s="3" t="s">
        <v>30</v>
      </c>
    </row>
    <row r="401" ht="14.25" customHeight="1">
      <c r="A401" s="3">
        <v>1.0</v>
      </c>
      <c r="B401" s="3">
        <v>2.0</v>
      </c>
      <c r="C401" s="3" t="s">
        <v>33</v>
      </c>
      <c r="D401" s="3">
        <v>28.0</v>
      </c>
      <c r="E401" s="3">
        <v>0.0</v>
      </c>
      <c r="F401" s="3">
        <v>0.0</v>
      </c>
      <c r="G401" s="4">
        <v>12.65</v>
      </c>
      <c r="H401" s="3" t="s">
        <v>30</v>
      </c>
    </row>
    <row r="402" ht="14.25" customHeight="1">
      <c r="A402" s="3">
        <v>1.0</v>
      </c>
      <c r="B402" s="3">
        <v>3.0</v>
      </c>
      <c r="C402" s="3" t="s">
        <v>31</v>
      </c>
      <c r="D402" s="3">
        <v>39.0</v>
      </c>
      <c r="E402" s="3">
        <v>0.0</v>
      </c>
      <c r="F402" s="3">
        <v>0.0</v>
      </c>
      <c r="G402" s="4">
        <v>7.925</v>
      </c>
      <c r="H402" s="3" t="s">
        <v>30</v>
      </c>
    </row>
    <row r="403" ht="14.25" customHeight="1">
      <c r="A403" s="3">
        <v>0.0</v>
      </c>
      <c r="B403" s="3">
        <v>3.0</v>
      </c>
      <c r="C403" s="3" t="s">
        <v>31</v>
      </c>
      <c r="D403" s="3">
        <v>26.0</v>
      </c>
      <c r="E403" s="3">
        <v>0.0</v>
      </c>
      <c r="F403" s="3">
        <v>0.0</v>
      </c>
      <c r="G403" s="4">
        <v>8.05</v>
      </c>
      <c r="H403" s="3" t="s">
        <v>30</v>
      </c>
    </row>
    <row r="404" ht="14.25" customHeight="1">
      <c r="A404" s="3">
        <v>0.0</v>
      </c>
      <c r="B404" s="3">
        <v>3.0</v>
      </c>
      <c r="C404" s="3" t="s">
        <v>33</v>
      </c>
      <c r="D404" s="3">
        <v>21.0</v>
      </c>
      <c r="E404" s="3">
        <v>1.0</v>
      </c>
      <c r="F404" s="3">
        <v>0.0</v>
      </c>
      <c r="G404" s="4">
        <v>9.825</v>
      </c>
      <c r="H404" s="3" t="s">
        <v>30</v>
      </c>
    </row>
    <row r="405" ht="14.25" customHeight="1">
      <c r="A405" s="3">
        <v>0.0</v>
      </c>
      <c r="B405" s="3">
        <v>3.0</v>
      </c>
      <c r="C405" s="3" t="s">
        <v>31</v>
      </c>
      <c r="D405" s="3">
        <v>28.0</v>
      </c>
      <c r="E405" s="3">
        <v>1.0</v>
      </c>
      <c r="F405" s="3">
        <v>0.0</v>
      </c>
      <c r="G405" s="4">
        <v>15.85</v>
      </c>
      <c r="H405" s="3" t="s">
        <v>30</v>
      </c>
    </row>
    <row r="406" ht="14.25" customHeight="1">
      <c r="A406" s="3">
        <v>0.0</v>
      </c>
      <c r="B406" s="3">
        <v>3.0</v>
      </c>
      <c r="C406" s="3" t="s">
        <v>33</v>
      </c>
      <c r="D406" s="3">
        <v>20.0</v>
      </c>
      <c r="E406" s="3">
        <v>0.0</v>
      </c>
      <c r="F406" s="3">
        <v>0.0</v>
      </c>
      <c r="G406" s="4">
        <v>8.6625</v>
      </c>
      <c r="H406" s="3" t="s">
        <v>30</v>
      </c>
    </row>
    <row r="407" ht="14.25" customHeight="1">
      <c r="A407" s="3">
        <v>0.0</v>
      </c>
      <c r="B407" s="3">
        <v>2.0</v>
      </c>
      <c r="C407" s="3" t="s">
        <v>31</v>
      </c>
      <c r="D407" s="3">
        <v>34.0</v>
      </c>
      <c r="E407" s="3">
        <v>1.0</v>
      </c>
      <c r="F407" s="3">
        <v>0.0</v>
      </c>
      <c r="G407" s="4">
        <v>21.0</v>
      </c>
      <c r="H407" s="3" t="s">
        <v>30</v>
      </c>
    </row>
    <row r="408" ht="14.25" customHeight="1">
      <c r="A408" s="3">
        <v>0.0</v>
      </c>
      <c r="B408" s="3">
        <v>3.0</v>
      </c>
      <c r="C408" s="3" t="s">
        <v>31</v>
      </c>
      <c r="D408" s="3">
        <v>51.0</v>
      </c>
      <c r="E408" s="3">
        <v>0.0</v>
      </c>
      <c r="F408" s="3">
        <v>0.0</v>
      </c>
      <c r="G408" s="4">
        <v>7.75</v>
      </c>
      <c r="H408" s="3" t="s">
        <v>30</v>
      </c>
    </row>
    <row r="409" ht="14.25" customHeight="1">
      <c r="A409" s="3">
        <v>1.0</v>
      </c>
      <c r="B409" s="3">
        <v>2.0</v>
      </c>
      <c r="C409" s="3" t="s">
        <v>31</v>
      </c>
      <c r="D409" s="3">
        <v>3.0</v>
      </c>
      <c r="E409" s="3">
        <v>1.0</v>
      </c>
      <c r="F409" s="3">
        <v>1.0</v>
      </c>
      <c r="G409" s="4">
        <v>18.75</v>
      </c>
      <c r="H409" s="3" t="s">
        <v>30</v>
      </c>
    </row>
    <row r="410" ht="14.25" customHeight="1">
      <c r="A410" s="3">
        <v>0.0</v>
      </c>
      <c r="B410" s="3">
        <v>3.0</v>
      </c>
      <c r="C410" s="3" t="s">
        <v>31</v>
      </c>
      <c r="D410" s="3">
        <v>21.0</v>
      </c>
      <c r="E410" s="3">
        <v>0.0</v>
      </c>
      <c r="F410" s="3">
        <v>0.0</v>
      </c>
      <c r="G410" s="4">
        <v>7.775</v>
      </c>
      <c r="H410" s="3" t="s">
        <v>30</v>
      </c>
    </row>
    <row r="411" ht="14.25" hidden="1" customHeight="1">
      <c r="A411" s="3">
        <v>0.0</v>
      </c>
      <c r="B411" s="3">
        <v>3.0</v>
      </c>
      <c r="C411" s="3" t="s">
        <v>33</v>
      </c>
      <c r="E411" s="3">
        <v>3.0</v>
      </c>
      <c r="F411" s="3">
        <v>1.0</v>
      </c>
      <c r="G411" s="4">
        <v>25.4667</v>
      </c>
      <c r="H411" s="3" t="s">
        <v>30</v>
      </c>
    </row>
    <row r="412" ht="14.25" hidden="1" customHeight="1">
      <c r="A412" s="3">
        <v>0.0</v>
      </c>
      <c r="B412" s="3">
        <v>3.0</v>
      </c>
      <c r="C412" s="3" t="s">
        <v>31</v>
      </c>
      <c r="E412" s="3">
        <v>0.0</v>
      </c>
      <c r="F412" s="3">
        <v>0.0</v>
      </c>
      <c r="G412" s="4">
        <v>7.8958</v>
      </c>
      <c r="H412" s="3" t="s">
        <v>30</v>
      </c>
    </row>
    <row r="413" ht="14.25" hidden="1" customHeight="1">
      <c r="A413" s="3">
        <v>0.0</v>
      </c>
      <c r="B413" s="3">
        <v>3.0</v>
      </c>
      <c r="C413" s="3" t="s">
        <v>31</v>
      </c>
      <c r="E413" s="3">
        <v>0.0</v>
      </c>
      <c r="F413" s="3">
        <v>0.0</v>
      </c>
      <c r="G413" s="4">
        <v>6.8583</v>
      </c>
      <c r="H413" s="3" t="s">
        <v>34</v>
      </c>
    </row>
    <row r="414" ht="14.25" customHeight="1">
      <c r="A414" s="3">
        <v>1.0</v>
      </c>
      <c r="B414" s="3">
        <v>1.0</v>
      </c>
      <c r="C414" s="3" t="s">
        <v>33</v>
      </c>
      <c r="D414" s="3">
        <v>33.0</v>
      </c>
      <c r="E414" s="3">
        <v>1.0</v>
      </c>
      <c r="F414" s="3">
        <v>0.0</v>
      </c>
      <c r="G414" s="4">
        <v>90.0</v>
      </c>
      <c r="H414" s="3" t="s">
        <v>34</v>
      </c>
    </row>
    <row r="415" ht="14.25" hidden="1" customHeight="1">
      <c r="A415" s="3">
        <v>0.0</v>
      </c>
      <c r="B415" s="3">
        <v>2.0</v>
      </c>
      <c r="C415" s="3" t="s">
        <v>31</v>
      </c>
      <c r="E415" s="3">
        <v>0.0</v>
      </c>
      <c r="F415" s="3">
        <v>0.0</v>
      </c>
      <c r="G415" s="4">
        <v>0.0</v>
      </c>
      <c r="H415" s="3" t="s">
        <v>30</v>
      </c>
    </row>
    <row r="416" ht="14.25" customHeight="1">
      <c r="A416" s="3">
        <v>1.0</v>
      </c>
      <c r="B416" s="3">
        <v>3.0</v>
      </c>
      <c r="C416" s="3" t="s">
        <v>31</v>
      </c>
      <c r="D416" s="3">
        <v>44.0</v>
      </c>
      <c r="E416" s="3">
        <v>0.0</v>
      </c>
      <c r="F416" s="3">
        <v>0.0</v>
      </c>
      <c r="G416" s="4">
        <v>7.925</v>
      </c>
      <c r="H416" s="3" t="s">
        <v>30</v>
      </c>
    </row>
    <row r="417" ht="14.25" hidden="1" customHeight="1">
      <c r="A417" s="3">
        <v>0.0</v>
      </c>
      <c r="B417" s="3">
        <v>3.0</v>
      </c>
      <c r="C417" s="3" t="s">
        <v>33</v>
      </c>
      <c r="E417" s="3">
        <v>0.0</v>
      </c>
      <c r="F417" s="3">
        <v>0.0</v>
      </c>
      <c r="G417" s="4">
        <v>8.05</v>
      </c>
      <c r="H417" s="3" t="s">
        <v>30</v>
      </c>
    </row>
    <row r="418" ht="14.25" customHeight="1">
      <c r="A418" s="3">
        <v>1.0</v>
      </c>
      <c r="B418" s="3">
        <v>2.0</v>
      </c>
      <c r="C418" s="3" t="s">
        <v>33</v>
      </c>
      <c r="D418" s="3">
        <v>34.0</v>
      </c>
      <c r="E418" s="3">
        <v>1.0</v>
      </c>
      <c r="F418" s="3">
        <v>1.0</v>
      </c>
      <c r="G418" s="4">
        <v>32.5</v>
      </c>
      <c r="H418" s="3" t="s">
        <v>30</v>
      </c>
    </row>
    <row r="419" ht="14.25" customHeight="1">
      <c r="A419" s="3">
        <v>1.0</v>
      </c>
      <c r="B419" s="3">
        <v>2.0</v>
      </c>
      <c r="C419" s="3" t="s">
        <v>33</v>
      </c>
      <c r="D419" s="3">
        <v>18.0</v>
      </c>
      <c r="E419" s="3">
        <v>0.0</v>
      </c>
      <c r="F419" s="3">
        <v>2.0</v>
      </c>
      <c r="G419" s="4">
        <v>13.0</v>
      </c>
      <c r="H419" s="3" t="s">
        <v>30</v>
      </c>
    </row>
    <row r="420" ht="14.25" customHeight="1">
      <c r="A420" s="3">
        <v>0.0</v>
      </c>
      <c r="B420" s="3">
        <v>2.0</v>
      </c>
      <c r="C420" s="3" t="s">
        <v>31</v>
      </c>
      <c r="D420" s="3">
        <v>30.0</v>
      </c>
      <c r="E420" s="3">
        <v>0.0</v>
      </c>
      <c r="F420" s="3">
        <v>0.0</v>
      </c>
      <c r="G420" s="4">
        <v>13.0</v>
      </c>
      <c r="H420" s="3" t="s">
        <v>30</v>
      </c>
    </row>
    <row r="421" ht="14.25" customHeight="1">
      <c r="A421" s="3">
        <v>0.0</v>
      </c>
      <c r="B421" s="3">
        <v>3.0</v>
      </c>
      <c r="C421" s="3" t="s">
        <v>33</v>
      </c>
      <c r="D421" s="3">
        <v>10.0</v>
      </c>
      <c r="E421" s="3">
        <v>0.0</v>
      </c>
      <c r="F421" s="3">
        <v>2.0</v>
      </c>
      <c r="G421" s="4">
        <v>24.15</v>
      </c>
      <c r="H421" s="3" t="s">
        <v>30</v>
      </c>
    </row>
    <row r="422" ht="14.25" hidden="1" customHeight="1">
      <c r="A422" s="3">
        <v>0.0</v>
      </c>
      <c r="B422" s="3">
        <v>3.0</v>
      </c>
      <c r="C422" s="3" t="s">
        <v>31</v>
      </c>
      <c r="E422" s="3">
        <v>0.0</v>
      </c>
      <c r="F422" s="3">
        <v>0.0</v>
      </c>
      <c r="G422" s="4">
        <v>7.8958</v>
      </c>
      <c r="H422" s="3" t="s">
        <v>32</v>
      </c>
    </row>
    <row r="423" ht="14.25" customHeight="1">
      <c r="A423" s="3">
        <v>0.0</v>
      </c>
      <c r="B423" s="3">
        <v>3.0</v>
      </c>
      <c r="C423" s="3" t="s">
        <v>31</v>
      </c>
      <c r="D423" s="3">
        <v>21.0</v>
      </c>
      <c r="E423" s="3">
        <v>0.0</v>
      </c>
      <c r="F423" s="3">
        <v>0.0</v>
      </c>
      <c r="G423" s="4">
        <v>7.7333</v>
      </c>
      <c r="H423" s="3" t="s">
        <v>34</v>
      </c>
    </row>
    <row r="424" ht="14.25" customHeight="1">
      <c r="A424" s="3">
        <v>0.0</v>
      </c>
      <c r="B424" s="3">
        <v>3.0</v>
      </c>
      <c r="C424" s="3" t="s">
        <v>31</v>
      </c>
      <c r="D424" s="3">
        <v>29.0</v>
      </c>
      <c r="E424" s="3">
        <v>0.0</v>
      </c>
      <c r="F424" s="3">
        <v>0.0</v>
      </c>
      <c r="G424" s="4">
        <v>7.875</v>
      </c>
      <c r="H424" s="3" t="s">
        <v>30</v>
      </c>
    </row>
    <row r="425" ht="14.25" customHeight="1">
      <c r="A425" s="3">
        <v>0.0</v>
      </c>
      <c r="B425" s="3">
        <v>3.0</v>
      </c>
      <c r="C425" s="3" t="s">
        <v>33</v>
      </c>
      <c r="D425" s="3">
        <v>28.0</v>
      </c>
      <c r="E425" s="3">
        <v>1.0</v>
      </c>
      <c r="F425" s="3">
        <v>1.0</v>
      </c>
      <c r="G425" s="4">
        <v>14.4</v>
      </c>
      <c r="H425" s="3" t="s">
        <v>30</v>
      </c>
    </row>
    <row r="426" ht="14.25" customHeight="1">
      <c r="A426" s="3">
        <v>0.0</v>
      </c>
      <c r="B426" s="3">
        <v>3.0</v>
      </c>
      <c r="C426" s="3" t="s">
        <v>31</v>
      </c>
      <c r="D426" s="3">
        <v>18.0</v>
      </c>
      <c r="E426" s="3">
        <v>1.0</v>
      </c>
      <c r="F426" s="3">
        <v>1.0</v>
      </c>
      <c r="G426" s="4">
        <v>20.2125</v>
      </c>
      <c r="H426" s="3" t="s">
        <v>30</v>
      </c>
    </row>
    <row r="427" ht="14.25" hidden="1" customHeight="1">
      <c r="A427" s="3">
        <v>0.0</v>
      </c>
      <c r="B427" s="3">
        <v>3.0</v>
      </c>
      <c r="C427" s="3" t="s">
        <v>31</v>
      </c>
      <c r="E427" s="3">
        <v>0.0</v>
      </c>
      <c r="F427" s="3">
        <v>0.0</v>
      </c>
      <c r="G427" s="4">
        <v>7.25</v>
      </c>
      <c r="H427" s="3" t="s">
        <v>30</v>
      </c>
    </row>
    <row r="428" ht="14.25" customHeight="1">
      <c r="A428" s="3">
        <v>1.0</v>
      </c>
      <c r="B428" s="3">
        <v>2.0</v>
      </c>
      <c r="C428" s="3" t="s">
        <v>33</v>
      </c>
      <c r="D428" s="3">
        <v>28.0</v>
      </c>
      <c r="E428" s="3">
        <v>1.0</v>
      </c>
      <c r="F428" s="3">
        <v>0.0</v>
      </c>
      <c r="G428" s="4">
        <v>26.0</v>
      </c>
      <c r="H428" s="3" t="s">
        <v>30</v>
      </c>
    </row>
    <row r="429" ht="14.25" customHeight="1">
      <c r="A429" s="3">
        <v>1.0</v>
      </c>
      <c r="B429" s="3">
        <v>2.0</v>
      </c>
      <c r="C429" s="3" t="s">
        <v>33</v>
      </c>
      <c r="D429" s="3">
        <v>19.0</v>
      </c>
      <c r="E429" s="3">
        <v>0.0</v>
      </c>
      <c r="F429" s="3">
        <v>0.0</v>
      </c>
      <c r="G429" s="4">
        <v>26.0</v>
      </c>
      <c r="H429" s="3" t="s">
        <v>30</v>
      </c>
    </row>
    <row r="430" ht="14.25" hidden="1" customHeight="1">
      <c r="A430" s="3">
        <v>0.0</v>
      </c>
      <c r="B430" s="3">
        <v>3.0</v>
      </c>
      <c r="C430" s="3" t="s">
        <v>31</v>
      </c>
      <c r="E430" s="3">
        <v>0.0</v>
      </c>
      <c r="F430" s="3">
        <v>0.0</v>
      </c>
      <c r="G430" s="4">
        <v>7.75</v>
      </c>
      <c r="H430" s="3" t="s">
        <v>34</v>
      </c>
    </row>
    <row r="431" ht="14.25" customHeight="1">
      <c r="A431" s="3">
        <v>1.0</v>
      </c>
      <c r="B431" s="3">
        <v>3.0</v>
      </c>
      <c r="C431" s="3" t="s">
        <v>31</v>
      </c>
      <c r="D431" s="3">
        <v>32.0</v>
      </c>
      <c r="E431" s="3">
        <v>0.0</v>
      </c>
      <c r="F431" s="3">
        <v>0.0</v>
      </c>
      <c r="G431" s="4">
        <v>8.05</v>
      </c>
      <c r="H431" s="3" t="s">
        <v>30</v>
      </c>
    </row>
    <row r="432" ht="14.25" customHeight="1">
      <c r="A432" s="3">
        <v>1.0</v>
      </c>
      <c r="B432" s="3">
        <v>1.0</v>
      </c>
      <c r="C432" s="3" t="s">
        <v>31</v>
      </c>
      <c r="D432" s="3">
        <v>28.0</v>
      </c>
      <c r="E432" s="3">
        <v>0.0</v>
      </c>
      <c r="F432" s="3">
        <v>0.0</v>
      </c>
      <c r="G432" s="4">
        <v>26.55</v>
      </c>
      <c r="H432" s="3" t="s">
        <v>30</v>
      </c>
    </row>
    <row r="433" ht="14.25" hidden="1" customHeight="1">
      <c r="A433" s="3">
        <v>1.0</v>
      </c>
      <c r="B433" s="3">
        <v>3.0</v>
      </c>
      <c r="C433" s="3" t="s">
        <v>33</v>
      </c>
      <c r="E433" s="3">
        <v>1.0</v>
      </c>
      <c r="F433" s="3">
        <v>0.0</v>
      </c>
      <c r="G433" s="4">
        <v>16.1</v>
      </c>
      <c r="H433" s="3" t="s">
        <v>30</v>
      </c>
    </row>
    <row r="434" ht="14.25" customHeight="1">
      <c r="A434" s="3">
        <v>1.0</v>
      </c>
      <c r="B434" s="3">
        <v>2.0</v>
      </c>
      <c r="C434" s="3" t="s">
        <v>33</v>
      </c>
      <c r="D434" s="3">
        <v>42.0</v>
      </c>
      <c r="E434" s="3">
        <v>1.0</v>
      </c>
      <c r="F434" s="3">
        <v>0.0</v>
      </c>
      <c r="G434" s="4">
        <v>26.0</v>
      </c>
      <c r="H434" s="3" t="s">
        <v>30</v>
      </c>
    </row>
    <row r="435" ht="14.25" customHeight="1">
      <c r="A435" s="3">
        <v>0.0</v>
      </c>
      <c r="B435" s="3">
        <v>3.0</v>
      </c>
      <c r="C435" s="3" t="s">
        <v>31</v>
      </c>
      <c r="D435" s="3">
        <v>17.0</v>
      </c>
      <c r="E435" s="3">
        <v>0.0</v>
      </c>
      <c r="F435" s="3">
        <v>0.0</v>
      </c>
      <c r="G435" s="4">
        <v>7.125</v>
      </c>
      <c r="H435" s="3" t="s">
        <v>30</v>
      </c>
    </row>
    <row r="436" ht="14.25" customHeight="1">
      <c r="A436" s="3">
        <v>0.0</v>
      </c>
      <c r="B436" s="3">
        <v>1.0</v>
      </c>
      <c r="C436" s="3" t="s">
        <v>31</v>
      </c>
      <c r="D436" s="3">
        <v>50.0</v>
      </c>
      <c r="E436" s="3">
        <v>1.0</v>
      </c>
      <c r="F436" s="3">
        <v>0.0</v>
      </c>
      <c r="G436" s="4">
        <v>55.9</v>
      </c>
      <c r="H436" s="3" t="s">
        <v>30</v>
      </c>
    </row>
    <row r="437" ht="14.25" customHeight="1">
      <c r="A437" s="3">
        <v>1.0</v>
      </c>
      <c r="B437" s="3">
        <v>1.0</v>
      </c>
      <c r="C437" s="3" t="s">
        <v>33</v>
      </c>
      <c r="D437" s="3">
        <v>14.0</v>
      </c>
      <c r="E437" s="3">
        <v>1.0</v>
      </c>
      <c r="F437" s="3">
        <v>2.0</v>
      </c>
      <c r="G437" s="4">
        <v>120.0</v>
      </c>
      <c r="H437" s="3" t="s">
        <v>30</v>
      </c>
    </row>
    <row r="438" ht="14.25" customHeight="1">
      <c r="A438" s="3">
        <v>0.0</v>
      </c>
      <c r="B438" s="3">
        <v>3.0</v>
      </c>
      <c r="C438" s="3" t="s">
        <v>33</v>
      </c>
      <c r="D438" s="3">
        <v>21.0</v>
      </c>
      <c r="E438" s="3">
        <v>2.0</v>
      </c>
      <c r="F438" s="3">
        <v>2.0</v>
      </c>
      <c r="G438" s="4">
        <v>34.375</v>
      </c>
      <c r="H438" s="3" t="s">
        <v>30</v>
      </c>
    </row>
    <row r="439" ht="14.25" customHeight="1">
      <c r="A439" s="3">
        <v>1.0</v>
      </c>
      <c r="B439" s="3">
        <v>2.0</v>
      </c>
      <c r="C439" s="3" t="s">
        <v>33</v>
      </c>
      <c r="D439" s="3">
        <v>24.0</v>
      </c>
      <c r="E439" s="3">
        <v>2.0</v>
      </c>
      <c r="F439" s="3">
        <v>3.0</v>
      </c>
      <c r="G439" s="4">
        <v>18.75</v>
      </c>
      <c r="H439" s="3" t="s">
        <v>30</v>
      </c>
    </row>
    <row r="440" ht="14.25" customHeight="1">
      <c r="A440" s="3">
        <v>0.0</v>
      </c>
      <c r="B440" s="3">
        <v>1.0</v>
      </c>
      <c r="C440" s="3" t="s">
        <v>31</v>
      </c>
      <c r="D440" s="3">
        <v>64.0</v>
      </c>
      <c r="E440" s="3">
        <v>1.0</v>
      </c>
      <c r="F440" s="3">
        <v>4.0</v>
      </c>
      <c r="G440" s="4">
        <v>263.0</v>
      </c>
      <c r="H440" s="3" t="s">
        <v>30</v>
      </c>
    </row>
    <row r="441" ht="14.25" customHeight="1">
      <c r="A441" s="3">
        <v>0.0</v>
      </c>
      <c r="B441" s="3">
        <v>2.0</v>
      </c>
      <c r="C441" s="3" t="s">
        <v>31</v>
      </c>
      <c r="D441" s="3">
        <v>31.0</v>
      </c>
      <c r="E441" s="3">
        <v>0.0</v>
      </c>
      <c r="F441" s="3">
        <v>0.0</v>
      </c>
      <c r="G441" s="4">
        <v>10.5</v>
      </c>
      <c r="H441" s="3" t="s">
        <v>30</v>
      </c>
    </row>
    <row r="442" ht="14.25" customHeight="1">
      <c r="A442" s="3">
        <v>1.0</v>
      </c>
      <c r="B442" s="3">
        <v>2.0</v>
      </c>
      <c r="C442" s="3" t="s">
        <v>33</v>
      </c>
      <c r="D442" s="3">
        <v>45.0</v>
      </c>
      <c r="E442" s="3">
        <v>1.0</v>
      </c>
      <c r="F442" s="3">
        <v>1.0</v>
      </c>
      <c r="G442" s="4">
        <v>26.25</v>
      </c>
      <c r="H442" s="3" t="s">
        <v>30</v>
      </c>
    </row>
    <row r="443" ht="14.25" customHeight="1">
      <c r="A443" s="3">
        <v>0.0</v>
      </c>
      <c r="B443" s="3">
        <v>3.0</v>
      </c>
      <c r="C443" s="3" t="s">
        <v>31</v>
      </c>
      <c r="D443" s="3">
        <v>20.0</v>
      </c>
      <c r="E443" s="3">
        <v>0.0</v>
      </c>
      <c r="F443" s="3">
        <v>0.0</v>
      </c>
      <c r="G443" s="4">
        <v>9.5</v>
      </c>
      <c r="H443" s="3" t="s">
        <v>30</v>
      </c>
    </row>
    <row r="444" ht="14.25" customHeight="1">
      <c r="A444" s="3">
        <v>0.0</v>
      </c>
      <c r="B444" s="3">
        <v>3.0</v>
      </c>
      <c r="C444" s="3" t="s">
        <v>31</v>
      </c>
      <c r="D444" s="3">
        <v>25.0</v>
      </c>
      <c r="E444" s="3">
        <v>1.0</v>
      </c>
      <c r="F444" s="3">
        <v>0.0</v>
      </c>
      <c r="G444" s="4">
        <v>7.775</v>
      </c>
      <c r="H444" s="3" t="s">
        <v>30</v>
      </c>
    </row>
    <row r="445" ht="14.25" customHeight="1">
      <c r="A445" s="3">
        <v>1.0</v>
      </c>
      <c r="B445" s="3">
        <v>2.0</v>
      </c>
      <c r="C445" s="3" t="s">
        <v>33</v>
      </c>
      <c r="D445" s="3">
        <v>28.0</v>
      </c>
      <c r="E445" s="3">
        <v>0.0</v>
      </c>
      <c r="F445" s="3">
        <v>0.0</v>
      </c>
      <c r="G445" s="4">
        <v>13.0</v>
      </c>
      <c r="H445" s="3" t="s">
        <v>30</v>
      </c>
    </row>
    <row r="446" ht="14.25" hidden="1" customHeight="1">
      <c r="A446" s="3">
        <v>1.0</v>
      </c>
      <c r="B446" s="3">
        <v>3.0</v>
      </c>
      <c r="C446" s="3" t="s">
        <v>31</v>
      </c>
      <c r="E446" s="3">
        <v>0.0</v>
      </c>
      <c r="F446" s="3">
        <v>0.0</v>
      </c>
      <c r="G446" s="4">
        <v>8.1125</v>
      </c>
      <c r="H446" s="3" t="s">
        <v>30</v>
      </c>
    </row>
    <row r="447" ht="14.25" customHeight="1">
      <c r="A447" s="3">
        <v>1.0</v>
      </c>
      <c r="B447" s="3">
        <v>1.0</v>
      </c>
      <c r="C447" s="3" t="s">
        <v>31</v>
      </c>
      <c r="D447" s="3">
        <v>4.0</v>
      </c>
      <c r="E447" s="3">
        <v>0.0</v>
      </c>
      <c r="F447" s="3">
        <v>2.0</v>
      </c>
      <c r="G447" s="4">
        <v>81.8583</v>
      </c>
      <c r="H447" s="3" t="s">
        <v>30</v>
      </c>
    </row>
    <row r="448" ht="14.25" customHeight="1">
      <c r="A448" s="3">
        <v>1.0</v>
      </c>
      <c r="B448" s="3">
        <v>2.0</v>
      </c>
      <c r="C448" s="3" t="s">
        <v>33</v>
      </c>
      <c r="D448" s="3">
        <v>13.0</v>
      </c>
      <c r="E448" s="3">
        <v>0.0</v>
      </c>
      <c r="F448" s="3">
        <v>1.0</v>
      </c>
      <c r="G448" s="4">
        <v>19.5</v>
      </c>
      <c r="H448" s="3" t="s">
        <v>30</v>
      </c>
    </row>
    <row r="449" ht="14.25" customHeight="1">
      <c r="A449" s="3">
        <v>1.0</v>
      </c>
      <c r="B449" s="3">
        <v>1.0</v>
      </c>
      <c r="C449" s="3" t="s">
        <v>31</v>
      </c>
      <c r="D449" s="3">
        <v>34.0</v>
      </c>
      <c r="E449" s="3">
        <v>0.0</v>
      </c>
      <c r="F449" s="3">
        <v>0.0</v>
      </c>
      <c r="G449" s="4">
        <v>26.55</v>
      </c>
      <c r="H449" s="3" t="s">
        <v>30</v>
      </c>
    </row>
    <row r="450" ht="14.25" customHeight="1">
      <c r="A450" s="3">
        <v>1.0</v>
      </c>
      <c r="B450" s="3">
        <v>3.0</v>
      </c>
      <c r="C450" s="3" t="s">
        <v>33</v>
      </c>
      <c r="D450" s="3">
        <v>5.0</v>
      </c>
      <c r="E450" s="3">
        <v>2.0</v>
      </c>
      <c r="F450" s="3">
        <v>1.0</v>
      </c>
      <c r="G450" s="4">
        <v>19.2583</v>
      </c>
      <c r="H450" s="3" t="s">
        <v>32</v>
      </c>
    </row>
    <row r="451" ht="14.25" customHeight="1">
      <c r="A451" s="3">
        <v>1.0</v>
      </c>
      <c r="B451" s="3">
        <v>1.0</v>
      </c>
      <c r="C451" s="3" t="s">
        <v>31</v>
      </c>
      <c r="D451" s="3">
        <v>52.0</v>
      </c>
      <c r="E451" s="3">
        <v>0.0</v>
      </c>
      <c r="F451" s="3">
        <v>0.0</v>
      </c>
      <c r="G451" s="4">
        <v>30.5</v>
      </c>
      <c r="H451" s="3" t="s">
        <v>30</v>
      </c>
    </row>
    <row r="452" ht="14.25" customHeight="1">
      <c r="A452" s="3">
        <v>0.0</v>
      </c>
      <c r="B452" s="3">
        <v>2.0</v>
      </c>
      <c r="C452" s="3" t="s">
        <v>31</v>
      </c>
      <c r="D452" s="3">
        <v>36.0</v>
      </c>
      <c r="E452" s="3">
        <v>1.0</v>
      </c>
      <c r="F452" s="3">
        <v>2.0</v>
      </c>
      <c r="G452" s="4">
        <v>27.75</v>
      </c>
      <c r="H452" s="3" t="s">
        <v>30</v>
      </c>
    </row>
    <row r="453" ht="14.25" hidden="1" customHeight="1">
      <c r="A453" s="3">
        <v>0.0</v>
      </c>
      <c r="B453" s="3">
        <v>3.0</v>
      </c>
      <c r="C453" s="3" t="s">
        <v>31</v>
      </c>
      <c r="E453" s="3">
        <v>1.0</v>
      </c>
      <c r="F453" s="3">
        <v>0.0</v>
      </c>
      <c r="G453" s="4">
        <v>19.9667</v>
      </c>
      <c r="H453" s="3" t="s">
        <v>30</v>
      </c>
    </row>
    <row r="454" ht="14.25" customHeight="1">
      <c r="A454" s="3">
        <v>0.0</v>
      </c>
      <c r="B454" s="3">
        <v>1.0</v>
      </c>
      <c r="C454" s="3" t="s">
        <v>31</v>
      </c>
      <c r="D454" s="3">
        <v>30.0</v>
      </c>
      <c r="E454" s="3">
        <v>0.0</v>
      </c>
      <c r="F454" s="3">
        <v>0.0</v>
      </c>
      <c r="G454" s="4">
        <v>27.75</v>
      </c>
      <c r="H454" s="3" t="s">
        <v>32</v>
      </c>
    </row>
    <row r="455" ht="14.25" customHeight="1">
      <c r="A455" s="3">
        <v>1.0</v>
      </c>
      <c r="B455" s="3">
        <v>1.0</v>
      </c>
      <c r="C455" s="3" t="s">
        <v>31</v>
      </c>
      <c r="D455" s="3">
        <v>49.0</v>
      </c>
      <c r="E455" s="3">
        <v>1.0</v>
      </c>
      <c r="F455" s="3">
        <v>0.0</v>
      </c>
      <c r="G455" s="4">
        <v>89.1042</v>
      </c>
      <c r="H455" s="3" t="s">
        <v>32</v>
      </c>
    </row>
    <row r="456" ht="14.25" hidden="1" customHeight="1">
      <c r="A456" s="3">
        <v>0.0</v>
      </c>
      <c r="B456" s="3">
        <v>3.0</v>
      </c>
      <c r="C456" s="3" t="s">
        <v>31</v>
      </c>
      <c r="E456" s="3">
        <v>0.0</v>
      </c>
      <c r="F456" s="3">
        <v>0.0</v>
      </c>
      <c r="G456" s="4">
        <v>8.05</v>
      </c>
      <c r="H456" s="3" t="s">
        <v>30</v>
      </c>
    </row>
    <row r="457" ht="14.25" customHeight="1">
      <c r="A457" s="3">
        <v>1.0</v>
      </c>
      <c r="B457" s="3">
        <v>3.0</v>
      </c>
      <c r="C457" s="3" t="s">
        <v>31</v>
      </c>
      <c r="D457" s="3">
        <v>29.0</v>
      </c>
      <c r="E457" s="3">
        <v>0.0</v>
      </c>
      <c r="F457" s="3">
        <v>0.0</v>
      </c>
      <c r="G457" s="4">
        <v>7.8958</v>
      </c>
      <c r="H457" s="3" t="s">
        <v>32</v>
      </c>
    </row>
    <row r="458" ht="14.25" customHeight="1">
      <c r="A458" s="3">
        <v>0.0</v>
      </c>
      <c r="B458" s="3">
        <v>1.0</v>
      </c>
      <c r="C458" s="3" t="s">
        <v>31</v>
      </c>
      <c r="D458" s="3">
        <v>65.0</v>
      </c>
      <c r="E458" s="3">
        <v>0.0</v>
      </c>
      <c r="F458" s="3">
        <v>0.0</v>
      </c>
      <c r="G458" s="4">
        <v>26.55</v>
      </c>
      <c r="H458" s="3" t="s">
        <v>30</v>
      </c>
    </row>
    <row r="459" ht="14.25" hidden="1" customHeight="1">
      <c r="A459" s="3">
        <v>1.0</v>
      </c>
      <c r="B459" s="3">
        <v>1.0</v>
      </c>
      <c r="C459" s="3" t="s">
        <v>33</v>
      </c>
      <c r="E459" s="3">
        <v>1.0</v>
      </c>
      <c r="F459" s="3">
        <v>0.0</v>
      </c>
      <c r="G459" s="4">
        <v>51.8625</v>
      </c>
      <c r="H459" s="3" t="s">
        <v>30</v>
      </c>
    </row>
    <row r="460" ht="14.25" customHeight="1">
      <c r="A460" s="3">
        <v>1.0</v>
      </c>
      <c r="B460" s="3">
        <v>2.0</v>
      </c>
      <c r="C460" s="3" t="s">
        <v>33</v>
      </c>
      <c r="D460" s="3">
        <v>50.0</v>
      </c>
      <c r="E460" s="3">
        <v>0.0</v>
      </c>
      <c r="F460" s="3">
        <v>0.0</v>
      </c>
      <c r="G460" s="4">
        <v>10.5</v>
      </c>
      <c r="H460" s="3" t="s">
        <v>30</v>
      </c>
    </row>
    <row r="461" ht="14.25" hidden="1" customHeight="1">
      <c r="A461" s="3">
        <v>0.0</v>
      </c>
      <c r="B461" s="3">
        <v>3.0</v>
      </c>
      <c r="C461" s="3" t="s">
        <v>31</v>
      </c>
      <c r="E461" s="3">
        <v>0.0</v>
      </c>
      <c r="F461" s="3">
        <v>0.0</v>
      </c>
      <c r="G461" s="4">
        <v>7.75</v>
      </c>
      <c r="H461" s="3" t="s">
        <v>34</v>
      </c>
    </row>
    <row r="462" ht="14.25" customHeight="1">
      <c r="A462" s="3">
        <v>1.0</v>
      </c>
      <c r="B462" s="3">
        <v>1.0</v>
      </c>
      <c r="C462" s="3" t="s">
        <v>31</v>
      </c>
      <c r="D462" s="3">
        <v>48.0</v>
      </c>
      <c r="E462" s="3">
        <v>0.0</v>
      </c>
      <c r="F462" s="3">
        <v>0.0</v>
      </c>
      <c r="G462" s="4">
        <v>26.55</v>
      </c>
      <c r="H462" s="3" t="s">
        <v>30</v>
      </c>
    </row>
    <row r="463" ht="14.25" customHeight="1">
      <c r="A463" s="3">
        <v>0.0</v>
      </c>
      <c r="B463" s="3">
        <v>3.0</v>
      </c>
      <c r="C463" s="3" t="s">
        <v>31</v>
      </c>
      <c r="D463" s="3">
        <v>34.0</v>
      </c>
      <c r="E463" s="3">
        <v>0.0</v>
      </c>
      <c r="F463" s="3">
        <v>0.0</v>
      </c>
      <c r="G463" s="4">
        <v>8.05</v>
      </c>
      <c r="H463" s="3" t="s">
        <v>30</v>
      </c>
    </row>
    <row r="464" ht="14.25" customHeight="1">
      <c r="A464" s="3">
        <v>0.0</v>
      </c>
      <c r="B464" s="3">
        <v>1.0</v>
      </c>
      <c r="C464" s="3" t="s">
        <v>31</v>
      </c>
      <c r="D464" s="3">
        <v>47.0</v>
      </c>
      <c r="E464" s="3">
        <v>0.0</v>
      </c>
      <c r="F464" s="3">
        <v>0.0</v>
      </c>
      <c r="G464" s="4">
        <v>38.5</v>
      </c>
      <c r="H464" s="3" t="s">
        <v>30</v>
      </c>
    </row>
    <row r="465" ht="14.25" customHeight="1">
      <c r="A465" s="3">
        <v>0.0</v>
      </c>
      <c r="B465" s="3">
        <v>2.0</v>
      </c>
      <c r="C465" s="3" t="s">
        <v>31</v>
      </c>
      <c r="D465" s="3">
        <v>48.0</v>
      </c>
      <c r="E465" s="3">
        <v>0.0</v>
      </c>
      <c r="F465" s="3">
        <v>0.0</v>
      </c>
      <c r="G465" s="4">
        <v>13.0</v>
      </c>
      <c r="H465" s="3" t="s">
        <v>30</v>
      </c>
    </row>
    <row r="466" ht="14.25" hidden="1" customHeight="1">
      <c r="A466" s="3">
        <v>0.0</v>
      </c>
      <c r="B466" s="3">
        <v>3.0</v>
      </c>
      <c r="C466" s="3" t="s">
        <v>31</v>
      </c>
      <c r="E466" s="3">
        <v>0.0</v>
      </c>
      <c r="F466" s="3">
        <v>0.0</v>
      </c>
      <c r="G466" s="4">
        <v>8.05</v>
      </c>
      <c r="H466" s="3" t="s">
        <v>30</v>
      </c>
    </row>
    <row r="467" ht="14.25" customHeight="1">
      <c r="A467" s="3">
        <v>0.0</v>
      </c>
      <c r="B467" s="3">
        <v>3.0</v>
      </c>
      <c r="C467" s="3" t="s">
        <v>31</v>
      </c>
      <c r="D467" s="3">
        <v>38.0</v>
      </c>
      <c r="E467" s="3">
        <v>0.0</v>
      </c>
      <c r="F467" s="3">
        <v>0.0</v>
      </c>
      <c r="G467" s="4">
        <v>7.05</v>
      </c>
      <c r="H467" s="3" t="s">
        <v>30</v>
      </c>
    </row>
    <row r="468" ht="14.25" hidden="1" customHeight="1">
      <c r="A468" s="3">
        <v>0.0</v>
      </c>
      <c r="B468" s="3">
        <v>2.0</v>
      </c>
      <c r="C468" s="3" t="s">
        <v>31</v>
      </c>
      <c r="E468" s="3">
        <v>0.0</v>
      </c>
      <c r="F468" s="3">
        <v>0.0</v>
      </c>
      <c r="G468" s="4">
        <v>0.0</v>
      </c>
      <c r="H468" s="3" t="s">
        <v>30</v>
      </c>
    </row>
    <row r="469" ht="14.25" customHeight="1">
      <c r="A469" s="3">
        <v>0.0</v>
      </c>
      <c r="B469" s="3">
        <v>1.0</v>
      </c>
      <c r="C469" s="3" t="s">
        <v>31</v>
      </c>
      <c r="D469" s="3">
        <v>56.0</v>
      </c>
      <c r="E469" s="3">
        <v>0.0</v>
      </c>
      <c r="F469" s="3">
        <v>0.0</v>
      </c>
      <c r="G469" s="4">
        <v>26.55</v>
      </c>
      <c r="H469" s="3" t="s">
        <v>30</v>
      </c>
    </row>
    <row r="470" ht="14.25" hidden="1" customHeight="1">
      <c r="A470" s="3">
        <v>0.0</v>
      </c>
      <c r="B470" s="3">
        <v>3.0</v>
      </c>
      <c r="C470" s="3" t="s">
        <v>31</v>
      </c>
      <c r="E470" s="3">
        <v>0.0</v>
      </c>
      <c r="F470" s="3">
        <v>0.0</v>
      </c>
      <c r="G470" s="4">
        <v>7.725</v>
      </c>
      <c r="H470" s="3" t="s">
        <v>34</v>
      </c>
    </row>
    <row r="471" ht="14.25" customHeight="1">
      <c r="A471" s="3">
        <v>1.0</v>
      </c>
      <c r="B471" s="3">
        <v>3.0</v>
      </c>
      <c r="C471" s="3" t="s">
        <v>33</v>
      </c>
      <c r="D471" s="3">
        <v>0.75</v>
      </c>
      <c r="E471" s="3">
        <v>2.0</v>
      </c>
      <c r="F471" s="3">
        <v>1.0</v>
      </c>
      <c r="G471" s="4">
        <v>19.2583</v>
      </c>
      <c r="H471" s="3" t="s">
        <v>32</v>
      </c>
    </row>
    <row r="472" ht="14.25" hidden="1" customHeight="1">
      <c r="A472" s="3">
        <v>0.0</v>
      </c>
      <c r="B472" s="3">
        <v>3.0</v>
      </c>
      <c r="C472" s="3" t="s">
        <v>31</v>
      </c>
      <c r="E472" s="3">
        <v>0.0</v>
      </c>
      <c r="F472" s="3">
        <v>0.0</v>
      </c>
      <c r="G472" s="4">
        <v>7.25</v>
      </c>
      <c r="H472" s="3" t="s">
        <v>30</v>
      </c>
    </row>
    <row r="473" ht="14.25" customHeight="1">
      <c r="A473" s="3">
        <v>0.0</v>
      </c>
      <c r="B473" s="3">
        <v>3.0</v>
      </c>
      <c r="C473" s="3" t="s">
        <v>31</v>
      </c>
      <c r="D473" s="3">
        <v>38.0</v>
      </c>
      <c r="E473" s="3">
        <v>0.0</v>
      </c>
      <c r="F473" s="3">
        <v>0.0</v>
      </c>
      <c r="G473" s="4">
        <v>8.6625</v>
      </c>
      <c r="H473" s="3" t="s">
        <v>30</v>
      </c>
    </row>
    <row r="474" ht="14.25" customHeight="1">
      <c r="A474" s="3">
        <v>1.0</v>
      </c>
      <c r="B474" s="3">
        <v>2.0</v>
      </c>
      <c r="C474" s="3" t="s">
        <v>33</v>
      </c>
      <c r="D474" s="3">
        <v>33.0</v>
      </c>
      <c r="E474" s="3">
        <v>1.0</v>
      </c>
      <c r="F474" s="3">
        <v>2.0</v>
      </c>
      <c r="G474" s="4">
        <v>27.75</v>
      </c>
      <c r="H474" s="3" t="s">
        <v>30</v>
      </c>
    </row>
    <row r="475" ht="14.25" customHeight="1">
      <c r="A475" s="3">
        <v>1.0</v>
      </c>
      <c r="B475" s="3">
        <v>2.0</v>
      </c>
      <c r="C475" s="3" t="s">
        <v>33</v>
      </c>
      <c r="D475" s="3">
        <v>23.0</v>
      </c>
      <c r="E475" s="3">
        <v>0.0</v>
      </c>
      <c r="F475" s="3">
        <v>0.0</v>
      </c>
      <c r="G475" s="4">
        <v>13.7917</v>
      </c>
      <c r="H475" s="3" t="s">
        <v>32</v>
      </c>
    </row>
    <row r="476" ht="14.25" customHeight="1">
      <c r="A476" s="3">
        <v>0.0</v>
      </c>
      <c r="B476" s="3">
        <v>3.0</v>
      </c>
      <c r="C476" s="3" t="s">
        <v>33</v>
      </c>
      <c r="D476" s="3">
        <v>22.0</v>
      </c>
      <c r="E476" s="3">
        <v>0.0</v>
      </c>
      <c r="F476" s="3">
        <v>0.0</v>
      </c>
      <c r="G476" s="4">
        <v>9.8375</v>
      </c>
      <c r="H476" s="3" t="s">
        <v>30</v>
      </c>
    </row>
    <row r="477" ht="14.25" hidden="1" customHeight="1">
      <c r="A477" s="3">
        <v>0.0</v>
      </c>
      <c r="B477" s="3">
        <v>1.0</v>
      </c>
      <c r="C477" s="3" t="s">
        <v>31</v>
      </c>
      <c r="E477" s="3">
        <v>0.0</v>
      </c>
      <c r="F477" s="3">
        <v>0.0</v>
      </c>
      <c r="G477" s="4">
        <v>52.0</v>
      </c>
      <c r="H477" s="3" t="s">
        <v>30</v>
      </c>
    </row>
    <row r="478" ht="14.25" customHeight="1">
      <c r="A478" s="3">
        <v>0.0</v>
      </c>
      <c r="B478" s="3">
        <v>2.0</v>
      </c>
      <c r="C478" s="3" t="s">
        <v>31</v>
      </c>
      <c r="D478" s="3">
        <v>34.0</v>
      </c>
      <c r="E478" s="3">
        <v>1.0</v>
      </c>
      <c r="F478" s="3">
        <v>0.0</v>
      </c>
      <c r="G478" s="4">
        <v>21.0</v>
      </c>
      <c r="H478" s="3" t="s">
        <v>30</v>
      </c>
    </row>
    <row r="479" ht="14.25" customHeight="1">
      <c r="A479" s="3">
        <v>0.0</v>
      </c>
      <c r="B479" s="3">
        <v>3.0</v>
      </c>
      <c r="C479" s="3" t="s">
        <v>31</v>
      </c>
      <c r="D479" s="3">
        <v>29.0</v>
      </c>
      <c r="E479" s="3">
        <v>1.0</v>
      </c>
      <c r="F479" s="3">
        <v>0.0</v>
      </c>
      <c r="G479" s="4">
        <v>7.0458</v>
      </c>
      <c r="H479" s="3" t="s">
        <v>30</v>
      </c>
    </row>
    <row r="480" ht="14.25" customHeight="1">
      <c r="A480" s="3">
        <v>0.0</v>
      </c>
      <c r="B480" s="3">
        <v>3.0</v>
      </c>
      <c r="C480" s="3" t="s">
        <v>31</v>
      </c>
      <c r="D480" s="3">
        <v>22.0</v>
      </c>
      <c r="E480" s="3">
        <v>0.0</v>
      </c>
      <c r="F480" s="3">
        <v>0.0</v>
      </c>
      <c r="G480" s="4">
        <v>7.5208</v>
      </c>
      <c r="H480" s="3" t="s">
        <v>30</v>
      </c>
    </row>
    <row r="481" ht="14.25" customHeight="1">
      <c r="A481" s="3">
        <v>1.0</v>
      </c>
      <c r="B481" s="3">
        <v>3.0</v>
      </c>
      <c r="C481" s="3" t="s">
        <v>33</v>
      </c>
      <c r="D481" s="3">
        <v>2.0</v>
      </c>
      <c r="E481" s="3">
        <v>0.0</v>
      </c>
      <c r="F481" s="3">
        <v>1.0</v>
      </c>
      <c r="G481" s="4">
        <v>12.2875</v>
      </c>
      <c r="H481" s="3" t="s">
        <v>30</v>
      </c>
    </row>
    <row r="482" ht="14.25" customHeight="1">
      <c r="A482" s="3">
        <v>0.0</v>
      </c>
      <c r="B482" s="3">
        <v>3.0</v>
      </c>
      <c r="C482" s="3" t="s">
        <v>31</v>
      </c>
      <c r="D482" s="3">
        <v>9.0</v>
      </c>
      <c r="E482" s="3">
        <v>5.0</v>
      </c>
      <c r="F482" s="3">
        <v>2.0</v>
      </c>
      <c r="G482" s="4">
        <v>46.9</v>
      </c>
      <c r="H482" s="3" t="s">
        <v>30</v>
      </c>
    </row>
    <row r="483" ht="14.25" hidden="1" customHeight="1">
      <c r="A483" s="3">
        <v>0.0</v>
      </c>
      <c r="B483" s="3">
        <v>2.0</v>
      </c>
      <c r="C483" s="3" t="s">
        <v>31</v>
      </c>
      <c r="E483" s="3">
        <v>0.0</v>
      </c>
      <c r="F483" s="3">
        <v>0.0</v>
      </c>
      <c r="G483" s="4">
        <v>0.0</v>
      </c>
      <c r="H483" s="3" t="s">
        <v>30</v>
      </c>
    </row>
    <row r="484" ht="14.25" customHeight="1">
      <c r="A484" s="3">
        <v>0.0</v>
      </c>
      <c r="B484" s="3">
        <v>3.0</v>
      </c>
      <c r="C484" s="3" t="s">
        <v>31</v>
      </c>
      <c r="D484" s="3">
        <v>50.0</v>
      </c>
      <c r="E484" s="3">
        <v>0.0</v>
      </c>
      <c r="F484" s="3">
        <v>0.0</v>
      </c>
      <c r="G484" s="4">
        <v>8.05</v>
      </c>
      <c r="H484" s="3" t="s">
        <v>30</v>
      </c>
    </row>
    <row r="485" ht="14.25" customHeight="1">
      <c r="A485" s="3">
        <v>1.0</v>
      </c>
      <c r="B485" s="3">
        <v>3.0</v>
      </c>
      <c r="C485" s="3" t="s">
        <v>33</v>
      </c>
      <c r="D485" s="3">
        <v>63.0</v>
      </c>
      <c r="E485" s="3">
        <v>0.0</v>
      </c>
      <c r="F485" s="3">
        <v>0.0</v>
      </c>
      <c r="G485" s="4">
        <v>9.5875</v>
      </c>
      <c r="H485" s="3" t="s">
        <v>30</v>
      </c>
    </row>
    <row r="486" ht="14.25" customHeight="1">
      <c r="A486" s="3">
        <v>1.0</v>
      </c>
      <c r="B486" s="3">
        <v>1.0</v>
      </c>
      <c r="C486" s="3" t="s">
        <v>31</v>
      </c>
      <c r="D486" s="3">
        <v>25.0</v>
      </c>
      <c r="E486" s="3">
        <v>1.0</v>
      </c>
      <c r="F486" s="3">
        <v>0.0</v>
      </c>
      <c r="G486" s="4">
        <v>91.0792</v>
      </c>
      <c r="H486" s="3" t="s">
        <v>32</v>
      </c>
    </row>
    <row r="487" ht="14.25" hidden="1" customHeight="1">
      <c r="A487" s="3">
        <v>0.0</v>
      </c>
      <c r="B487" s="3">
        <v>3.0</v>
      </c>
      <c r="C487" s="3" t="s">
        <v>33</v>
      </c>
      <c r="E487" s="3">
        <v>3.0</v>
      </c>
      <c r="F487" s="3">
        <v>1.0</v>
      </c>
      <c r="G487" s="4">
        <v>25.4667</v>
      </c>
      <c r="H487" s="3" t="s">
        <v>30</v>
      </c>
    </row>
    <row r="488" ht="14.25" customHeight="1">
      <c r="A488" s="3">
        <v>1.0</v>
      </c>
      <c r="B488" s="3">
        <v>1.0</v>
      </c>
      <c r="C488" s="3" t="s">
        <v>33</v>
      </c>
      <c r="D488" s="3">
        <v>35.0</v>
      </c>
      <c r="E488" s="3">
        <v>1.0</v>
      </c>
      <c r="F488" s="3">
        <v>0.0</v>
      </c>
      <c r="G488" s="4">
        <v>90.0</v>
      </c>
      <c r="H488" s="3" t="s">
        <v>30</v>
      </c>
    </row>
    <row r="489" ht="14.25" customHeight="1">
      <c r="A489" s="3">
        <v>0.0</v>
      </c>
      <c r="B489" s="3">
        <v>1.0</v>
      </c>
      <c r="C489" s="3" t="s">
        <v>31</v>
      </c>
      <c r="D489" s="3">
        <v>58.0</v>
      </c>
      <c r="E489" s="3">
        <v>0.0</v>
      </c>
      <c r="F489" s="3">
        <v>0.0</v>
      </c>
      <c r="G489" s="4">
        <v>29.7</v>
      </c>
      <c r="H489" s="3" t="s">
        <v>32</v>
      </c>
    </row>
    <row r="490" ht="14.25" customHeight="1">
      <c r="A490" s="3">
        <v>0.0</v>
      </c>
      <c r="B490" s="3">
        <v>3.0</v>
      </c>
      <c r="C490" s="3" t="s">
        <v>31</v>
      </c>
      <c r="D490" s="3">
        <v>30.0</v>
      </c>
      <c r="E490" s="3">
        <v>0.0</v>
      </c>
      <c r="F490" s="3">
        <v>0.0</v>
      </c>
      <c r="G490" s="4">
        <v>8.05</v>
      </c>
      <c r="H490" s="3" t="s">
        <v>30</v>
      </c>
    </row>
    <row r="491" ht="14.25" customHeight="1">
      <c r="A491" s="3">
        <v>1.0</v>
      </c>
      <c r="B491" s="3">
        <v>3.0</v>
      </c>
      <c r="C491" s="3" t="s">
        <v>31</v>
      </c>
      <c r="D491" s="3">
        <v>9.0</v>
      </c>
      <c r="E491" s="3">
        <v>1.0</v>
      </c>
      <c r="F491" s="3">
        <v>1.0</v>
      </c>
      <c r="G491" s="4">
        <v>15.9</v>
      </c>
      <c r="H491" s="3" t="s">
        <v>30</v>
      </c>
    </row>
    <row r="492" ht="14.25" hidden="1" customHeight="1">
      <c r="A492" s="3">
        <v>0.0</v>
      </c>
      <c r="B492" s="3">
        <v>3.0</v>
      </c>
      <c r="C492" s="3" t="s">
        <v>31</v>
      </c>
      <c r="E492" s="3">
        <v>1.0</v>
      </c>
      <c r="F492" s="3">
        <v>0.0</v>
      </c>
      <c r="G492" s="4">
        <v>19.9667</v>
      </c>
      <c r="H492" s="3" t="s">
        <v>30</v>
      </c>
    </row>
    <row r="493" ht="14.25" customHeight="1">
      <c r="A493" s="3">
        <v>0.0</v>
      </c>
      <c r="B493" s="3">
        <v>3.0</v>
      </c>
      <c r="C493" s="3" t="s">
        <v>31</v>
      </c>
      <c r="D493" s="3">
        <v>21.0</v>
      </c>
      <c r="E493" s="3">
        <v>0.0</v>
      </c>
      <c r="F493" s="3">
        <v>0.0</v>
      </c>
      <c r="G493" s="4">
        <v>7.25</v>
      </c>
      <c r="H493" s="3" t="s">
        <v>30</v>
      </c>
    </row>
    <row r="494" ht="14.25" customHeight="1">
      <c r="A494" s="3">
        <v>0.0</v>
      </c>
      <c r="B494" s="3">
        <v>1.0</v>
      </c>
      <c r="C494" s="3" t="s">
        <v>31</v>
      </c>
      <c r="D494" s="3">
        <v>55.0</v>
      </c>
      <c r="E494" s="3">
        <v>0.0</v>
      </c>
      <c r="F494" s="3">
        <v>0.0</v>
      </c>
      <c r="G494" s="4">
        <v>30.5</v>
      </c>
      <c r="H494" s="3" t="s">
        <v>30</v>
      </c>
    </row>
    <row r="495" ht="14.25" customHeight="1">
      <c r="A495" s="3">
        <v>0.0</v>
      </c>
      <c r="B495" s="3">
        <v>1.0</v>
      </c>
      <c r="C495" s="3" t="s">
        <v>31</v>
      </c>
      <c r="D495" s="3">
        <v>71.0</v>
      </c>
      <c r="E495" s="3">
        <v>0.0</v>
      </c>
      <c r="F495" s="3">
        <v>0.0</v>
      </c>
      <c r="G495" s="4">
        <v>49.5042</v>
      </c>
      <c r="H495" s="3" t="s">
        <v>32</v>
      </c>
    </row>
    <row r="496" ht="14.25" customHeight="1">
      <c r="A496" s="3">
        <v>0.0</v>
      </c>
      <c r="B496" s="3">
        <v>3.0</v>
      </c>
      <c r="C496" s="3" t="s">
        <v>31</v>
      </c>
      <c r="D496" s="3">
        <v>21.0</v>
      </c>
      <c r="E496" s="3">
        <v>0.0</v>
      </c>
      <c r="F496" s="3">
        <v>0.0</v>
      </c>
      <c r="G496" s="4">
        <v>8.05</v>
      </c>
      <c r="H496" s="3" t="s">
        <v>30</v>
      </c>
    </row>
    <row r="497" ht="14.25" hidden="1" customHeight="1">
      <c r="A497" s="3">
        <v>0.0</v>
      </c>
      <c r="B497" s="3">
        <v>3.0</v>
      </c>
      <c r="C497" s="3" t="s">
        <v>31</v>
      </c>
      <c r="E497" s="3">
        <v>0.0</v>
      </c>
      <c r="F497" s="3">
        <v>0.0</v>
      </c>
      <c r="G497" s="4">
        <v>14.4583</v>
      </c>
      <c r="H497" s="3" t="s">
        <v>32</v>
      </c>
    </row>
    <row r="498" ht="14.25" customHeight="1">
      <c r="A498" s="3">
        <v>1.0</v>
      </c>
      <c r="B498" s="3">
        <v>1.0</v>
      </c>
      <c r="C498" s="3" t="s">
        <v>33</v>
      </c>
      <c r="D498" s="3">
        <v>54.0</v>
      </c>
      <c r="E498" s="3">
        <v>1.0</v>
      </c>
      <c r="F498" s="3">
        <v>0.0</v>
      </c>
      <c r="G498" s="4">
        <v>78.2667</v>
      </c>
      <c r="H498" s="3" t="s">
        <v>32</v>
      </c>
    </row>
    <row r="499" ht="14.25" hidden="1" customHeight="1">
      <c r="A499" s="3">
        <v>0.0</v>
      </c>
      <c r="B499" s="3">
        <v>3.0</v>
      </c>
      <c r="C499" s="3" t="s">
        <v>31</v>
      </c>
      <c r="E499" s="3">
        <v>0.0</v>
      </c>
      <c r="F499" s="3">
        <v>0.0</v>
      </c>
      <c r="G499" s="4">
        <v>15.1</v>
      </c>
      <c r="H499" s="3" t="s">
        <v>30</v>
      </c>
    </row>
    <row r="500" ht="14.25" customHeight="1">
      <c r="A500" s="3">
        <v>0.0</v>
      </c>
      <c r="B500" s="3">
        <v>1.0</v>
      </c>
      <c r="C500" s="3" t="s">
        <v>33</v>
      </c>
      <c r="D500" s="3">
        <v>25.0</v>
      </c>
      <c r="E500" s="3">
        <v>1.0</v>
      </c>
      <c r="F500" s="3">
        <v>2.0</v>
      </c>
      <c r="G500" s="4">
        <v>151.55</v>
      </c>
      <c r="H500" s="3" t="s">
        <v>30</v>
      </c>
    </row>
    <row r="501" ht="14.25" customHeight="1">
      <c r="A501" s="3">
        <v>0.0</v>
      </c>
      <c r="B501" s="3">
        <v>3.0</v>
      </c>
      <c r="C501" s="3" t="s">
        <v>31</v>
      </c>
      <c r="D501" s="3">
        <v>24.0</v>
      </c>
      <c r="E501" s="3">
        <v>0.0</v>
      </c>
      <c r="F501" s="3">
        <v>0.0</v>
      </c>
      <c r="G501" s="4">
        <v>7.7958</v>
      </c>
      <c r="H501" s="3" t="s">
        <v>30</v>
      </c>
    </row>
    <row r="502" ht="14.25" customHeight="1">
      <c r="A502" s="3">
        <v>0.0</v>
      </c>
      <c r="B502" s="3">
        <v>3.0</v>
      </c>
      <c r="C502" s="3" t="s">
        <v>31</v>
      </c>
      <c r="D502" s="3">
        <v>17.0</v>
      </c>
      <c r="E502" s="3">
        <v>0.0</v>
      </c>
      <c r="F502" s="3">
        <v>0.0</v>
      </c>
      <c r="G502" s="4">
        <v>8.6625</v>
      </c>
      <c r="H502" s="3" t="s">
        <v>30</v>
      </c>
    </row>
    <row r="503" ht="14.25" customHeight="1">
      <c r="A503" s="3">
        <v>0.0</v>
      </c>
      <c r="B503" s="3">
        <v>3.0</v>
      </c>
      <c r="C503" s="3" t="s">
        <v>33</v>
      </c>
      <c r="D503" s="3">
        <v>21.0</v>
      </c>
      <c r="E503" s="3">
        <v>0.0</v>
      </c>
      <c r="F503" s="3">
        <v>0.0</v>
      </c>
      <c r="G503" s="4">
        <v>7.75</v>
      </c>
      <c r="H503" s="3" t="s">
        <v>34</v>
      </c>
    </row>
    <row r="504" ht="14.25" hidden="1" customHeight="1">
      <c r="A504" s="3">
        <v>0.0</v>
      </c>
      <c r="B504" s="3">
        <v>3.0</v>
      </c>
      <c r="C504" s="3" t="s">
        <v>33</v>
      </c>
      <c r="E504" s="3">
        <v>0.0</v>
      </c>
      <c r="F504" s="3">
        <v>0.0</v>
      </c>
      <c r="G504" s="4">
        <v>7.6292</v>
      </c>
      <c r="H504" s="3" t="s">
        <v>34</v>
      </c>
    </row>
    <row r="505" ht="14.25" customHeight="1">
      <c r="A505" s="3">
        <v>0.0</v>
      </c>
      <c r="B505" s="3">
        <v>3.0</v>
      </c>
      <c r="C505" s="3" t="s">
        <v>33</v>
      </c>
      <c r="D505" s="3">
        <v>37.0</v>
      </c>
      <c r="E505" s="3">
        <v>0.0</v>
      </c>
      <c r="F505" s="3">
        <v>0.0</v>
      </c>
      <c r="G505" s="4">
        <v>9.5875</v>
      </c>
      <c r="H505" s="3" t="s">
        <v>30</v>
      </c>
    </row>
    <row r="506" ht="14.25" customHeight="1">
      <c r="A506" s="3">
        <v>1.0</v>
      </c>
      <c r="B506" s="3">
        <v>1.0</v>
      </c>
      <c r="C506" s="3" t="s">
        <v>33</v>
      </c>
      <c r="D506" s="3">
        <v>16.0</v>
      </c>
      <c r="E506" s="3">
        <v>0.0</v>
      </c>
      <c r="F506" s="3">
        <v>0.0</v>
      </c>
      <c r="G506" s="4">
        <v>86.5</v>
      </c>
      <c r="H506" s="3" t="s">
        <v>30</v>
      </c>
    </row>
    <row r="507" ht="14.25" customHeight="1">
      <c r="A507" s="3">
        <v>0.0</v>
      </c>
      <c r="B507" s="3">
        <v>1.0</v>
      </c>
      <c r="C507" s="3" t="s">
        <v>31</v>
      </c>
      <c r="D507" s="3">
        <v>18.0</v>
      </c>
      <c r="E507" s="3">
        <v>1.0</v>
      </c>
      <c r="F507" s="3">
        <v>0.0</v>
      </c>
      <c r="G507" s="4">
        <v>108.9</v>
      </c>
      <c r="H507" s="3" t="s">
        <v>32</v>
      </c>
    </row>
    <row r="508" ht="14.25" customHeight="1">
      <c r="A508" s="3">
        <v>1.0</v>
      </c>
      <c r="B508" s="3">
        <v>2.0</v>
      </c>
      <c r="C508" s="3" t="s">
        <v>33</v>
      </c>
      <c r="D508" s="3">
        <v>33.0</v>
      </c>
      <c r="E508" s="3">
        <v>0.0</v>
      </c>
      <c r="F508" s="3">
        <v>2.0</v>
      </c>
      <c r="G508" s="4">
        <v>26.0</v>
      </c>
      <c r="H508" s="3" t="s">
        <v>30</v>
      </c>
    </row>
    <row r="509" ht="14.25" hidden="1" customHeight="1">
      <c r="A509" s="3">
        <v>1.0</v>
      </c>
      <c r="B509" s="3">
        <v>1.0</v>
      </c>
      <c r="C509" s="3" t="s">
        <v>31</v>
      </c>
      <c r="E509" s="3">
        <v>0.0</v>
      </c>
      <c r="F509" s="3">
        <v>0.0</v>
      </c>
      <c r="G509" s="4">
        <v>26.55</v>
      </c>
      <c r="H509" s="3" t="s">
        <v>30</v>
      </c>
    </row>
    <row r="510" ht="14.25" customHeight="1">
      <c r="A510" s="3">
        <v>0.0</v>
      </c>
      <c r="B510" s="3">
        <v>3.0</v>
      </c>
      <c r="C510" s="3" t="s">
        <v>31</v>
      </c>
      <c r="D510" s="3">
        <v>28.0</v>
      </c>
      <c r="E510" s="3">
        <v>0.0</v>
      </c>
      <c r="F510" s="3">
        <v>0.0</v>
      </c>
      <c r="G510" s="4">
        <v>22.525</v>
      </c>
      <c r="H510" s="3" t="s">
        <v>30</v>
      </c>
    </row>
    <row r="511" ht="14.25" customHeight="1">
      <c r="A511" s="3">
        <v>1.0</v>
      </c>
      <c r="B511" s="3">
        <v>3.0</v>
      </c>
      <c r="C511" s="3" t="s">
        <v>31</v>
      </c>
      <c r="D511" s="3">
        <v>26.0</v>
      </c>
      <c r="E511" s="3">
        <v>0.0</v>
      </c>
      <c r="F511" s="3">
        <v>0.0</v>
      </c>
      <c r="G511" s="4">
        <v>56.4958</v>
      </c>
      <c r="H511" s="3" t="s">
        <v>30</v>
      </c>
    </row>
    <row r="512" ht="14.25" customHeight="1">
      <c r="A512" s="3">
        <v>1.0</v>
      </c>
      <c r="B512" s="3">
        <v>3.0</v>
      </c>
      <c r="C512" s="3" t="s">
        <v>31</v>
      </c>
      <c r="D512" s="3">
        <v>29.0</v>
      </c>
      <c r="E512" s="3">
        <v>0.0</v>
      </c>
      <c r="F512" s="3">
        <v>0.0</v>
      </c>
      <c r="G512" s="4">
        <v>7.75</v>
      </c>
      <c r="H512" s="3" t="s">
        <v>34</v>
      </c>
    </row>
    <row r="513" ht="14.25" hidden="1" customHeight="1">
      <c r="A513" s="3">
        <v>0.0</v>
      </c>
      <c r="B513" s="3">
        <v>3.0</v>
      </c>
      <c r="C513" s="3" t="s">
        <v>31</v>
      </c>
      <c r="E513" s="3">
        <v>0.0</v>
      </c>
      <c r="F513" s="3">
        <v>0.0</v>
      </c>
      <c r="G513" s="4">
        <v>8.05</v>
      </c>
      <c r="H513" s="3" t="s">
        <v>30</v>
      </c>
    </row>
    <row r="514" ht="14.25" customHeight="1">
      <c r="A514" s="3">
        <v>1.0</v>
      </c>
      <c r="B514" s="3">
        <v>1.0</v>
      </c>
      <c r="C514" s="3" t="s">
        <v>31</v>
      </c>
      <c r="D514" s="3">
        <v>36.0</v>
      </c>
      <c r="E514" s="3">
        <v>0.0</v>
      </c>
      <c r="F514" s="3">
        <v>0.0</v>
      </c>
      <c r="G514" s="4">
        <v>26.2875</v>
      </c>
      <c r="H514" s="3" t="s">
        <v>30</v>
      </c>
    </row>
    <row r="515" ht="14.25" customHeight="1">
      <c r="A515" s="3">
        <v>1.0</v>
      </c>
      <c r="B515" s="3">
        <v>1.0</v>
      </c>
      <c r="C515" s="3" t="s">
        <v>33</v>
      </c>
      <c r="D515" s="3">
        <v>54.0</v>
      </c>
      <c r="E515" s="3">
        <v>1.0</v>
      </c>
      <c r="F515" s="3">
        <v>0.0</v>
      </c>
      <c r="G515" s="4">
        <v>59.4</v>
      </c>
      <c r="H515" s="3" t="s">
        <v>32</v>
      </c>
    </row>
    <row r="516" ht="14.25" customHeight="1">
      <c r="A516" s="3">
        <v>0.0</v>
      </c>
      <c r="B516" s="3">
        <v>3.0</v>
      </c>
      <c r="C516" s="3" t="s">
        <v>31</v>
      </c>
      <c r="D516" s="3">
        <v>24.0</v>
      </c>
      <c r="E516" s="3">
        <v>0.0</v>
      </c>
      <c r="F516" s="3">
        <v>0.0</v>
      </c>
      <c r="G516" s="4">
        <v>7.4958</v>
      </c>
      <c r="H516" s="3" t="s">
        <v>30</v>
      </c>
    </row>
    <row r="517" ht="14.25" customHeight="1">
      <c r="A517" s="3">
        <v>0.0</v>
      </c>
      <c r="B517" s="3">
        <v>1.0</v>
      </c>
      <c r="C517" s="3" t="s">
        <v>31</v>
      </c>
      <c r="D517" s="3">
        <v>47.0</v>
      </c>
      <c r="E517" s="3">
        <v>0.0</v>
      </c>
      <c r="F517" s="3">
        <v>0.0</v>
      </c>
      <c r="G517" s="4">
        <v>34.0208</v>
      </c>
      <c r="H517" s="3" t="s">
        <v>30</v>
      </c>
    </row>
    <row r="518" ht="14.25" customHeight="1">
      <c r="A518" s="3">
        <v>1.0</v>
      </c>
      <c r="B518" s="3">
        <v>2.0</v>
      </c>
      <c r="C518" s="3" t="s">
        <v>33</v>
      </c>
      <c r="D518" s="3">
        <v>34.0</v>
      </c>
      <c r="E518" s="3">
        <v>0.0</v>
      </c>
      <c r="F518" s="3">
        <v>0.0</v>
      </c>
      <c r="G518" s="4">
        <v>10.5</v>
      </c>
      <c r="H518" s="3" t="s">
        <v>30</v>
      </c>
    </row>
    <row r="519" ht="14.25" hidden="1" customHeight="1">
      <c r="A519" s="3">
        <v>0.0</v>
      </c>
      <c r="B519" s="3">
        <v>3.0</v>
      </c>
      <c r="C519" s="3" t="s">
        <v>31</v>
      </c>
      <c r="E519" s="3">
        <v>0.0</v>
      </c>
      <c r="F519" s="3">
        <v>0.0</v>
      </c>
      <c r="G519" s="4">
        <v>24.15</v>
      </c>
      <c r="H519" s="3" t="s">
        <v>34</v>
      </c>
    </row>
    <row r="520" ht="14.25" customHeight="1">
      <c r="A520" s="3">
        <v>1.0</v>
      </c>
      <c r="B520" s="3">
        <v>2.0</v>
      </c>
      <c r="C520" s="3" t="s">
        <v>33</v>
      </c>
      <c r="D520" s="3">
        <v>36.0</v>
      </c>
      <c r="E520" s="3">
        <v>1.0</v>
      </c>
      <c r="F520" s="3">
        <v>0.0</v>
      </c>
      <c r="G520" s="4">
        <v>26.0</v>
      </c>
      <c r="H520" s="3" t="s">
        <v>30</v>
      </c>
    </row>
    <row r="521" ht="14.25" customHeight="1">
      <c r="A521" s="3">
        <v>0.0</v>
      </c>
      <c r="B521" s="3">
        <v>3.0</v>
      </c>
      <c r="C521" s="3" t="s">
        <v>31</v>
      </c>
      <c r="D521" s="3">
        <v>32.0</v>
      </c>
      <c r="E521" s="3">
        <v>0.0</v>
      </c>
      <c r="F521" s="3">
        <v>0.0</v>
      </c>
      <c r="G521" s="4">
        <v>7.8958</v>
      </c>
      <c r="H521" s="3" t="s">
        <v>30</v>
      </c>
    </row>
    <row r="522" ht="14.25" customHeight="1">
      <c r="A522" s="3">
        <v>1.0</v>
      </c>
      <c r="B522" s="3">
        <v>1.0</v>
      </c>
      <c r="C522" s="3" t="s">
        <v>33</v>
      </c>
      <c r="D522" s="3">
        <v>30.0</v>
      </c>
      <c r="E522" s="3">
        <v>0.0</v>
      </c>
      <c r="F522" s="3">
        <v>0.0</v>
      </c>
      <c r="G522" s="4">
        <v>93.5</v>
      </c>
      <c r="H522" s="3" t="s">
        <v>30</v>
      </c>
    </row>
    <row r="523" ht="14.25" customHeight="1">
      <c r="A523" s="3">
        <v>0.0</v>
      </c>
      <c r="B523" s="3">
        <v>3.0</v>
      </c>
      <c r="C523" s="3" t="s">
        <v>31</v>
      </c>
      <c r="D523" s="3">
        <v>22.0</v>
      </c>
      <c r="E523" s="3">
        <v>0.0</v>
      </c>
      <c r="F523" s="3">
        <v>0.0</v>
      </c>
      <c r="G523" s="4">
        <v>7.8958</v>
      </c>
      <c r="H523" s="3" t="s">
        <v>30</v>
      </c>
    </row>
    <row r="524" ht="14.25" hidden="1" customHeight="1">
      <c r="A524" s="3">
        <v>0.0</v>
      </c>
      <c r="B524" s="3">
        <v>3.0</v>
      </c>
      <c r="C524" s="3" t="s">
        <v>31</v>
      </c>
      <c r="E524" s="3">
        <v>0.0</v>
      </c>
      <c r="F524" s="3">
        <v>0.0</v>
      </c>
      <c r="G524" s="4">
        <v>7.225</v>
      </c>
      <c r="H524" s="3" t="s">
        <v>32</v>
      </c>
    </row>
    <row r="525" ht="14.25" customHeight="1">
      <c r="A525" s="3">
        <v>1.0</v>
      </c>
      <c r="B525" s="3">
        <v>1.0</v>
      </c>
      <c r="C525" s="3" t="s">
        <v>33</v>
      </c>
      <c r="D525" s="3">
        <v>44.0</v>
      </c>
      <c r="E525" s="3">
        <v>0.0</v>
      </c>
      <c r="F525" s="3">
        <v>1.0</v>
      </c>
      <c r="G525" s="4">
        <v>57.9792</v>
      </c>
      <c r="H525" s="3" t="s">
        <v>32</v>
      </c>
    </row>
    <row r="526" ht="14.25" hidden="1" customHeight="1">
      <c r="A526" s="3">
        <v>0.0</v>
      </c>
      <c r="B526" s="3">
        <v>3.0</v>
      </c>
      <c r="C526" s="3" t="s">
        <v>31</v>
      </c>
      <c r="E526" s="3">
        <v>0.0</v>
      </c>
      <c r="F526" s="3">
        <v>0.0</v>
      </c>
      <c r="G526" s="4">
        <v>7.2292</v>
      </c>
      <c r="H526" s="3" t="s">
        <v>32</v>
      </c>
    </row>
    <row r="527" ht="14.25" customHeight="1">
      <c r="A527" s="3">
        <v>0.0</v>
      </c>
      <c r="B527" s="3">
        <v>3.0</v>
      </c>
      <c r="C527" s="3" t="s">
        <v>31</v>
      </c>
      <c r="D527" s="3">
        <v>40.5</v>
      </c>
      <c r="E527" s="3">
        <v>0.0</v>
      </c>
      <c r="F527" s="3">
        <v>0.0</v>
      </c>
      <c r="G527" s="4">
        <v>7.75</v>
      </c>
      <c r="H527" s="3" t="s">
        <v>34</v>
      </c>
    </row>
    <row r="528" ht="14.25" customHeight="1">
      <c r="A528" s="3">
        <v>1.0</v>
      </c>
      <c r="B528" s="3">
        <v>2.0</v>
      </c>
      <c r="C528" s="3" t="s">
        <v>33</v>
      </c>
      <c r="D528" s="3">
        <v>50.0</v>
      </c>
      <c r="E528" s="3">
        <v>0.0</v>
      </c>
      <c r="F528" s="3">
        <v>0.0</v>
      </c>
      <c r="G528" s="4">
        <v>10.5</v>
      </c>
      <c r="H528" s="3" t="s">
        <v>30</v>
      </c>
    </row>
    <row r="529" ht="14.25" hidden="1" customHeight="1">
      <c r="A529" s="3">
        <v>0.0</v>
      </c>
      <c r="B529" s="3">
        <v>1.0</v>
      </c>
      <c r="C529" s="3" t="s">
        <v>31</v>
      </c>
      <c r="E529" s="3">
        <v>0.0</v>
      </c>
      <c r="F529" s="3">
        <v>0.0</v>
      </c>
      <c r="G529" s="4">
        <v>221.7792</v>
      </c>
      <c r="H529" s="3" t="s">
        <v>30</v>
      </c>
    </row>
    <row r="530" ht="14.25" customHeight="1">
      <c r="A530" s="3">
        <v>0.0</v>
      </c>
      <c r="B530" s="3">
        <v>3.0</v>
      </c>
      <c r="C530" s="3" t="s">
        <v>31</v>
      </c>
      <c r="D530" s="3">
        <v>39.0</v>
      </c>
      <c r="E530" s="3">
        <v>0.0</v>
      </c>
      <c r="F530" s="3">
        <v>0.0</v>
      </c>
      <c r="G530" s="4">
        <v>7.925</v>
      </c>
      <c r="H530" s="3" t="s">
        <v>30</v>
      </c>
    </row>
    <row r="531" ht="14.25" customHeight="1">
      <c r="A531" s="3">
        <v>0.0</v>
      </c>
      <c r="B531" s="3">
        <v>2.0</v>
      </c>
      <c r="C531" s="3" t="s">
        <v>31</v>
      </c>
      <c r="D531" s="3">
        <v>23.0</v>
      </c>
      <c r="E531" s="3">
        <v>2.0</v>
      </c>
      <c r="F531" s="3">
        <v>1.0</v>
      </c>
      <c r="G531" s="4">
        <v>11.5</v>
      </c>
      <c r="H531" s="3" t="s">
        <v>30</v>
      </c>
    </row>
    <row r="532" ht="14.25" customHeight="1">
      <c r="A532" s="3">
        <v>1.0</v>
      </c>
      <c r="B532" s="3">
        <v>2.0</v>
      </c>
      <c r="C532" s="3" t="s">
        <v>33</v>
      </c>
      <c r="D532" s="3">
        <v>2.0</v>
      </c>
      <c r="E532" s="3">
        <v>1.0</v>
      </c>
      <c r="F532" s="3">
        <v>1.0</v>
      </c>
      <c r="G532" s="4">
        <v>26.0</v>
      </c>
      <c r="H532" s="3" t="s">
        <v>30</v>
      </c>
    </row>
    <row r="533" ht="14.25" hidden="1" customHeight="1">
      <c r="A533" s="3">
        <v>0.0</v>
      </c>
      <c r="B533" s="3">
        <v>3.0</v>
      </c>
      <c r="C533" s="3" t="s">
        <v>31</v>
      </c>
      <c r="E533" s="3">
        <v>0.0</v>
      </c>
      <c r="F533" s="3">
        <v>0.0</v>
      </c>
      <c r="G533" s="4">
        <v>7.2292</v>
      </c>
      <c r="H533" s="3" t="s">
        <v>32</v>
      </c>
    </row>
    <row r="534" ht="14.25" customHeight="1">
      <c r="A534" s="3">
        <v>0.0</v>
      </c>
      <c r="B534" s="3">
        <v>3.0</v>
      </c>
      <c r="C534" s="3" t="s">
        <v>31</v>
      </c>
      <c r="D534" s="3">
        <v>17.0</v>
      </c>
      <c r="E534" s="3">
        <v>1.0</v>
      </c>
      <c r="F534" s="3">
        <v>1.0</v>
      </c>
      <c r="G534" s="4">
        <v>7.2292</v>
      </c>
      <c r="H534" s="3" t="s">
        <v>32</v>
      </c>
    </row>
    <row r="535" ht="14.25" hidden="1" customHeight="1">
      <c r="A535" s="3">
        <v>1.0</v>
      </c>
      <c r="B535" s="3">
        <v>3.0</v>
      </c>
      <c r="C535" s="3" t="s">
        <v>33</v>
      </c>
      <c r="E535" s="3">
        <v>0.0</v>
      </c>
      <c r="F535" s="3">
        <v>2.0</v>
      </c>
      <c r="G535" s="4">
        <v>22.3583</v>
      </c>
      <c r="H535" s="3" t="s">
        <v>32</v>
      </c>
    </row>
    <row r="536" ht="14.25" customHeight="1">
      <c r="A536" s="3">
        <v>0.0</v>
      </c>
      <c r="B536" s="3">
        <v>3.0</v>
      </c>
      <c r="C536" s="3" t="s">
        <v>33</v>
      </c>
      <c r="D536" s="3">
        <v>30.0</v>
      </c>
      <c r="E536" s="3">
        <v>0.0</v>
      </c>
      <c r="F536" s="3">
        <v>0.0</v>
      </c>
      <c r="G536" s="4">
        <v>8.6625</v>
      </c>
      <c r="H536" s="3" t="s">
        <v>30</v>
      </c>
    </row>
    <row r="537" ht="14.25" customHeight="1">
      <c r="A537" s="3">
        <v>1.0</v>
      </c>
      <c r="B537" s="3">
        <v>2.0</v>
      </c>
      <c r="C537" s="3" t="s">
        <v>33</v>
      </c>
      <c r="D537" s="3">
        <v>7.0</v>
      </c>
      <c r="E537" s="3">
        <v>0.0</v>
      </c>
      <c r="F537" s="3">
        <v>2.0</v>
      </c>
      <c r="G537" s="4">
        <v>26.25</v>
      </c>
      <c r="H537" s="3" t="s">
        <v>30</v>
      </c>
    </row>
    <row r="538" ht="14.25" customHeight="1">
      <c r="A538" s="3">
        <v>0.0</v>
      </c>
      <c r="B538" s="3">
        <v>1.0</v>
      </c>
      <c r="C538" s="3" t="s">
        <v>31</v>
      </c>
      <c r="D538" s="3">
        <v>45.0</v>
      </c>
      <c r="E538" s="3">
        <v>0.0</v>
      </c>
      <c r="F538" s="3">
        <v>0.0</v>
      </c>
      <c r="G538" s="4">
        <v>26.55</v>
      </c>
      <c r="H538" s="3" t="s">
        <v>30</v>
      </c>
    </row>
    <row r="539" ht="14.25" customHeight="1">
      <c r="A539" s="3">
        <v>1.0</v>
      </c>
      <c r="B539" s="3">
        <v>1.0</v>
      </c>
      <c r="C539" s="3" t="s">
        <v>33</v>
      </c>
      <c r="D539" s="3">
        <v>30.0</v>
      </c>
      <c r="E539" s="3">
        <v>0.0</v>
      </c>
      <c r="F539" s="3">
        <v>0.0</v>
      </c>
      <c r="G539" s="4">
        <v>106.425</v>
      </c>
      <c r="H539" s="3" t="s">
        <v>32</v>
      </c>
    </row>
    <row r="540" ht="14.25" hidden="1" customHeight="1">
      <c r="A540" s="3">
        <v>0.0</v>
      </c>
      <c r="B540" s="3">
        <v>3.0</v>
      </c>
      <c r="C540" s="3" t="s">
        <v>31</v>
      </c>
      <c r="E540" s="3">
        <v>0.0</v>
      </c>
      <c r="F540" s="3">
        <v>0.0</v>
      </c>
      <c r="G540" s="4">
        <v>14.5</v>
      </c>
      <c r="H540" s="3" t="s">
        <v>30</v>
      </c>
    </row>
    <row r="541" ht="14.25" customHeight="1">
      <c r="A541" s="3">
        <v>1.0</v>
      </c>
      <c r="B541" s="3">
        <v>1.0</v>
      </c>
      <c r="C541" s="3" t="s">
        <v>33</v>
      </c>
      <c r="D541" s="3">
        <v>22.0</v>
      </c>
      <c r="E541" s="3">
        <v>0.0</v>
      </c>
      <c r="F541" s="3">
        <v>2.0</v>
      </c>
      <c r="G541" s="4">
        <v>49.5</v>
      </c>
      <c r="H541" s="3" t="s">
        <v>32</v>
      </c>
    </row>
    <row r="542" ht="14.25" customHeight="1">
      <c r="A542" s="3">
        <v>1.0</v>
      </c>
      <c r="B542" s="3">
        <v>1.0</v>
      </c>
      <c r="C542" s="3" t="s">
        <v>33</v>
      </c>
      <c r="D542" s="3">
        <v>36.0</v>
      </c>
      <c r="E542" s="3">
        <v>0.0</v>
      </c>
      <c r="F542" s="3">
        <v>2.0</v>
      </c>
      <c r="G542" s="4">
        <v>71.0</v>
      </c>
      <c r="H542" s="3" t="s">
        <v>30</v>
      </c>
    </row>
    <row r="543" ht="14.25" customHeight="1">
      <c r="A543" s="3">
        <v>0.0</v>
      </c>
      <c r="B543" s="3">
        <v>3.0</v>
      </c>
      <c r="C543" s="3" t="s">
        <v>33</v>
      </c>
      <c r="D543" s="3">
        <v>9.0</v>
      </c>
      <c r="E543" s="3">
        <v>4.0</v>
      </c>
      <c r="F543" s="3">
        <v>2.0</v>
      </c>
      <c r="G543" s="4">
        <v>31.275</v>
      </c>
      <c r="H543" s="3" t="s">
        <v>30</v>
      </c>
    </row>
    <row r="544" ht="14.25" customHeight="1">
      <c r="A544" s="3">
        <v>0.0</v>
      </c>
      <c r="B544" s="3">
        <v>3.0</v>
      </c>
      <c r="C544" s="3" t="s">
        <v>33</v>
      </c>
      <c r="D544" s="3">
        <v>11.0</v>
      </c>
      <c r="E544" s="3">
        <v>4.0</v>
      </c>
      <c r="F544" s="3">
        <v>2.0</v>
      </c>
      <c r="G544" s="4">
        <v>31.275</v>
      </c>
      <c r="H544" s="3" t="s">
        <v>30</v>
      </c>
    </row>
    <row r="545" ht="14.25" customHeight="1">
      <c r="A545" s="3">
        <v>1.0</v>
      </c>
      <c r="B545" s="3">
        <v>2.0</v>
      </c>
      <c r="C545" s="3" t="s">
        <v>31</v>
      </c>
      <c r="D545" s="3">
        <v>32.0</v>
      </c>
      <c r="E545" s="3">
        <v>1.0</v>
      </c>
      <c r="F545" s="3">
        <v>0.0</v>
      </c>
      <c r="G545" s="4">
        <v>26.0</v>
      </c>
      <c r="H545" s="3" t="s">
        <v>30</v>
      </c>
    </row>
    <row r="546" ht="14.25" customHeight="1">
      <c r="A546" s="3">
        <v>0.0</v>
      </c>
      <c r="B546" s="3">
        <v>1.0</v>
      </c>
      <c r="C546" s="3" t="s">
        <v>31</v>
      </c>
      <c r="D546" s="3">
        <v>50.0</v>
      </c>
      <c r="E546" s="3">
        <v>1.0</v>
      </c>
      <c r="F546" s="3">
        <v>0.0</v>
      </c>
      <c r="G546" s="4">
        <v>106.425</v>
      </c>
      <c r="H546" s="3" t="s">
        <v>32</v>
      </c>
    </row>
    <row r="547" ht="14.25" customHeight="1">
      <c r="A547" s="3">
        <v>0.0</v>
      </c>
      <c r="B547" s="3">
        <v>1.0</v>
      </c>
      <c r="C547" s="3" t="s">
        <v>31</v>
      </c>
      <c r="D547" s="3">
        <v>64.0</v>
      </c>
      <c r="E547" s="3">
        <v>0.0</v>
      </c>
      <c r="F547" s="3">
        <v>0.0</v>
      </c>
      <c r="G547" s="4">
        <v>26.0</v>
      </c>
      <c r="H547" s="3" t="s">
        <v>30</v>
      </c>
    </row>
    <row r="548" ht="14.25" customHeight="1">
      <c r="A548" s="3">
        <v>1.0</v>
      </c>
      <c r="B548" s="3">
        <v>2.0</v>
      </c>
      <c r="C548" s="3" t="s">
        <v>33</v>
      </c>
      <c r="D548" s="3">
        <v>19.0</v>
      </c>
      <c r="E548" s="3">
        <v>1.0</v>
      </c>
      <c r="F548" s="3">
        <v>0.0</v>
      </c>
      <c r="G548" s="4">
        <v>26.0</v>
      </c>
      <c r="H548" s="3" t="s">
        <v>30</v>
      </c>
    </row>
    <row r="549" ht="14.25" hidden="1" customHeight="1">
      <c r="A549" s="3">
        <v>1.0</v>
      </c>
      <c r="B549" s="3">
        <v>2.0</v>
      </c>
      <c r="C549" s="3" t="s">
        <v>31</v>
      </c>
      <c r="E549" s="3">
        <v>0.0</v>
      </c>
      <c r="F549" s="3">
        <v>0.0</v>
      </c>
      <c r="G549" s="4">
        <v>13.8625</v>
      </c>
      <c r="H549" s="3" t="s">
        <v>32</v>
      </c>
    </row>
    <row r="550" ht="14.25" customHeight="1">
      <c r="A550" s="3">
        <v>0.0</v>
      </c>
      <c r="B550" s="3">
        <v>3.0</v>
      </c>
      <c r="C550" s="3" t="s">
        <v>31</v>
      </c>
      <c r="D550" s="3">
        <v>33.0</v>
      </c>
      <c r="E550" s="3">
        <v>1.0</v>
      </c>
      <c r="F550" s="3">
        <v>1.0</v>
      </c>
      <c r="G550" s="4">
        <v>20.525</v>
      </c>
      <c r="H550" s="3" t="s">
        <v>30</v>
      </c>
    </row>
    <row r="551" ht="14.25" customHeight="1">
      <c r="A551" s="3">
        <v>1.0</v>
      </c>
      <c r="B551" s="3">
        <v>2.0</v>
      </c>
      <c r="C551" s="3" t="s">
        <v>31</v>
      </c>
      <c r="D551" s="3">
        <v>8.0</v>
      </c>
      <c r="E551" s="3">
        <v>1.0</v>
      </c>
      <c r="F551" s="3">
        <v>1.0</v>
      </c>
      <c r="G551" s="4">
        <v>36.75</v>
      </c>
      <c r="H551" s="3" t="s">
        <v>30</v>
      </c>
    </row>
    <row r="552" ht="14.25" customHeight="1">
      <c r="A552" s="3">
        <v>1.0</v>
      </c>
      <c r="B552" s="3">
        <v>1.0</v>
      </c>
      <c r="C552" s="3" t="s">
        <v>31</v>
      </c>
      <c r="D552" s="3">
        <v>17.0</v>
      </c>
      <c r="E552" s="3">
        <v>0.0</v>
      </c>
      <c r="F552" s="3">
        <v>2.0</v>
      </c>
      <c r="G552" s="4">
        <v>110.8833</v>
      </c>
      <c r="H552" s="3" t="s">
        <v>32</v>
      </c>
    </row>
    <row r="553" ht="14.25" customHeight="1">
      <c r="A553" s="3">
        <v>0.0</v>
      </c>
      <c r="B553" s="3">
        <v>2.0</v>
      </c>
      <c r="C553" s="3" t="s">
        <v>31</v>
      </c>
      <c r="D553" s="3">
        <v>27.0</v>
      </c>
      <c r="E553" s="3">
        <v>0.0</v>
      </c>
      <c r="F553" s="3">
        <v>0.0</v>
      </c>
      <c r="G553" s="4">
        <v>26.0</v>
      </c>
      <c r="H553" s="3" t="s">
        <v>30</v>
      </c>
    </row>
    <row r="554" ht="14.25" hidden="1" customHeight="1">
      <c r="A554" s="3">
        <v>0.0</v>
      </c>
      <c r="B554" s="3">
        <v>3.0</v>
      </c>
      <c r="C554" s="3" t="s">
        <v>31</v>
      </c>
      <c r="E554" s="3">
        <v>0.0</v>
      </c>
      <c r="F554" s="3">
        <v>0.0</v>
      </c>
      <c r="G554" s="4">
        <v>7.8292</v>
      </c>
      <c r="H554" s="3" t="s">
        <v>34</v>
      </c>
    </row>
    <row r="555" ht="14.25" customHeight="1">
      <c r="A555" s="3">
        <v>1.0</v>
      </c>
      <c r="B555" s="3">
        <v>3.0</v>
      </c>
      <c r="C555" s="3" t="s">
        <v>31</v>
      </c>
      <c r="D555" s="3">
        <v>22.0</v>
      </c>
      <c r="E555" s="3">
        <v>0.0</v>
      </c>
      <c r="F555" s="3">
        <v>0.0</v>
      </c>
      <c r="G555" s="4">
        <v>7.225</v>
      </c>
      <c r="H555" s="3" t="s">
        <v>32</v>
      </c>
    </row>
    <row r="556" ht="14.25" customHeight="1">
      <c r="A556" s="3">
        <v>1.0</v>
      </c>
      <c r="B556" s="3">
        <v>3.0</v>
      </c>
      <c r="C556" s="3" t="s">
        <v>33</v>
      </c>
      <c r="D556" s="3">
        <v>22.0</v>
      </c>
      <c r="E556" s="3">
        <v>0.0</v>
      </c>
      <c r="F556" s="3">
        <v>0.0</v>
      </c>
      <c r="G556" s="4">
        <v>7.775</v>
      </c>
      <c r="H556" s="3" t="s">
        <v>30</v>
      </c>
    </row>
    <row r="557" ht="14.25" customHeight="1">
      <c r="A557" s="3">
        <v>0.0</v>
      </c>
      <c r="B557" s="3">
        <v>1.0</v>
      </c>
      <c r="C557" s="3" t="s">
        <v>31</v>
      </c>
      <c r="D557" s="3">
        <v>62.0</v>
      </c>
      <c r="E557" s="3">
        <v>0.0</v>
      </c>
      <c r="F557" s="3">
        <v>0.0</v>
      </c>
      <c r="G557" s="4">
        <v>26.55</v>
      </c>
      <c r="H557" s="3" t="s">
        <v>30</v>
      </c>
    </row>
    <row r="558" ht="14.25" customHeight="1">
      <c r="A558" s="3">
        <v>1.0</v>
      </c>
      <c r="B558" s="3">
        <v>1.0</v>
      </c>
      <c r="C558" s="3" t="s">
        <v>33</v>
      </c>
      <c r="D558" s="3">
        <v>48.0</v>
      </c>
      <c r="E558" s="3">
        <v>1.0</v>
      </c>
      <c r="F558" s="3">
        <v>0.0</v>
      </c>
      <c r="G558" s="4">
        <v>39.6</v>
      </c>
      <c r="H558" s="3" t="s">
        <v>32</v>
      </c>
    </row>
    <row r="559" ht="14.25" hidden="1" customHeight="1">
      <c r="A559" s="3">
        <v>0.0</v>
      </c>
      <c r="B559" s="3">
        <v>1.0</v>
      </c>
      <c r="C559" s="3" t="s">
        <v>31</v>
      </c>
      <c r="E559" s="3">
        <v>0.0</v>
      </c>
      <c r="F559" s="3">
        <v>0.0</v>
      </c>
      <c r="G559" s="4">
        <v>227.525</v>
      </c>
      <c r="H559" s="3" t="s">
        <v>32</v>
      </c>
    </row>
    <row r="560" ht="14.25" customHeight="1">
      <c r="A560" s="3">
        <v>1.0</v>
      </c>
      <c r="B560" s="3">
        <v>1.0</v>
      </c>
      <c r="C560" s="3" t="s">
        <v>33</v>
      </c>
      <c r="D560" s="3">
        <v>39.0</v>
      </c>
      <c r="E560" s="3">
        <v>1.0</v>
      </c>
      <c r="F560" s="3">
        <v>1.0</v>
      </c>
      <c r="G560" s="4">
        <v>79.65</v>
      </c>
      <c r="H560" s="3" t="s">
        <v>30</v>
      </c>
    </row>
    <row r="561" ht="14.25" customHeight="1">
      <c r="A561" s="3">
        <v>1.0</v>
      </c>
      <c r="B561" s="3">
        <v>3.0</v>
      </c>
      <c r="C561" s="3" t="s">
        <v>33</v>
      </c>
      <c r="D561" s="3">
        <v>36.0</v>
      </c>
      <c r="E561" s="3">
        <v>1.0</v>
      </c>
      <c r="F561" s="3">
        <v>0.0</v>
      </c>
      <c r="G561" s="4">
        <v>17.4</v>
      </c>
      <c r="H561" s="3" t="s">
        <v>30</v>
      </c>
    </row>
    <row r="562" ht="14.25" hidden="1" customHeight="1">
      <c r="A562" s="3">
        <v>0.0</v>
      </c>
      <c r="B562" s="3">
        <v>3.0</v>
      </c>
      <c r="C562" s="3" t="s">
        <v>31</v>
      </c>
      <c r="E562" s="3">
        <v>0.0</v>
      </c>
      <c r="F562" s="3">
        <v>0.0</v>
      </c>
      <c r="G562" s="4">
        <v>7.75</v>
      </c>
      <c r="H562" s="3" t="s">
        <v>34</v>
      </c>
    </row>
    <row r="563" ht="14.25" customHeight="1">
      <c r="A563" s="3">
        <v>0.0</v>
      </c>
      <c r="B563" s="3">
        <v>3.0</v>
      </c>
      <c r="C563" s="3" t="s">
        <v>31</v>
      </c>
      <c r="D563" s="3">
        <v>40.0</v>
      </c>
      <c r="E563" s="3">
        <v>0.0</v>
      </c>
      <c r="F563" s="3">
        <v>0.0</v>
      </c>
      <c r="G563" s="4">
        <v>7.8958</v>
      </c>
      <c r="H563" s="3" t="s">
        <v>30</v>
      </c>
    </row>
    <row r="564" ht="14.25" customHeight="1">
      <c r="A564" s="3">
        <v>0.0</v>
      </c>
      <c r="B564" s="3">
        <v>2.0</v>
      </c>
      <c r="C564" s="3" t="s">
        <v>31</v>
      </c>
      <c r="D564" s="3">
        <v>28.0</v>
      </c>
      <c r="E564" s="3">
        <v>0.0</v>
      </c>
      <c r="F564" s="3">
        <v>0.0</v>
      </c>
      <c r="G564" s="4">
        <v>13.5</v>
      </c>
      <c r="H564" s="3" t="s">
        <v>30</v>
      </c>
    </row>
    <row r="565" ht="14.25" hidden="1" customHeight="1">
      <c r="A565" s="3">
        <v>0.0</v>
      </c>
      <c r="B565" s="3">
        <v>3.0</v>
      </c>
      <c r="C565" s="3" t="s">
        <v>31</v>
      </c>
      <c r="E565" s="3">
        <v>0.0</v>
      </c>
      <c r="F565" s="3">
        <v>0.0</v>
      </c>
      <c r="G565" s="4">
        <v>8.05</v>
      </c>
      <c r="H565" s="3" t="s">
        <v>30</v>
      </c>
    </row>
    <row r="566" ht="14.25" hidden="1" customHeight="1">
      <c r="A566" s="3">
        <v>0.0</v>
      </c>
      <c r="B566" s="3">
        <v>3.0</v>
      </c>
      <c r="C566" s="3" t="s">
        <v>33</v>
      </c>
      <c r="E566" s="3">
        <v>0.0</v>
      </c>
      <c r="F566" s="3">
        <v>0.0</v>
      </c>
      <c r="G566" s="4">
        <v>8.05</v>
      </c>
      <c r="H566" s="3" t="s">
        <v>30</v>
      </c>
    </row>
    <row r="567" ht="14.25" customHeight="1">
      <c r="A567" s="3">
        <v>0.0</v>
      </c>
      <c r="B567" s="3">
        <v>3.0</v>
      </c>
      <c r="C567" s="3" t="s">
        <v>31</v>
      </c>
      <c r="D567" s="3">
        <v>24.0</v>
      </c>
      <c r="E567" s="3">
        <v>2.0</v>
      </c>
      <c r="F567" s="3">
        <v>0.0</v>
      </c>
      <c r="G567" s="4">
        <v>24.15</v>
      </c>
      <c r="H567" s="3" t="s">
        <v>30</v>
      </c>
    </row>
    <row r="568" ht="14.25" customHeight="1">
      <c r="A568" s="3">
        <v>0.0</v>
      </c>
      <c r="B568" s="3">
        <v>3.0</v>
      </c>
      <c r="C568" s="3" t="s">
        <v>31</v>
      </c>
      <c r="D568" s="3">
        <v>19.0</v>
      </c>
      <c r="E568" s="3">
        <v>0.0</v>
      </c>
      <c r="F568" s="3">
        <v>0.0</v>
      </c>
      <c r="G568" s="4">
        <v>7.8958</v>
      </c>
      <c r="H568" s="3" t="s">
        <v>30</v>
      </c>
    </row>
    <row r="569" ht="14.25" customHeight="1">
      <c r="A569" s="3">
        <v>0.0</v>
      </c>
      <c r="B569" s="3">
        <v>3.0</v>
      </c>
      <c r="C569" s="3" t="s">
        <v>33</v>
      </c>
      <c r="D569" s="3">
        <v>29.0</v>
      </c>
      <c r="E569" s="3">
        <v>0.0</v>
      </c>
      <c r="F569" s="3">
        <v>4.0</v>
      </c>
      <c r="G569" s="4">
        <v>21.075</v>
      </c>
      <c r="H569" s="3" t="s">
        <v>30</v>
      </c>
    </row>
    <row r="570" ht="14.25" hidden="1" customHeight="1">
      <c r="A570" s="3">
        <v>0.0</v>
      </c>
      <c r="B570" s="3">
        <v>3.0</v>
      </c>
      <c r="C570" s="3" t="s">
        <v>31</v>
      </c>
      <c r="E570" s="3">
        <v>0.0</v>
      </c>
      <c r="F570" s="3">
        <v>0.0</v>
      </c>
      <c r="G570" s="4">
        <v>7.2292</v>
      </c>
      <c r="H570" s="3" t="s">
        <v>32</v>
      </c>
    </row>
    <row r="571" ht="14.25" customHeight="1">
      <c r="A571" s="3">
        <v>1.0</v>
      </c>
      <c r="B571" s="3">
        <v>3.0</v>
      </c>
      <c r="C571" s="3" t="s">
        <v>31</v>
      </c>
      <c r="D571" s="3">
        <v>32.0</v>
      </c>
      <c r="E571" s="3">
        <v>0.0</v>
      </c>
      <c r="F571" s="3">
        <v>0.0</v>
      </c>
      <c r="G571" s="4">
        <v>7.8542</v>
      </c>
      <c r="H571" s="3" t="s">
        <v>30</v>
      </c>
    </row>
    <row r="572" ht="14.25" customHeight="1">
      <c r="A572" s="3">
        <v>1.0</v>
      </c>
      <c r="B572" s="3">
        <v>2.0</v>
      </c>
      <c r="C572" s="3" t="s">
        <v>31</v>
      </c>
      <c r="D572" s="3">
        <v>62.0</v>
      </c>
      <c r="E572" s="3">
        <v>0.0</v>
      </c>
      <c r="F572" s="3">
        <v>0.0</v>
      </c>
      <c r="G572" s="4">
        <v>10.5</v>
      </c>
      <c r="H572" s="3" t="s">
        <v>30</v>
      </c>
    </row>
    <row r="573" ht="14.25" customHeight="1">
      <c r="A573" s="3">
        <v>1.0</v>
      </c>
      <c r="B573" s="3">
        <v>1.0</v>
      </c>
      <c r="C573" s="3" t="s">
        <v>33</v>
      </c>
      <c r="D573" s="3">
        <v>53.0</v>
      </c>
      <c r="E573" s="3">
        <v>2.0</v>
      </c>
      <c r="F573" s="3">
        <v>0.0</v>
      </c>
      <c r="G573" s="4">
        <v>51.4792</v>
      </c>
      <c r="H573" s="3" t="s">
        <v>30</v>
      </c>
    </row>
    <row r="574" ht="14.25" customHeight="1">
      <c r="A574" s="3">
        <v>1.0</v>
      </c>
      <c r="B574" s="3">
        <v>1.0</v>
      </c>
      <c r="C574" s="3" t="s">
        <v>31</v>
      </c>
      <c r="D574" s="3">
        <v>36.0</v>
      </c>
      <c r="E574" s="3">
        <v>0.0</v>
      </c>
      <c r="F574" s="3">
        <v>0.0</v>
      </c>
      <c r="G574" s="4">
        <v>26.3875</v>
      </c>
      <c r="H574" s="3" t="s">
        <v>30</v>
      </c>
    </row>
    <row r="575" ht="14.25" hidden="1" customHeight="1">
      <c r="A575" s="3">
        <v>1.0</v>
      </c>
      <c r="B575" s="3">
        <v>3.0</v>
      </c>
      <c r="C575" s="3" t="s">
        <v>33</v>
      </c>
      <c r="E575" s="3">
        <v>0.0</v>
      </c>
      <c r="F575" s="3">
        <v>0.0</v>
      </c>
      <c r="G575" s="4">
        <v>7.75</v>
      </c>
      <c r="H575" s="3" t="s">
        <v>34</v>
      </c>
    </row>
    <row r="576" ht="14.25" customHeight="1">
      <c r="A576" s="3">
        <v>0.0</v>
      </c>
      <c r="B576" s="3">
        <v>3.0</v>
      </c>
      <c r="C576" s="3" t="s">
        <v>31</v>
      </c>
      <c r="D576" s="3">
        <v>16.0</v>
      </c>
      <c r="E576" s="3">
        <v>0.0</v>
      </c>
      <c r="F576" s="3">
        <v>0.0</v>
      </c>
      <c r="G576" s="4">
        <v>8.05</v>
      </c>
      <c r="H576" s="3" t="s">
        <v>30</v>
      </c>
    </row>
    <row r="577" ht="14.25" customHeight="1">
      <c r="A577" s="3">
        <v>0.0</v>
      </c>
      <c r="B577" s="3">
        <v>3.0</v>
      </c>
      <c r="C577" s="3" t="s">
        <v>31</v>
      </c>
      <c r="D577" s="3">
        <v>19.0</v>
      </c>
      <c r="E577" s="3">
        <v>0.0</v>
      </c>
      <c r="F577" s="3">
        <v>0.0</v>
      </c>
      <c r="G577" s="4">
        <v>14.5</v>
      </c>
      <c r="H577" s="3" t="s">
        <v>30</v>
      </c>
    </row>
    <row r="578" ht="14.25" customHeight="1">
      <c r="A578" s="3">
        <v>1.0</v>
      </c>
      <c r="B578" s="3">
        <v>2.0</v>
      </c>
      <c r="C578" s="3" t="s">
        <v>33</v>
      </c>
      <c r="D578" s="3">
        <v>34.0</v>
      </c>
      <c r="E578" s="3">
        <v>0.0</v>
      </c>
      <c r="F578" s="3">
        <v>0.0</v>
      </c>
      <c r="G578" s="4">
        <v>13.0</v>
      </c>
      <c r="H578" s="3" t="s">
        <v>30</v>
      </c>
    </row>
    <row r="579" ht="14.25" customHeight="1">
      <c r="A579" s="3">
        <v>1.0</v>
      </c>
      <c r="B579" s="3">
        <v>1.0</v>
      </c>
      <c r="C579" s="3" t="s">
        <v>33</v>
      </c>
      <c r="D579" s="3">
        <v>39.0</v>
      </c>
      <c r="E579" s="3">
        <v>1.0</v>
      </c>
      <c r="F579" s="3">
        <v>0.0</v>
      </c>
      <c r="G579" s="4">
        <v>55.9</v>
      </c>
      <c r="H579" s="3" t="s">
        <v>30</v>
      </c>
    </row>
    <row r="580" ht="14.25" hidden="1" customHeight="1">
      <c r="A580" s="3">
        <v>0.0</v>
      </c>
      <c r="B580" s="3">
        <v>3.0</v>
      </c>
      <c r="C580" s="3" t="s">
        <v>33</v>
      </c>
      <c r="E580" s="3">
        <v>1.0</v>
      </c>
      <c r="F580" s="3">
        <v>0.0</v>
      </c>
      <c r="G580" s="4">
        <v>14.4583</v>
      </c>
      <c r="H580" s="3" t="s">
        <v>32</v>
      </c>
    </row>
    <row r="581" ht="14.25" customHeight="1">
      <c r="A581" s="3">
        <v>1.0</v>
      </c>
      <c r="B581" s="3">
        <v>3.0</v>
      </c>
      <c r="C581" s="3" t="s">
        <v>31</v>
      </c>
      <c r="D581" s="3">
        <v>32.0</v>
      </c>
      <c r="E581" s="3">
        <v>0.0</v>
      </c>
      <c r="F581" s="3">
        <v>0.0</v>
      </c>
      <c r="G581" s="4">
        <v>7.925</v>
      </c>
      <c r="H581" s="3" t="s">
        <v>30</v>
      </c>
    </row>
    <row r="582" ht="14.25" customHeight="1">
      <c r="A582" s="3">
        <v>1.0</v>
      </c>
      <c r="B582" s="3">
        <v>2.0</v>
      </c>
      <c r="C582" s="3" t="s">
        <v>33</v>
      </c>
      <c r="D582" s="3">
        <v>25.0</v>
      </c>
      <c r="E582" s="3">
        <v>1.0</v>
      </c>
      <c r="F582" s="3">
        <v>1.0</v>
      </c>
      <c r="G582" s="4">
        <v>30.0</v>
      </c>
      <c r="H582" s="3" t="s">
        <v>30</v>
      </c>
    </row>
    <row r="583" ht="14.25" customHeight="1">
      <c r="A583" s="3">
        <v>1.0</v>
      </c>
      <c r="B583" s="3">
        <v>1.0</v>
      </c>
      <c r="C583" s="3" t="s">
        <v>33</v>
      </c>
      <c r="D583" s="3">
        <v>39.0</v>
      </c>
      <c r="E583" s="3">
        <v>1.0</v>
      </c>
      <c r="F583" s="3">
        <v>1.0</v>
      </c>
      <c r="G583" s="4">
        <v>110.8833</v>
      </c>
      <c r="H583" s="3" t="s">
        <v>32</v>
      </c>
    </row>
    <row r="584" ht="14.25" customHeight="1">
      <c r="A584" s="3">
        <v>0.0</v>
      </c>
      <c r="B584" s="3">
        <v>2.0</v>
      </c>
      <c r="C584" s="3" t="s">
        <v>31</v>
      </c>
      <c r="D584" s="3">
        <v>54.0</v>
      </c>
      <c r="E584" s="3">
        <v>0.0</v>
      </c>
      <c r="F584" s="3">
        <v>0.0</v>
      </c>
      <c r="G584" s="4">
        <v>26.0</v>
      </c>
      <c r="H584" s="3" t="s">
        <v>30</v>
      </c>
    </row>
    <row r="585" ht="14.25" customHeight="1">
      <c r="A585" s="3">
        <v>0.0</v>
      </c>
      <c r="B585" s="3">
        <v>1.0</v>
      </c>
      <c r="C585" s="3" t="s">
        <v>31</v>
      </c>
      <c r="D585" s="3">
        <v>36.0</v>
      </c>
      <c r="E585" s="3">
        <v>0.0</v>
      </c>
      <c r="F585" s="3">
        <v>0.0</v>
      </c>
      <c r="G585" s="4">
        <v>40.125</v>
      </c>
      <c r="H585" s="3" t="s">
        <v>32</v>
      </c>
    </row>
    <row r="586" ht="14.25" hidden="1" customHeight="1">
      <c r="A586" s="3">
        <v>0.0</v>
      </c>
      <c r="B586" s="3">
        <v>3.0</v>
      </c>
      <c r="C586" s="3" t="s">
        <v>31</v>
      </c>
      <c r="E586" s="3">
        <v>0.0</v>
      </c>
      <c r="F586" s="3">
        <v>0.0</v>
      </c>
      <c r="G586" s="4">
        <v>8.7125</v>
      </c>
      <c r="H586" s="3" t="s">
        <v>32</v>
      </c>
    </row>
    <row r="587" ht="14.25" customHeight="1">
      <c r="A587" s="3">
        <v>1.0</v>
      </c>
      <c r="B587" s="3">
        <v>1.0</v>
      </c>
      <c r="C587" s="3" t="s">
        <v>33</v>
      </c>
      <c r="D587" s="3">
        <v>18.0</v>
      </c>
      <c r="E587" s="3">
        <v>0.0</v>
      </c>
      <c r="F587" s="3">
        <v>2.0</v>
      </c>
      <c r="G587" s="4">
        <v>79.65</v>
      </c>
      <c r="H587" s="3" t="s">
        <v>30</v>
      </c>
    </row>
    <row r="588" ht="14.25" customHeight="1">
      <c r="A588" s="3">
        <v>0.0</v>
      </c>
      <c r="B588" s="3">
        <v>2.0</v>
      </c>
      <c r="C588" s="3" t="s">
        <v>31</v>
      </c>
      <c r="D588" s="3">
        <v>47.0</v>
      </c>
      <c r="E588" s="3">
        <v>0.0</v>
      </c>
      <c r="F588" s="3">
        <v>0.0</v>
      </c>
      <c r="G588" s="4">
        <v>15.0</v>
      </c>
      <c r="H588" s="3" t="s">
        <v>30</v>
      </c>
    </row>
    <row r="589" ht="14.25" customHeight="1">
      <c r="A589" s="3">
        <v>1.0</v>
      </c>
      <c r="B589" s="3">
        <v>1.0</v>
      </c>
      <c r="C589" s="3" t="s">
        <v>31</v>
      </c>
      <c r="D589" s="3">
        <v>60.0</v>
      </c>
      <c r="E589" s="3">
        <v>1.0</v>
      </c>
      <c r="F589" s="3">
        <v>1.0</v>
      </c>
      <c r="G589" s="4">
        <v>79.2</v>
      </c>
      <c r="H589" s="3" t="s">
        <v>32</v>
      </c>
    </row>
    <row r="590" ht="14.25" customHeight="1">
      <c r="A590" s="3">
        <v>0.0</v>
      </c>
      <c r="B590" s="3">
        <v>3.0</v>
      </c>
      <c r="C590" s="3" t="s">
        <v>31</v>
      </c>
      <c r="D590" s="3">
        <v>22.0</v>
      </c>
      <c r="E590" s="3">
        <v>0.0</v>
      </c>
      <c r="F590" s="3">
        <v>0.0</v>
      </c>
      <c r="G590" s="4">
        <v>8.05</v>
      </c>
      <c r="H590" s="3" t="s">
        <v>30</v>
      </c>
    </row>
    <row r="591" ht="14.25" hidden="1" customHeight="1">
      <c r="A591" s="3">
        <v>0.0</v>
      </c>
      <c r="B591" s="3">
        <v>3.0</v>
      </c>
      <c r="C591" s="3" t="s">
        <v>31</v>
      </c>
      <c r="E591" s="3">
        <v>0.0</v>
      </c>
      <c r="F591" s="3">
        <v>0.0</v>
      </c>
      <c r="G591" s="4">
        <v>8.05</v>
      </c>
      <c r="H591" s="3" t="s">
        <v>30</v>
      </c>
    </row>
    <row r="592" ht="14.25" customHeight="1">
      <c r="A592" s="3">
        <v>0.0</v>
      </c>
      <c r="B592" s="3">
        <v>3.0</v>
      </c>
      <c r="C592" s="3" t="s">
        <v>31</v>
      </c>
      <c r="D592" s="3">
        <v>35.0</v>
      </c>
      <c r="E592" s="3">
        <v>0.0</v>
      </c>
      <c r="F592" s="3">
        <v>0.0</v>
      </c>
      <c r="G592" s="4">
        <v>7.125</v>
      </c>
      <c r="H592" s="3" t="s">
        <v>30</v>
      </c>
    </row>
    <row r="593" ht="14.25" customHeight="1">
      <c r="A593" s="3">
        <v>1.0</v>
      </c>
      <c r="B593" s="3">
        <v>1.0</v>
      </c>
      <c r="C593" s="3" t="s">
        <v>33</v>
      </c>
      <c r="D593" s="3">
        <v>52.0</v>
      </c>
      <c r="E593" s="3">
        <v>1.0</v>
      </c>
      <c r="F593" s="3">
        <v>0.0</v>
      </c>
      <c r="G593" s="4">
        <v>78.2667</v>
      </c>
      <c r="H593" s="3" t="s">
        <v>32</v>
      </c>
    </row>
    <row r="594" ht="14.25" customHeight="1">
      <c r="A594" s="3">
        <v>0.0</v>
      </c>
      <c r="B594" s="3">
        <v>3.0</v>
      </c>
      <c r="C594" s="3" t="s">
        <v>31</v>
      </c>
      <c r="D594" s="3">
        <v>47.0</v>
      </c>
      <c r="E594" s="3">
        <v>0.0</v>
      </c>
      <c r="F594" s="3">
        <v>0.0</v>
      </c>
      <c r="G594" s="4">
        <v>7.25</v>
      </c>
      <c r="H594" s="3" t="s">
        <v>30</v>
      </c>
    </row>
    <row r="595" ht="14.25" hidden="1" customHeight="1">
      <c r="A595" s="3">
        <v>0.0</v>
      </c>
      <c r="B595" s="3">
        <v>3.0</v>
      </c>
      <c r="C595" s="3" t="s">
        <v>33</v>
      </c>
      <c r="E595" s="3">
        <v>0.0</v>
      </c>
      <c r="F595" s="3">
        <v>2.0</v>
      </c>
      <c r="G595" s="4">
        <v>7.75</v>
      </c>
      <c r="H595" s="3" t="s">
        <v>34</v>
      </c>
    </row>
    <row r="596" ht="14.25" customHeight="1">
      <c r="A596" s="3">
        <v>0.0</v>
      </c>
      <c r="B596" s="3">
        <v>2.0</v>
      </c>
      <c r="C596" s="3" t="s">
        <v>31</v>
      </c>
      <c r="D596" s="3">
        <v>37.0</v>
      </c>
      <c r="E596" s="3">
        <v>1.0</v>
      </c>
      <c r="F596" s="3">
        <v>0.0</v>
      </c>
      <c r="G596" s="4">
        <v>26.0</v>
      </c>
      <c r="H596" s="3" t="s">
        <v>30</v>
      </c>
    </row>
    <row r="597" ht="14.25" customHeight="1">
      <c r="A597" s="3">
        <v>0.0</v>
      </c>
      <c r="B597" s="3">
        <v>3.0</v>
      </c>
      <c r="C597" s="3" t="s">
        <v>31</v>
      </c>
      <c r="D597" s="3">
        <v>36.0</v>
      </c>
      <c r="E597" s="3">
        <v>1.0</v>
      </c>
      <c r="F597" s="3">
        <v>1.0</v>
      </c>
      <c r="G597" s="4">
        <v>24.15</v>
      </c>
      <c r="H597" s="3" t="s">
        <v>30</v>
      </c>
    </row>
    <row r="598" ht="14.25" hidden="1" customHeight="1">
      <c r="A598" s="3">
        <v>1.0</v>
      </c>
      <c r="B598" s="3">
        <v>2.0</v>
      </c>
      <c r="C598" s="3" t="s">
        <v>33</v>
      </c>
      <c r="E598" s="3">
        <v>0.0</v>
      </c>
      <c r="F598" s="3">
        <v>0.0</v>
      </c>
      <c r="G598" s="4">
        <v>33.0</v>
      </c>
      <c r="H598" s="3" t="s">
        <v>30</v>
      </c>
    </row>
    <row r="599" ht="14.25" customHeight="1">
      <c r="A599" s="3">
        <v>0.0</v>
      </c>
      <c r="B599" s="3">
        <v>3.0</v>
      </c>
      <c r="C599" s="3" t="s">
        <v>31</v>
      </c>
      <c r="D599" s="3">
        <v>49.0</v>
      </c>
      <c r="E599" s="3">
        <v>0.0</v>
      </c>
      <c r="F599" s="3">
        <v>0.0</v>
      </c>
      <c r="G599" s="4">
        <v>0.0</v>
      </c>
      <c r="H599" s="3" t="s">
        <v>30</v>
      </c>
    </row>
    <row r="600" ht="14.25" hidden="1" customHeight="1">
      <c r="A600" s="3">
        <v>0.0</v>
      </c>
      <c r="B600" s="3">
        <v>3.0</v>
      </c>
      <c r="C600" s="3" t="s">
        <v>31</v>
      </c>
      <c r="E600" s="3">
        <v>0.0</v>
      </c>
      <c r="F600" s="3">
        <v>0.0</v>
      </c>
      <c r="G600" s="4">
        <v>7.225</v>
      </c>
      <c r="H600" s="3" t="s">
        <v>32</v>
      </c>
    </row>
    <row r="601" ht="14.25" customHeight="1">
      <c r="A601" s="3">
        <v>1.0</v>
      </c>
      <c r="B601" s="3">
        <v>1.0</v>
      </c>
      <c r="C601" s="3" t="s">
        <v>31</v>
      </c>
      <c r="D601" s="3">
        <v>49.0</v>
      </c>
      <c r="E601" s="3">
        <v>1.0</v>
      </c>
      <c r="F601" s="3">
        <v>0.0</v>
      </c>
      <c r="G601" s="4">
        <v>56.9292</v>
      </c>
      <c r="H601" s="3" t="s">
        <v>32</v>
      </c>
    </row>
    <row r="602" ht="14.25" customHeight="1">
      <c r="A602" s="3">
        <v>1.0</v>
      </c>
      <c r="B602" s="3">
        <v>2.0</v>
      </c>
      <c r="C602" s="3" t="s">
        <v>33</v>
      </c>
      <c r="D602" s="3">
        <v>24.0</v>
      </c>
      <c r="E602" s="3">
        <v>2.0</v>
      </c>
      <c r="F602" s="3">
        <v>1.0</v>
      </c>
      <c r="G602" s="4">
        <v>27.0</v>
      </c>
      <c r="H602" s="3" t="s">
        <v>30</v>
      </c>
    </row>
    <row r="603" ht="14.25" hidden="1" customHeight="1">
      <c r="A603" s="3">
        <v>0.0</v>
      </c>
      <c r="B603" s="3">
        <v>3.0</v>
      </c>
      <c r="C603" s="3" t="s">
        <v>31</v>
      </c>
      <c r="E603" s="3">
        <v>0.0</v>
      </c>
      <c r="F603" s="3">
        <v>0.0</v>
      </c>
      <c r="G603" s="4">
        <v>7.8958</v>
      </c>
      <c r="H603" s="3" t="s">
        <v>30</v>
      </c>
    </row>
    <row r="604" ht="14.25" hidden="1" customHeight="1">
      <c r="A604" s="3">
        <v>0.0</v>
      </c>
      <c r="B604" s="3">
        <v>1.0</v>
      </c>
      <c r="C604" s="3" t="s">
        <v>31</v>
      </c>
      <c r="E604" s="3">
        <v>0.0</v>
      </c>
      <c r="F604" s="3">
        <v>0.0</v>
      </c>
      <c r="G604" s="4">
        <v>42.4</v>
      </c>
      <c r="H604" s="3" t="s">
        <v>30</v>
      </c>
    </row>
    <row r="605" ht="14.25" customHeight="1">
      <c r="A605" s="3">
        <v>0.0</v>
      </c>
      <c r="B605" s="3">
        <v>3.0</v>
      </c>
      <c r="C605" s="3" t="s">
        <v>31</v>
      </c>
      <c r="D605" s="3">
        <v>44.0</v>
      </c>
      <c r="E605" s="3">
        <v>0.0</v>
      </c>
      <c r="F605" s="3">
        <v>0.0</v>
      </c>
      <c r="G605" s="4">
        <v>8.05</v>
      </c>
      <c r="H605" s="3" t="s">
        <v>30</v>
      </c>
    </row>
    <row r="606" ht="14.25" customHeight="1">
      <c r="A606" s="3">
        <v>1.0</v>
      </c>
      <c r="B606" s="3">
        <v>1.0</v>
      </c>
      <c r="C606" s="3" t="s">
        <v>31</v>
      </c>
      <c r="D606" s="3">
        <v>35.0</v>
      </c>
      <c r="E606" s="3">
        <v>0.0</v>
      </c>
      <c r="F606" s="3">
        <v>0.0</v>
      </c>
      <c r="G606" s="4">
        <v>26.55</v>
      </c>
      <c r="H606" s="3" t="s">
        <v>32</v>
      </c>
    </row>
    <row r="607" ht="14.25" customHeight="1">
      <c r="A607" s="3">
        <v>0.0</v>
      </c>
      <c r="B607" s="3">
        <v>3.0</v>
      </c>
      <c r="C607" s="3" t="s">
        <v>31</v>
      </c>
      <c r="D607" s="3">
        <v>36.0</v>
      </c>
      <c r="E607" s="3">
        <v>1.0</v>
      </c>
      <c r="F607" s="3">
        <v>0.0</v>
      </c>
      <c r="G607" s="4">
        <v>15.55</v>
      </c>
      <c r="H607" s="3" t="s">
        <v>30</v>
      </c>
    </row>
    <row r="608" ht="14.25" customHeight="1">
      <c r="A608" s="3">
        <v>0.0</v>
      </c>
      <c r="B608" s="3">
        <v>3.0</v>
      </c>
      <c r="C608" s="3" t="s">
        <v>31</v>
      </c>
      <c r="D608" s="3">
        <v>30.0</v>
      </c>
      <c r="E608" s="3">
        <v>0.0</v>
      </c>
      <c r="F608" s="3">
        <v>0.0</v>
      </c>
      <c r="G608" s="4">
        <v>7.8958</v>
      </c>
      <c r="H608" s="3" t="s">
        <v>30</v>
      </c>
    </row>
    <row r="609" ht="14.25" customHeight="1">
      <c r="A609" s="3">
        <v>1.0</v>
      </c>
      <c r="B609" s="3">
        <v>1.0</v>
      </c>
      <c r="C609" s="3" t="s">
        <v>31</v>
      </c>
      <c r="D609" s="3">
        <v>27.0</v>
      </c>
      <c r="E609" s="3">
        <v>0.0</v>
      </c>
      <c r="F609" s="3">
        <v>0.0</v>
      </c>
      <c r="G609" s="4">
        <v>30.5</v>
      </c>
      <c r="H609" s="3" t="s">
        <v>30</v>
      </c>
    </row>
    <row r="610" ht="14.25" customHeight="1">
      <c r="A610" s="3">
        <v>1.0</v>
      </c>
      <c r="B610" s="3">
        <v>2.0</v>
      </c>
      <c r="C610" s="3" t="s">
        <v>33</v>
      </c>
      <c r="D610" s="3">
        <v>22.0</v>
      </c>
      <c r="E610" s="3">
        <v>1.0</v>
      </c>
      <c r="F610" s="3">
        <v>2.0</v>
      </c>
      <c r="G610" s="4">
        <v>41.5792</v>
      </c>
      <c r="H610" s="3" t="s">
        <v>32</v>
      </c>
    </row>
    <row r="611" ht="14.25" customHeight="1">
      <c r="A611" s="3">
        <v>1.0</v>
      </c>
      <c r="B611" s="3">
        <v>1.0</v>
      </c>
      <c r="C611" s="3" t="s">
        <v>33</v>
      </c>
      <c r="D611" s="3">
        <v>40.0</v>
      </c>
      <c r="E611" s="3">
        <v>0.0</v>
      </c>
      <c r="F611" s="3">
        <v>0.0</v>
      </c>
      <c r="G611" s="4">
        <v>153.4625</v>
      </c>
      <c r="H611" s="3" t="s">
        <v>30</v>
      </c>
    </row>
    <row r="612" ht="14.25" customHeight="1">
      <c r="A612" s="3">
        <v>0.0</v>
      </c>
      <c r="B612" s="3">
        <v>3.0</v>
      </c>
      <c r="C612" s="3" t="s">
        <v>33</v>
      </c>
      <c r="D612" s="3">
        <v>39.0</v>
      </c>
      <c r="E612" s="3">
        <v>1.0</v>
      </c>
      <c r="F612" s="3">
        <v>5.0</v>
      </c>
      <c r="G612" s="4">
        <v>31.275</v>
      </c>
      <c r="H612" s="3" t="s">
        <v>30</v>
      </c>
    </row>
    <row r="613" ht="14.25" hidden="1" customHeight="1">
      <c r="A613" s="3">
        <v>0.0</v>
      </c>
      <c r="B613" s="3">
        <v>3.0</v>
      </c>
      <c r="C613" s="3" t="s">
        <v>31</v>
      </c>
      <c r="E613" s="3">
        <v>0.0</v>
      </c>
      <c r="F613" s="3">
        <v>0.0</v>
      </c>
      <c r="G613" s="4">
        <v>7.05</v>
      </c>
      <c r="H613" s="3" t="s">
        <v>30</v>
      </c>
    </row>
    <row r="614" ht="14.25" hidden="1" customHeight="1">
      <c r="A614" s="3">
        <v>1.0</v>
      </c>
      <c r="B614" s="3">
        <v>3.0</v>
      </c>
      <c r="C614" s="3" t="s">
        <v>33</v>
      </c>
      <c r="E614" s="3">
        <v>1.0</v>
      </c>
      <c r="F614" s="3">
        <v>0.0</v>
      </c>
      <c r="G614" s="4">
        <v>15.5</v>
      </c>
      <c r="H614" s="3" t="s">
        <v>34</v>
      </c>
    </row>
    <row r="615" ht="14.25" hidden="1" customHeight="1">
      <c r="A615" s="3">
        <v>0.0</v>
      </c>
      <c r="B615" s="3">
        <v>3.0</v>
      </c>
      <c r="C615" s="3" t="s">
        <v>31</v>
      </c>
      <c r="E615" s="3">
        <v>0.0</v>
      </c>
      <c r="F615" s="3">
        <v>0.0</v>
      </c>
      <c r="G615" s="4">
        <v>7.75</v>
      </c>
      <c r="H615" s="3" t="s">
        <v>34</v>
      </c>
    </row>
    <row r="616" ht="14.25" customHeight="1">
      <c r="A616" s="3">
        <v>0.0</v>
      </c>
      <c r="B616" s="3">
        <v>3.0</v>
      </c>
      <c r="C616" s="3" t="s">
        <v>31</v>
      </c>
      <c r="D616" s="3">
        <v>35.0</v>
      </c>
      <c r="E616" s="3">
        <v>0.0</v>
      </c>
      <c r="F616" s="3">
        <v>0.0</v>
      </c>
      <c r="G616" s="4">
        <v>8.05</v>
      </c>
      <c r="H616" s="3" t="s">
        <v>30</v>
      </c>
    </row>
    <row r="617" ht="14.25" customHeight="1">
      <c r="A617" s="3">
        <v>1.0</v>
      </c>
      <c r="B617" s="3">
        <v>2.0</v>
      </c>
      <c r="C617" s="3" t="s">
        <v>33</v>
      </c>
      <c r="D617" s="3">
        <v>24.0</v>
      </c>
      <c r="E617" s="3">
        <v>1.0</v>
      </c>
      <c r="F617" s="3">
        <v>2.0</v>
      </c>
      <c r="G617" s="4">
        <v>65.0</v>
      </c>
      <c r="H617" s="3" t="s">
        <v>30</v>
      </c>
    </row>
    <row r="618" ht="14.25" customHeight="1">
      <c r="A618" s="3">
        <v>0.0</v>
      </c>
      <c r="B618" s="3">
        <v>3.0</v>
      </c>
      <c r="C618" s="3" t="s">
        <v>31</v>
      </c>
      <c r="D618" s="3">
        <v>34.0</v>
      </c>
      <c r="E618" s="3">
        <v>1.0</v>
      </c>
      <c r="F618" s="3">
        <v>1.0</v>
      </c>
      <c r="G618" s="4">
        <v>14.4</v>
      </c>
      <c r="H618" s="3" t="s">
        <v>30</v>
      </c>
    </row>
    <row r="619" ht="14.25" customHeight="1">
      <c r="A619" s="3">
        <v>0.0</v>
      </c>
      <c r="B619" s="3">
        <v>3.0</v>
      </c>
      <c r="C619" s="3" t="s">
        <v>33</v>
      </c>
      <c r="D619" s="3">
        <v>26.0</v>
      </c>
      <c r="E619" s="3">
        <v>1.0</v>
      </c>
      <c r="F619" s="3">
        <v>0.0</v>
      </c>
      <c r="G619" s="4">
        <v>16.1</v>
      </c>
      <c r="H619" s="3" t="s">
        <v>30</v>
      </c>
    </row>
    <row r="620" ht="14.25" customHeight="1">
      <c r="A620" s="3">
        <v>1.0</v>
      </c>
      <c r="B620" s="3">
        <v>2.0</v>
      </c>
      <c r="C620" s="3" t="s">
        <v>33</v>
      </c>
      <c r="D620" s="3">
        <v>4.0</v>
      </c>
      <c r="E620" s="3">
        <v>2.0</v>
      </c>
      <c r="F620" s="3">
        <v>1.0</v>
      </c>
      <c r="G620" s="4">
        <v>39.0</v>
      </c>
      <c r="H620" s="3" t="s">
        <v>30</v>
      </c>
    </row>
    <row r="621" ht="14.25" customHeight="1">
      <c r="A621" s="3">
        <v>0.0</v>
      </c>
      <c r="B621" s="3">
        <v>2.0</v>
      </c>
      <c r="C621" s="3" t="s">
        <v>31</v>
      </c>
      <c r="D621" s="3">
        <v>26.0</v>
      </c>
      <c r="E621" s="3">
        <v>0.0</v>
      </c>
      <c r="F621" s="3">
        <v>0.0</v>
      </c>
      <c r="G621" s="4">
        <v>10.5</v>
      </c>
      <c r="H621" s="3" t="s">
        <v>30</v>
      </c>
    </row>
    <row r="622" ht="14.25" customHeight="1">
      <c r="A622" s="3">
        <v>0.0</v>
      </c>
      <c r="B622" s="3">
        <v>3.0</v>
      </c>
      <c r="C622" s="3" t="s">
        <v>31</v>
      </c>
      <c r="D622" s="3">
        <v>27.0</v>
      </c>
      <c r="E622" s="3">
        <v>1.0</v>
      </c>
      <c r="F622" s="3">
        <v>0.0</v>
      </c>
      <c r="G622" s="4">
        <v>14.4542</v>
      </c>
      <c r="H622" s="3" t="s">
        <v>32</v>
      </c>
    </row>
    <row r="623" ht="14.25" customHeight="1">
      <c r="A623" s="3">
        <v>1.0</v>
      </c>
      <c r="B623" s="3">
        <v>1.0</v>
      </c>
      <c r="C623" s="3" t="s">
        <v>31</v>
      </c>
      <c r="D623" s="3">
        <v>42.0</v>
      </c>
      <c r="E623" s="3">
        <v>1.0</v>
      </c>
      <c r="F623" s="3">
        <v>0.0</v>
      </c>
      <c r="G623" s="4">
        <v>52.5542</v>
      </c>
      <c r="H623" s="3" t="s">
        <v>30</v>
      </c>
    </row>
    <row r="624" ht="14.25" customHeight="1">
      <c r="A624" s="3">
        <v>1.0</v>
      </c>
      <c r="B624" s="3">
        <v>3.0</v>
      </c>
      <c r="C624" s="3" t="s">
        <v>31</v>
      </c>
      <c r="D624" s="3">
        <v>20.0</v>
      </c>
      <c r="E624" s="3">
        <v>1.0</v>
      </c>
      <c r="F624" s="3">
        <v>1.0</v>
      </c>
      <c r="G624" s="4">
        <v>15.7417</v>
      </c>
      <c r="H624" s="3" t="s">
        <v>32</v>
      </c>
    </row>
    <row r="625" ht="14.25" customHeight="1">
      <c r="A625" s="3">
        <v>0.0</v>
      </c>
      <c r="B625" s="3">
        <v>3.0</v>
      </c>
      <c r="C625" s="3" t="s">
        <v>31</v>
      </c>
      <c r="D625" s="3">
        <v>21.0</v>
      </c>
      <c r="E625" s="3">
        <v>0.0</v>
      </c>
      <c r="F625" s="3">
        <v>0.0</v>
      </c>
      <c r="G625" s="4">
        <v>7.8542</v>
      </c>
      <c r="H625" s="3" t="s">
        <v>30</v>
      </c>
    </row>
    <row r="626" ht="14.25" customHeight="1">
      <c r="A626" s="3">
        <v>0.0</v>
      </c>
      <c r="B626" s="3">
        <v>3.0</v>
      </c>
      <c r="C626" s="3" t="s">
        <v>31</v>
      </c>
      <c r="D626" s="3">
        <v>21.0</v>
      </c>
      <c r="E626" s="3">
        <v>0.0</v>
      </c>
      <c r="F626" s="3">
        <v>0.0</v>
      </c>
      <c r="G626" s="4">
        <v>16.1</v>
      </c>
      <c r="H626" s="3" t="s">
        <v>30</v>
      </c>
    </row>
    <row r="627" ht="14.25" customHeight="1">
      <c r="A627" s="3">
        <v>0.0</v>
      </c>
      <c r="B627" s="3">
        <v>1.0</v>
      </c>
      <c r="C627" s="3" t="s">
        <v>31</v>
      </c>
      <c r="D627" s="3">
        <v>61.0</v>
      </c>
      <c r="E627" s="3">
        <v>0.0</v>
      </c>
      <c r="F627" s="3">
        <v>0.0</v>
      </c>
      <c r="G627" s="4">
        <v>32.3208</v>
      </c>
      <c r="H627" s="3" t="s">
        <v>30</v>
      </c>
    </row>
    <row r="628" ht="14.25" customHeight="1">
      <c r="A628" s="3">
        <v>0.0</v>
      </c>
      <c r="B628" s="3">
        <v>2.0</v>
      </c>
      <c r="C628" s="3" t="s">
        <v>31</v>
      </c>
      <c r="D628" s="3">
        <v>57.0</v>
      </c>
      <c r="E628" s="3">
        <v>0.0</v>
      </c>
      <c r="F628" s="3">
        <v>0.0</v>
      </c>
      <c r="G628" s="4">
        <v>12.35</v>
      </c>
      <c r="H628" s="3" t="s">
        <v>34</v>
      </c>
    </row>
    <row r="629" ht="14.25" customHeight="1">
      <c r="A629" s="3">
        <v>1.0</v>
      </c>
      <c r="B629" s="3">
        <v>1.0</v>
      </c>
      <c r="C629" s="3" t="s">
        <v>33</v>
      </c>
      <c r="D629" s="3">
        <v>21.0</v>
      </c>
      <c r="E629" s="3">
        <v>0.0</v>
      </c>
      <c r="F629" s="3">
        <v>0.0</v>
      </c>
      <c r="G629" s="4">
        <v>77.9583</v>
      </c>
      <c r="H629" s="3" t="s">
        <v>30</v>
      </c>
    </row>
    <row r="630" ht="14.25" customHeight="1">
      <c r="A630" s="3">
        <v>0.0</v>
      </c>
      <c r="B630" s="3">
        <v>3.0</v>
      </c>
      <c r="C630" s="3" t="s">
        <v>31</v>
      </c>
      <c r="D630" s="3">
        <v>26.0</v>
      </c>
      <c r="E630" s="3">
        <v>0.0</v>
      </c>
      <c r="F630" s="3">
        <v>0.0</v>
      </c>
      <c r="G630" s="4">
        <v>7.8958</v>
      </c>
      <c r="H630" s="3" t="s">
        <v>30</v>
      </c>
    </row>
    <row r="631" ht="14.25" hidden="1" customHeight="1">
      <c r="A631" s="3">
        <v>0.0</v>
      </c>
      <c r="B631" s="3">
        <v>3.0</v>
      </c>
      <c r="C631" s="3" t="s">
        <v>31</v>
      </c>
      <c r="E631" s="3">
        <v>0.0</v>
      </c>
      <c r="F631" s="3">
        <v>0.0</v>
      </c>
      <c r="G631" s="4">
        <v>7.7333</v>
      </c>
      <c r="H631" s="3" t="s">
        <v>34</v>
      </c>
    </row>
    <row r="632" ht="14.25" customHeight="1">
      <c r="A632" s="3">
        <v>1.0</v>
      </c>
      <c r="B632" s="3">
        <v>1.0</v>
      </c>
      <c r="C632" s="3" t="s">
        <v>31</v>
      </c>
      <c r="D632" s="3">
        <v>80.0</v>
      </c>
      <c r="E632" s="3">
        <v>0.0</v>
      </c>
      <c r="F632" s="3">
        <v>0.0</v>
      </c>
      <c r="G632" s="4">
        <v>30.0</v>
      </c>
      <c r="H632" s="3" t="s">
        <v>30</v>
      </c>
    </row>
    <row r="633" ht="14.25" customHeight="1">
      <c r="A633" s="3">
        <v>0.0</v>
      </c>
      <c r="B633" s="3">
        <v>3.0</v>
      </c>
      <c r="C633" s="3" t="s">
        <v>31</v>
      </c>
      <c r="D633" s="3">
        <v>51.0</v>
      </c>
      <c r="E633" s="3">
        <v>0.0</v>
      </c>
      <c r="F633" s="3">
        <v>0.0</v>
      </c>
      <c r="G633" s="4">
        <v>7.0542</v>
      </c>
      <c r="H633" s="3" t="s">
        <v>30</v>
      </c>
    </row>
    <row r="634" ht="14.25" customHeight="1">
      <c r="A634" s="3">
        <v>1.0</v>
      </c>
      <c r="B634" s="3">
        <v>1.0</v>
      </c>
      <c r="C634" s="3" t="s">
        <v>31</v>
      </c>
      <c r="D634" s="3">
        <v>32.0</v>
      </c>
      <c r="E634" s="3">
        <v>0.0</v>
      </c>
      <c r="F634" s="3">
        <v>0.0</v>
      </c>
      <c r="G634" s="4">
        <v>30.5</v>
      </c>
      <c r="H634" s="3" t="s">
        <v>32</v>
      </c>
    </row>
    <row r="635" ht="14.25" hidden="1" customHeight="1">
      <c r="A635" s="3">
        <v>0.0</v>
      </c>
      <c r="B635" s="3">
        <v>1.0</v>
      </c>
      <c r="C635" s="3" t="s">
        <v>31</v>
      </c>
      <c r="E635" s="3">
        <v>0.0</v>
      </c>
      <c r="F635" s="3">
        <v>0.0</v>
      </c>
      <c r="G635" s="4">
        <v>0.0</v>
      </c>
      <c r="H635" s="3" t="s">
        <v>30</v>
      </c>
    </row>
    <row r="636" ht="14.25" customHeight="1">
      <c r="A636" s="3">
        <v>0.0</v>
      </c>
      <c r="B636" s="3">
        <v>3.0</v>
      </c>
      <c r="C636" s="3" t="s">
        <v>33</v>
      </c>
      <c r="D636" s="3">
        <v>9.0</v>
      </c>
      <c r="E636" s="3">
        <v>3.0</v>
      </c>
      <c r="F636" s="3">
        <v>2.0</v>
      </c>
      <c r="G636" s="4">
        <v>27.9</v>
      </c>
      <c r="H636" s="3" t="s">
        <v>30</v>
      </c>
    </row>
    <row r="637" ht="14.25" customHeight="1">
      <c r="A637" s="3">
        <v>1.0</v>
      </c>
      <c r="B637" s="3">
        <v>2.0</v>
      </c>
      <c r="C637" s="3" t="s">
        <v>33</v>
      </c>
      <c r="D637" s="3">
        <v>28.0</v>
      </c>
      <c r="E637" s="3">
        <v>0.0</v>
      </c>
      <c r="F637" s="3">
        <v>0.0</v>
      </c>
      <c r="G637" s="4">
        <v>13.0</v>
      </c>
      <c r="H637" s="3" t="s">
        <v>30</v>
      </c>
    </row>
    <row r="638" ht="14.25" customHeight="1">
      <c r="A638" s="3">
        <v>0.0</v>
      </c>
      <c r="B638" s="3">
        <v>3.0</v>
      </c>
      <c r="C638" s="3" t="s">
        <v>31</v>
      </c>
      <c r="D638" s="3">
        <v>32.0</v>
      </c>
      <c r="E638" s="3">
        <v>0.0</v>
      </c>
      <c r="F638" s="3">
        <v>0.0</v>
      </c>
      <c r="G638" s="4">
        <v>7.925</v>
      </c>
      <c r="H638" s="3" t="s">
        <v>30</v>
      </c>
    </row>
    <row r="639" ht="14.25" customHeight="1">
      <c r="A639" s="3">
        <v>0.0</v>
      </c>
      <c r="B639" s="3">
        <v>2.0</v>
      </c>
      <c r="C639" s="3" t="s">
        <v>31</v>
      </c>
      <c r="D639" s="3">
        <v>31.0</v>
      </c>
      <c r="E639" s="3">
        <v>1.0</v>
      </c>
      <c r="F639" s="3">
        <v>1.0</v>
      </c>
      <c r="G639" s="4">
        <v>26.25</v>
      </c>
      <c r="H639" s="3" t="s">
        <v>30</v>
      </c>
    </row>
    <row r="640" ht="14.25" customHeight="1">
      <c r="A640" s="3">
        <v>0.0</v>
      </c>
      <c r="B640" s="3">
        <v>3.0</v>
      </c>
      <c r="C640" s="3" t="s">
        <v>33</v>
      </c>
      <c r="D640" s="3">
        <v>41.0</v>
      </c>
      <c r="E640" s="3">
        <v>0.0</v>
      </c>
      <c r="F640" s="3">
        <v>5.0</v>
      </c>
      <c r="G640" s="4">
        <v>39.6875</v>
      </c>
      <c r="H640" s="3" t="s">
        <v>30</v>
      </c>
    </row>
    <row r="641" ht="14.25" hidden="1" customHeight="1">
      <c r="A641" s="3">
        <v>0.0</v>
      </c>
      <c r="B641" s="3">
        <v>3.0</v>
      </c>
      <c r="C641" s="3" t="s">
        <v>31</v>
      </c>
      <c r="E641" s="3">
        <v>1.0</v>
      </c>
      <c r="F641" s="3">
        <v>0.0</v>
      </c>
      <c r="G641" s="4">
        <v>16.1</v>
      </c>
      <c r="H641" s="3" t="s">
        <v>30</v>
      </c>
    </row>
    <row r="642" ht="14.25" customHeight="1">
      <c r="A642" s="3">
        <v>0.0</v>
      </c>
      <c r="B642" s="3">
        <v>3.0</v>
      </c>
      <c r="C642" s="3" t="s">
        <v>31</v>
      </c>
      <c r="D642" s="3">
        <v>20.0</v>
      </c>
      <c r="E642" s="3">
        <v>0.0</v>
      </c>
      <c r="F642" s="3">
        <v>0.0</v>
      </c>
      <c r="G642" s="4">
        <v>7.8542</v>
      </c>
      <c r="H642" s="3" t="s">
        <v>30</v>
      </c>
    </row>
    <row r="643" ht="14.25" customHeight="1">
      <c r="A643" s="3">
        <v>1.0</v>
      </c>
      <c r="B643" s="3">
        <v>1.0</v>
      </c>
      <c r="C643" s="3" t="s">
        <v>33</v>
      </c>
      <c r="D643" s="3">
        <v>24.0</v>
      </c>
      <c r="E643" s="3">
        <v>0.0</v>
      </c>
      <c r="F643" s="3">
        <v>0.0</v>
      </c>
      <c r="G643" s="4">
        <v>69.3</v>
      </c>
      <c r="H643" s="3" t="s">
        <v>32</v>
      </c>
    </row>
    <row r="644" ht="14.25" customHeight="1">
      <c r="A644" s="3">
        <v>0.0</v>
      </c>
      <c r="B644" s="3">
        <v>3.0</v>
      </c>
      <c r="C644" s="3" t="s">
        <v>33</v>
      </c>
      <c r="D644" s="3">
        <v>2.0</v>
      </c>
      <c r="E644" s="3">
        <v>3.0</v>
      </c>
      <c r="F644" s="3">
        <v>2.0</v>
      </c>
      <c r="G644" s="4">
        <v>27.9</v>
      </c>
      <c r="H644" s="3" t="s">
        <v>30</v>
      </c>
    </row>
    <row r="645" ht="14.25" hidden="1" customHeight="1">
      <c r="A645" s="3">
        <v>1.0</v>
      </c>
      <c r="B645" s="3">
        <v>3.0</v>
      </c>
      <c r="C645" s="3" t="s">
        <v>31</v>
      </c>
      <c r="E645" s="3">
        <v>0.0</v>
      </c>
      <c r="F645" s="3">
        <v>0.0</v>
      </c>
      <c r="G645" s="4">
        <v>56.4958</v>
      </c>
      <c r="H645" s="3" t="s">
        <v>30</v>
      </c>
    </row>
    <row r="646" ht="14.25" customHeight="1">
      <c r="A646" s="3">
        <v>1.0</v>
      </c>
      <c r="B646" s="3">
        <v>3.0</v>
      </c>
      <c r="C646" s="3" t="s">
        <v>33</v>
      </c>
      <c r="D646" s="3">
        <v>0.75</v>
      </c>
      <c r="E646" s="3">
        <v>2.0</v>
      </c>
      <c r="F646" s="3">
        <v>1.0</v>
      </c>
      <c r="G646" s="4">
        <v>19.2583</v>
      </c>
      <c r="H646" s="3" t="s">
        <v>32</v>
      </c>
    </row>
    <row r="647" ht="14.25" customHeight="1">
      <c r="A647" s="3">
        <v>1.0</v>
      </c>
      <c r="B647" s="3">
        <v>1.0</v>
      </c>
      <c r="C647" s="3" t="s">
        <v>31</v>
      </c>
      <c r="D647" s="3">
        <v>48.0</v>
      </c>
      <c r="E647" s="3">
        <v>1.0</v>
      </c>
      <c r="F647" s="3">
        <v>0.0</v>
      </c>
      <c r="G647" s="4">
        <v>76.7292</v>
      </c>
      <c r="H647" s="3" t="s">
        <v>32</v>
      </c>
    </row>
    <row r="648" ht="14.25" customHeight="1">
      <c r="A648" s="3">
        <v>0.0</v>
      </c>
      <c r="B648" s="3">
        <v>3.0</v>
      </c>
      <c r="C648" s="3" t="s">
        <v>31</v>
      </c>
      <c r="D648" s="3">
        <v>19.0</v>
      </c>
      <c r="E648" s="3">
        <v>0.0</v>
      </c>
      <c r="F648" s="3">
        <v>0.0</v>
      </c>
      <c r="G648" s="4">
        <v>7.8958</v>
      </c>
      <c r="H648" s="3" t="s">
        <v>30</v>
      </c>
    </row>
    <row r="649" ht="14.25" customHeight="1">
      <c r="A649" s="3">
        <v>1.0</v>
      </c>
      <c r="B649" s="3">
        <v>1.0</v>
      </c>
      <c r="C649" s="3" t="s">
        <v>31</v>
      </c>
      <c r="D649" s="3">
        <v>56.0</v>
      </c>
      <c r="E649" s="3">
        <v>0.0</v>
      </c>
      <c r="F649" s="3">
        <v>0.0</v>
      </c>
      <c r="G649" s="4">
        <v>35.5</v>
      </c>
      <c r="H649" s="3" t="s">
        <v>32</v>
      </c>
    </row>
    <row r="650" ht="14.25" hidden="1" customHeight="1">
      <c r="A650" s="3">
        <v>0.0</v>
      </c>
      <c r="B650" s="3">
        <v>3.0</v>
      </c>
      <c r="C650" s="3" t="s">
        <v>31</v>
      </c>
      <c r="E650" s="3">
        <v>0.0</v>
      </c>
      <c r="F650" s="3">
        <v>0.0</v>
      </c>
      <c r="G650" s="4">
        <v>7.55</v>
      </c>
      <c r="H650" s="3" t="s">
        <v>30</v>
      </c>
    </row>
    <row r="651" ht="14.25" customHeight="1">
      <c r="A651" s="3">
        <v>1.0</v>
      </c>
      <c r="B651" s="3">
        <v>3.0</v>
      </c>
      <c r="C651" s="3" t="s">
        <v>33</v>
      </c>
      <c r="D651" s="3">
        <v>23.0</v>
      </c>
      <c r="E651" s="3">
        <v>0.0</v>
      </c>
      <c r="F651" s="3">
        <v>0.0</v>
      </c>
      <c r="G651" s="4">
        <v>7.55</v>
      </c>
      <c r="H651" s="3" t="s">
        <v>30</v>
      </c>
    </row>
    <row r="652" ht="14.25" hidden="1" customHeight="1">
      <c r="A652" s="3">
        <v>0.0</v>
      </c>
      <c r="B652" s="3">
        <v>3.0</v>
      </c>
      <c r="C652" s="3" t="s">
        <v>31</v>
      </c>
      <c r="E652" s="3">
        <v>0.0</v>
      </c>
      <c r="F652" s="3">
        <v>0.0</v>
      </c>
      <c r="G652" s="4">
        <v>7.8958</v>
      </c>
      <c r="H652" s="3" t="s">
        <v>30</v>
      </c>
    </row>
    <row r="653" ht="14.25" customHeight="1">
      <c r="A653" s="3">
        <v>1.0</v>
      </c>
      <c r="B653" s="3">
        <v>2.0</v>
      </c>
      <c r="C653" s="3" t="s">
        <v>33</v>
      </c>
      <c r="D653" s="3">
        <v>18.0</v>
      </c>
      <c r="E653" s="3">
        <v>0.0</v>
      </c>
      <c r="F653" s="3">
        <v>1.0</v>
      </c>
      <c r="G653" s="4">
        <v>23.0</v>
      </c>
      <c r="H653" s="3" t="s">
        <v>30</v>
      </c>
    </row>
    <row r="654" ht="14.25" customHeight="1">
      <c r="A654" s="3">
        <v>0.0</v>
      </c>
      <c r="B654" s="3">
        <v>3.0</v>
      </c>
      <c r="C654" s="3" t="s">
        <v>31</v>
      </c>
      <c r="D654" s="3">
        <v>21.0</v>
      </c>
      <c r="E654" s="3">
        <v>0.0</v>
      </c>
      <c r="F654" s="3">
        <v>0.0</v>
      </c>
      <c r="G654" s="4">
        <v>8.4333</v>
      </c>
      <c r="H654" s="3" t="s">
        <v>30</v>
      </c>
    </row>
    <row r="655" ht="14.25" hidden="1" customHeight="1">
      <c r="A655" s="3">
        <v>1.0</v>
      </c>
      <c r="B655" s="3">
        <v>3.0</v>
      </c>
      <c r="C655" s="3" t="s">
        <v>33</v>
      </c>
      <c r="E655" s="3">
        <v>0.0</v>
      </c>
      <c r="F655" s="3">
        <v>0.0</v>
      </c>
      <c r="G655" s="4">
        <v>7.8292</v>
      </c>
      <c r="H655" s="3" t="s">
        <v>34</v>
      </c>
    </row>
    <row r="656" ht="14.25" customHeight="1">
      <c r="A656" s="3">
        <v>0.0</v>
      </c>
      <c r="B656" s="3">
        <v>3.0</v>
      </c>
      <c r="C656" s="3" t="s">
        <v>33</v>
      </c>
      <c r="D656" s="3">
        <v>18.0</v>
      </c>
      <c r="E656" s="3">
        <v>0.0</v>
      </c>
      <c r="F656" s="3">
        <v>0.0</v>
      </c>
      <c r="G656" s="4">
        <v>6.75</v>
      </c>
      <c r="H656" s="3" t="s">
        <v>34</v>
      </c>
    </row>
    <row r="657" ht="14.25" customHeight="1">
      <c r="A657" s="3">
        <v>0.0</v>
      </c>
      <c r="B657" s="3">
        <v>2.0</v>
      </c>
      <c r="C657" s="3" t="s">
        <v>31</v>
      </c>
      <c r="D657" s="3">
        <v>24.0</v>
      </c>
      <c r="E657" s="3">
        <v>2.0</v>
      </c>
      <c r="F657" s="3">
        <v>0.0</v>
      </c>
      <c r="G657" s="4">
        <v>73.5</v>
      </c>
      <c r="H657" s="3" t="s">
        <v>30</v>
      </c>
    </row>
    <row r="658" ht="14.25" hidden="1" customHeight="1">
      <c r="A658" s="3">
        <v>0.0</v>
      </c>
      <c r="B658" s="3">
        <v>3.0</v>
      </c>
      <c r="C658" s="3" t="s">
        <v>31</v>
      </c>
      <c r="E658" s="3">
        <v>0.0</v>
      </c>
      <c r="F658" s="3">
        <v>0.0</v>
      </c>
      <c r="G658" s="4">
        <v>7.8958</v>
      </c>
      <c r="H658" s="3" t="s">
        <v>30</v>
      </c>
    </row>
    <row r="659" ht="14.25" customHeight="1">
      <c r="A659" s="3">
        <v>0.0</v>
      </c>
      <c r="B659" s="3">
        <v>3.0</v>
      </c>
      <c r="C659" s="3" t="s">
        <v>33</v>
      </c>
      <c r="D659" s="3">
        <v>32.0</v>
      </c>
      <c r="E659" s="3">
        <v>1.0</v>
      </c>
      <c r="F659" s="3">
        <v>1.0</v>
      </c>
      <c r="G659" s="4">
        <v>15.5</v>
      </c>
      <c r="H659" s="3" t="s">
        <v>34</v>
      </c>
    </row>
    <row r="660" ht="14.25" customHeight="1">
      <c r="A660" s="3">
        <v>0.0</v>
      </c>
      <c r="B660" s="3">
        <v>2.0</v>
      </c>
      <c r="C660" s="3" t="s">
        <v>31</v>
      </c>
      <c r="D660" s="3">
        <v>23.0</v>
      </c>
      <c r="E660" s="3">
        <v>0.0</v>
      </c>
      <c r="F660" s="3">
        <v>0.0</v>
      </c>
      <c r="G660" s="4">
        <v>13.0</v>
      </c>
      <c r="H660" s="3" t="s">
        <v>30</v>
      </c>
    </row>
    <row r="661" ht="14.25" customHeight="1">
      <c r="A661" s="3">
        <v>0.0</v>
      </c>
      <c r="B661" s="3">
        <v>1.0</v>
      </c>
      <c r="C661" s="3" t="s">
        <v>31</v>
      </c>
      <c r="D661" s="3">
        <v>58.0</v>
      </c>
      <c r="E661" s="3">
        <v>0.0</v>
      </c>
      <c r="F661" s="3">
        <v>2.0</v>
      </c>
      <c r="G661" s="4">
        <v>113.275</v>
      </c>
      <c r="H661" s="3" t="s">
        <v>32</v>
      </c>
    </row>
    <row r="662" ht="14.25" customHeight="1">
      <c r="A662" s="3">
        <v>1.0</v>
      </c>
      <c r="B662" s="3">
        <v>1.0</v>
      </c>
      <c r="C662" s="3" t="s">
        <v>31</v>
      </c>
      <c r="D662" s="3">
        <v>50.0</v>
      </c>
      <c r="E662" s="3">
        <v>2.0</v>
      </c>
      <c r="F662" s="3">
        <v>0.0</v>
      </c>
      <c r="G662" s="4">
        <v>133.65</v>
      </c>
      <c r="H662" s="3" t="s">
        <v>30</v>
      </c>
    </row>
    <row r="663" ht="14.25" customHeight="1">
      <c r="A663" s="3">
        <v>0.0</v>
      </c>
      <c r="B663" s="3">
        <v>3.0</v>
      </c>
      <c r="C663" s="3" t="s">
        <v>31</v>
      </c>
      <c r="D663" s="3">
        <v>40.0</v>
      </c>
      <c r="E663" s="3">
        <v>0.0</v>
      </c>
      <c r="F663" s="3">
        <v>0.0</v>
      </c>
      <c r="G663" s="4">
        <v>7.225</v>
      </c>
      <c r="H663" s="3" t="s">
        <v>32</v>
      </c>
    </row>
    <row r="664" ht="14.25" customHeight="1">
      <c r="A664" s="3">
        <v>0.0</v>
      </c>
      <c r="B664" s="3">
        <v>1.0</v>
      </c>
      <c r="C664" s="3" t="s">
        <v>31</v>
      </c>
      <c r="D664" s="3">
        <v>47.0</v>
      </c>
      <c r="E664" s="3">
        <v>0.0</v>
      </c>
      <c r="F664" s="3">
        <v>0.0</v>
      </c>
      <c r="G664" s="4">
        <v>25.5875</v>
      </c>
      <c r="H664" s="3" t="s">
        <v>30</v>
      </c>
    </row>
    <row r="665" ht="14.25" customHeight="1">
      <c r="A665" s="3">
        <v>0.0</v>
      </c>
      <c r="B665" s="3">
        <v>3.0</v>
      </c>
      <c r="C665" s="3" t="s">
        <v>31</v>
      </c>
      <c r="D665" s="3">
        <v>36.0</v>
      </c>
      <c r="E665" s="3">
        <v>0.0</v>
      </c>
      <c r="F665" s="3">
        <v>0.0</v>
      </c>
      <c r="G665" s="4">
        <v>7.4958</v>
      </c>
      <c r="H665" s="3" t="s">
        <v>30</v>
      </c>
    </row>
    <row r="666" ht="14.25" customHeight="1">
      <c r="A666" s="3">
        <v>1.0</v>
      </c>
      <c r="B666" s="3">
        <v>3.0</v>
      </c>
      <c r="C666" s="3" t="s">
        <v>31</v>
      </c>
      <c r="D666" s="3">
        <v>20.0</v>
      </c>
      <c r="E666" s="3">
        <v>1.0</v>
      </c>
      <c r="F666" s="3">
        <v>0.0</v>
      </c>
      <c r="G666" s="4">
        <v>7.925</v>
      </c>
      <c r="H666" s="3" t="s">
        <v>30</v>
      </c>
    </row>
    <row r="667" ht="14.25" customHeight="1">
      <c r="A667" s="3">
        <v>0.0</v>
      </c>
      <c r="B667" s="3">
        <v>2.0</v>
      </c>
      <c r="C667" s="3" t="s">
        <v>31</v>
      </c>
      <c r="D667" s="3">
        <v>32.0</v>
      </c>
      <c r="E667" s="3">
        <v>2.0</v>
      </c>
      <c r="F667" s="3">
        <v>0.0</v>
      </c>
      <c r="G667" s="4">
        <v>73.5</v>
      </c>
      <c r="H667" s="3" t="s">
        <v>30</v>
      </c>
    </row>
    <row r="668" ht="14.25" customHeight="1">
      <c r="A668" s="3">
        <v>0.0</v>
      </c>
      <c r="B668" s="3">
        <v>2.0</v>
      </c>
      <c r="C668" s="3" t="s">
        <v>31</v>
      </c>
      <c r="D668" s="3">
        <v>25.0</v>
      </c>
      <c r="E668" s="3">
        <v>0.0</v>
      </c>
      <c r="F668" s="3">
        <v>0.0</v>
      </c>
      <c r="G668" s="4">
        <v>13.0</v>
      </c>
      <c r="H668" s="3" t="s">
        <v>30</v>
      </c>
    </row>
    <row r="669" ht="14.25" hidden="1" customHeight="1">
      <c r="A669" s="3">
        <v>0.0</v>
      </c>
      <c r="B669" s="3">
        <v>3.0</v>
      </c>
      <c r="C669" s="3" t="s">
        <v>31</v>
      </c>
      <c r="E669" s="3">
        <v>0.0</v>
      </c>
      <c r="F669" s="3">
        <v>0.0</v>
      </c>
      <c r="G669" s="4">
        <v>7.775</v>
      </c>
      <c r="H669" s="3" t="s">
        <v>30</v>
      </c>
    </row>
    <row r="670" ht="14.25" customHeight="1">
      <c r="A670" s="3">
        <v>0.0</v>
      </c>
      <c r="B670" s="3">
        <v>3.0</v>
      </c>
      <c r="C670" s="3" t="s">
        <v>31</v>
      </c>
      <c r="D670" s="3">
        <v>43.0</v>
      </c>
      <c r="E670" s="3">
        <v>0.0</v>
      </c>
      <c r="F670" s="3">
        <v>0.0</v>
      </c>
      <c r="G670" s="4">
        <v>8.05</v>
      </c>
      <c r="H670" s="3" t="s">
        <v>30</v>
      </c>
    </row>
    <row r="671" ht="14.25" hidden="1" customHeight="1">
      <c r="A671" s="3">
        <v>1.0</v>
      </c>
      <c r="B671" s="3">
        <v>1.0</v>
      </c>
      <c r="C671" s="3" t="s">
        <v>33</v>
      </c>
      <c r="E671" s="3">
        <v>1.0</v>
      </c>
      <c r="F671" s="3">
        <v>0.0</v>
      </c>
      <c r="G671" s="4">
        <v>52.0</v>
      </c>
      <c r="H671" s="3" t="s">
        <v>30</v>
      </c>
    </row>
    <row r="672" ht="14.25" customHeight="1">
      <c r="A672" s="3">
        <v>1.0</v>
      </c>
      <c r="B672" s="3">
        <v>2.0</v>
      </c>
      <c r="C672" s="3" t="s">
        <v>33</v>
      </c>
      <c r="D672" s="3">
        <v>40.0</v>
      </c>
      <c r="E672" s="3">
        <v>1.0</v>
      </c>
      <c r="F672" s="3">
        <v>1.0</v>
      </c>
      <c r="G672" s="4">
        <v>39.0</v>
      </c>
      <c r="H672" s="3" t="s">
        <v>30</v>
      </c>
    </row>
    <row r="673" ht="14.25" customHeight="1">
      <c r="A673" s="3">
        <v>0.0</v>
      </c>
      <c r="B673" s="3">
        <v>1.0</v>
      </c>
      <c r="C673" s="3" t="s">
        <v>31</v>
      </c>
      <c r="D673" s="3">
        <v>31.0</v>
      </c>
      <c r="E673" s="3">
        <v>1.0</v>
      </c>
      <c r="F673" s="3">
        <v>0.0</v>
      </c>
      <c r="G673" s="4">
        <v>52.0</v>
      </c>
      <c r="H673" s="3" t="s">
        <v>30</v>
      </c>
    </row>
    <row r="674" ht="14.25" customHeight="1">
      <c r="A674" s="3">
        <v>0.0</v>
      </c>
      <c r="B674" s="3">
        <v>2.0</v>
      </c>
      <c r="C674" s="3" t="s">
        <v>31</v>
      </c>
      <c r="D674" s="3">
        <v>70.0</v>
      </c>
      <c r="E674" s="3">
        <v>0.0</v>
      </c>
      <c r="F674" s="3">
        <v>0.0</v>
      </c>
      <c r="G674" s="4">
        <v>10.5</v>
      </c>
      <c r="H674" s="3" t="s">
        <v>30</v>
      </c>
    </row>
    <row r="675" ht="14.25" customHeight="1">
      <c r="A675" s="3">
        <v>1.0</v>
      </c>
      <c r="B675" s="3">
        <v>2.0</v>
      </c>
      <c r="C675" s="3" t="s">
        <v>31</v>
      </c>
      <c r="D675" s="3">
        <v>31.0</v>
      </c>
      <c r="E675" s="3">
        <v>0.0</v>
      </c>
      <c r="F675" s="3">
        <v>0.0</v>
      </c>
      <c r="G675" s="4">
        <v>13.0</v>
      </c>
      <c r="H675" s="3" t="s">
        <v>30</v>
      </c>
    </row>
    <row r="676" ht="14.25" hidden="1" customHeight="1">
      <c r="A676" s="3">
        <v>0.0</v>
      </c>
      <c r="B676" s="3">
        <v>2.0</v>
      </c>
      <c r="C676" s="3" t="s">
        <v>31</v>
      </c>
      <c r="E676" s="3">
        <v>0.0</v>
      </c>
      <c r="F676" s="3">
        <v>0.0</v>
      </c>
      <c r="G676" s="4">
        <v>0.0</v>
      </c>
      <c r="H676" s="3" t="s">
        <v>30</v>
      </c>
    </row>
    <row r="677" ht="14.25" customHeight="1">
      <c r="A677" s="3">
        <v>0.0</v>
      </c>
      <c r="B677" s="3">
        <v>3.0</v>
      </c>
      <c r="C677" s="3" t="s">
        <v>31</v>
      </c>
      <c r="D677" s="3">
        <v>18.0</v>
      </c>
      <c r="E677" s="3">
        <v>0.0</v>
      </c>
      <c r="F677" s="3">
        <v>0.0</v>
      </c>
      <c r="G677" s="4">
        <v>7.775</v>
      </c>
      <c r="H677" s="3" t="s">
        <v>30</v>
      </c>
    </row>
    <row r="678" ht="14.25" customHeight="1">
      <c r="A678" s="3">
        <v>0.0</v>
      </c>
      <c r="B678" s="3">
        <v>3.0</v>
      </c>
      <c r="C678" s="3" t="s">
        <v>31</v>
      </c>
      <c r="D678" s="3">
        <v>24.5</v>
      </c>
      <c r="E678" s="3">
        <v>0.0</v>
      </c>
      <c r="F678" s="3">
        <v>0.0</v>
      </c>
      <c r="G678" s="4">
        <v>8.05</v>
      </c>
      <c r="H678" s="3" t="s">
        <v>30</v>
      </c>
    </row>
    <row r="679" ht="14.25" customHeight="1">
      <c r="A679" s="3">
        <v>1.0</v>
      </c>
      <c r="B679" s="3">
        <v>3.0</v>
      </c>
      <c r="C679" s="3" t="s">
        <v>33</v>
      </c>
      <c r="D679" s="3">
        <v>18.0</v>
      </c>
      <c r="E679" s="3">
        <v>0.0</v>
      </c>
      <c r="F679" s="3">
        <v>0.0</v>
      </c>
      <c r="G679" s="4">
        <v>9.8417</v>
      </c>
      <c r="H679" s="3" t="s">
        <v>30</v>
      </c>
    </row>
    <row r="680" ht="14.25" customHeight="1">
      <c r="A680" s="3">
        <v>0.0</v>
      </c>
      <c r="B680" s="3">
        <v>3.0</v>
      </c>
      <c r="C680" s="3" t="s">
        <v>33</v>
      </c>
      <c r="D680" s="3">
        <v>43.0</v>
      </c>
      <c r="E680" s="3">
        <v>1.0</v>
      </c>
      <c r="F680" s="3">
        <v>6.0</v>
      </c>
      <c r="G680" s="4">
        <v>46.9</v>
      </c>
      <c r="H680" s="3" t="s">
        <v>30</v>
      </c>
    </row>
    <row r="681" ht="14.25" customHeight="1">
      <c r="A681" s="3">
        <v>1.0</v>
      </c>
      <c r="B681" s="3">
        <v>1.0</v>
      </c>
      <c r="C681" s="3" t="s">
        <v>31</v>
      </c>
      <c r="D681" s="3">
        <v>36.0</v>
      </c>
      <c r="E681" s="3">
        <v>0.0</v>
      </c>
      <c r="F681" s="3">
        <v>1.0</v>
      </c>
      <c r="G681" s="4">
        <v>512.3292</v>
      </c>
      <c r="H681" s="3" t="s">
        <v>32</v>
      </c>
    </row>
    <row r="682" ht="14.25" hidden="1" customHeight="1">
      <c r="A682" s="3">
        <v>0.0</v>
      </c>
      <c r="B682" s="3">
        <v>3.0</v>
      </c>
      <c r="C682" s="3" t="s">
        <v>33</v>
      </c>
      <c r="E682" s="3">
        <v>0.0</v>
      </c>
      <c r="F682" s="3">
        <v>0.0</v>
      </c>
      <c r="G682" s="4">
        <v>8.1375</v>
      </c>
      <c r="H682" s="3" t="s">
        <v>34</v>
      </c>
    </row>
    <row r="683" ht="14.25" customHeight="1">
      <c r="A683" s="3">
        <v>1.0</v>
      </c>
      <c r="B683" s="3">
        <v>1.0</v>
      </c>
      <c r="C683" s="3" t="s">
        <v>31</v>
      </c>
      <c r="D683" s="3">
        <v>27.0</v>
      </c>
      <c r="E683" s="3">
        <v>0.0</v>
      </c>
      <c r="F683" s="3">
        <v>0.0</v>
      </c>
      <c r="G683" s="4">
        <v>76.7292</v>
      </c>
      <c r="H683" s="3" t="s">
        <v>32</v>
      </c>
    </row>
    <row r="684" ht="14.25" customHeight="1">
      <c r="A684" s="3">
        <v>0.0</v>
      </c>
      <c r="B684" s="3">
        <v>3.0</v>
      </c>
      <c r="C684" s="3" t="s">
        <v>31</v>
      </c>
      <c r="D684" s="3">
        <v>20.0</v>
      </c>
      <c r="E684" s="3">
        <v>0.0</v>
      </c>
      <c r="F684" s="3">
        <v>0.0</v>
      </c>
      <c r="G684" s="4">
        <v>9.225</v>
      </c>
      <c r="H684" s="3" t="s">
        <v>30</v>
      </c>
    </row>
    <row r="685" ht="14.25" customHeight="1">
      <c r="A685" s="3">
        <v>0.0</v>
      </c>
      <c r="B685" s="3">
        <v>3.0</v>
      </c>
      <c r="C685" s="3" t="s">
        <v>31</v>
      </c>
      <c r="D685" s="3">
        <v>14.0</v>
      </c>
      <c r="E685" s="3">
        <v>5.0</v>
      </c>
      <c r="F685" s="3">
        <v>2.0</v>
      </c>
      <c r="G685" s="4">
        <v>46.9</v>
      </c>
      <c r="H685" s="3" t="s">
        <v>30</v>
      </c>
    </row>
    <row r="686" ht="14.25" customHeight="1">
      <c r="A686" s="3">
        <v>0.0</v>
      </c>
      <c r="B686" s="3">
        <v>2.0</v>
      </c>
      <c r="C686" s="3" t="s">
        <v>31</v>
      </c>
      <c r="D686" s="3">
        <v>60.0</v>
      </c>
      <c r="E686" s="3">
        <v>1.0</v>
      </c>
      <c r="F686" s="3">
        <v>1.0</v>
      </c>
      <c r="G686" s="4">
        <v>39.0</v>
      </c>
      <c r="H686" s="3" t="s">
        <v>30</v>
      </c>
    </row>
    <row r="687" ht="14.25" customHeight="1">
      <c r="A687" s="3">
        <v>0.0</v>
      </c>
      <c r="B687" s="3">
        <v>2.0</v>
      </c>
      <c r="C687" s="3" t="s">
        <v>31</v>
      </c>
      <c r="D687" s="3">
        <v>25.0</v>
      </c>
      <c r="E687" s="3">
        <v>1.0</v>
      </c>
      <c r="F687" s="3">
        <v>2.0</v>
      </c>
      <c r="G687" s="4">
        <v>41.5792</v>
      </c>
      <c r="H687" s="3" t="s">
        <v>32</v>
      </c>
    </row>
    <row r="688" ht="14.25" customHeight="1">
      <c r="A688" s="3">
        <v>0.0</v>
      </c>
      <c r="B688" s="3">
        <v>3.0</v>
      </c>
      <c r="C688" s="3" t="s">
        <v>31</v>
      </c>
      <c r="D688" s="3">
        <v>14.0</v>
      </c>
      <c r="E688" s="3">
        <v>4.0</v>
      </c>
      <c r="F688" s="3">
        <v>1.0</v>
      </c>
      <c r="G688" s="4">
        <v>39.6875</v>
      </c>
      <c r="H688" s="3" t="s">
        <v>30</v>
      </c>
    </row>
    <row r="689" ht="14.25" customHeight="1">
      <c r="A689" s="3">
        <v>0.0</v>
      </c>
      <c r="B689" s="3">
        <v>3.0</v>
      </c>
      <c r="C689" s="3" t="s">
        <v>31</v>
      </c>
      <c r="D689" s="3">
        <v>19.0</v>
      </c>
      <c r="E689" s="3">
        <v>0.0</v>
      </c>
      <c r="F689" s="3">
        <v>0.0</v>
      </c>
      <c r="G689" s="4">
        <v>10.1708</v>
      </c>
      <c r="H689" s="3" t="s">
        <v>30</v>
      </c>
    </row>
    <row r="690" ht="14.25" customHeight="1">
      <c r="A690" s="3">
        <v>0.0</v>
      </c>
      <c r="B690" s="3">
        <v>3.0</v>
      </c>
      <c r="C690" s="3" t="s">
        <v>31</v>
      </c>
      <c r="D690" s="3">
        <v>18.0</v>
      </c>
      <c r="E690" s="3">
        <v>0.0</v>
      </c>
      <c r="F690" s="3">
        <v>0.0</v>
      </c>
      <c r="G690" s="4">
        <v>7.7958</v>
      </c>
      <c r="H690" s="3" t="s">
        <v>30</v>
      </c>
    </row>
    <row r="691" ht="14.25" customHeight="1">
      <c r="A691" s="3">
        <v>1.0</v>
      </c>
      <c r="B691" s="3">
        <v>1.0</v>
      </c>
      <c r="C691" s="3" t="s">
        <v>33</v>
      </c>
      <c r="D691" s="3">
        <v>15.0</v>
      </c>
      <c r="E691" s="3">
        <v>0.0</v>
      </c>
      <c r="F691" s="3">
        <v>1.0</v>
      </c>
      <c r="G691" s="4">
        <v>211.3375</v>
      </c>
      <c r="H691" s="3" t="s">
        <v>30</v>
      </c>
    </row>
    <row r="692" ht="14.25" customHeight="1">
      <c r="A692" s="3">
        <v>1.0</v>
      </c>
      <c r="B692" s="3">
        <v>1.0</v>
      </c>
      <c r="C692" s="3" t="s">
        <v>31</v>
      </c>
      <c r="D692" s="3">
        <v>31.0</v>
      </c>
      <c r="E692" s="3">
        <v>1.0</v>
      </c>
      <c r="F692" s="3">
        <v>0.0</v>
      </c>
      <c r="G692" s="4">
        <v>57.0</v>
      </c>
      <c r="H692" s="3" t="s">
        <v>30</v>
      </c>
    </row>
    <row r="693" ht="14.25" customHeight="1">
      <c r="A693" s="3">
        <v>1.0</v>
      </c>
      <c r="B693" s="3">
        <v>3.0</v>
      </c>
      <c r="C693" s="3" t="s">
        <v>33</v>
      </c>
      <c r="D693" s="3">
        <v>4.0</v>
      </c>
      <c r="E693" s="3">
        <v>0.0</v>
      </c>
      <c r="F693" s="3">
        <v>1.0</v>
      </c>
      <c r="G693" s="4">
        <v>13.4167</v>
      </c>
      <c r="H693" s="3" t="s">
        <v>32</v>
      </c>
    </row>
    <row r="694" ht="14.25" hidden="1" customHeight="1">
      <c r="A694" s="3">
        <v>1.0</v>
      </c>
      <c r="B694" s="3">
        <v>3.0</v>
      </c>
      <c r="C694" s="3" t="s">
        <v>31</v>
      </c>
      <c r="E694" s="3">
        <v>0.0</v>
      </c>
      <c r="F694" s="3">
        <v>0.0</v>
      </c>
      <c r="G694" s="4">
        <v>56.4958</v>
      </c>
      <c r="H694" s="3" t="s">
        <v>30</v>
      </c>
    </row>
    <row r="695" ht="14.25" customHeight="1">
      <c r="A695" s="3">
        <v>0.0</v>
      </c>
      <c r="B695" s="3">
        <v>3.0</v>
      </c>
      <c r="C695" s="3" t="s">
        <v>31</v>
      </c>
      <c r="D695" s="3">
        <v>25.0</v>
      </c>
      <c r="E695" s="3">
        <v>0.0</v>
      </c>
      <c r="F695" s="3">
        <v>0.0</v>
      </c>
      <c r="G695" s="4">
        <v>7.225</v>
      </c>
      <c r="H695" s="3" t="s">
        <v>32</v>
      </c>
    </row>
    <row r="696" ht="14.25" customHeight="1">
      <c r="A696" s="3">
        <v>0.0</v>
      </c>
      <c r="B696" s="3">
        <v>1.0</v>
      </c>
      <c r="C696" s="3" t="s">
        <v>31</v>
      </c>
      <c r="D696" s="3">
        <v>60.0</v>
      </c>
      <c r="E696" s="3">
        <v>0.0</v>
      </c>
      <c r="F696" s="3">
        <v>0.0</v>
      </c>
      <c r="G696" s="4">
        <v>26.55</v>
      </c>
      <c r="H696" s="3" t="s">
        <v>30</v>
      </c>
    </row>
    <row r="697" ht="14.25" customHeight="1">
      <c r="A697" s="3">
        <v>0.0</v>
      </c>
      <c r="B697" s="3">
        <v>2.0</v>
      </c>
      <c r="C697" s="3" t="s">
        <v>31</v>
      </c>
      <c r="D697" s="3">
        <v>52.0</v>
      </c>
      <c r="E697" s="3">
        <v>0.0</v>
      </c>
      <c r="F697" s="3">
        <v>0.0</v>
      </c>
      <c r="G697" s="4">
        <v>13.5</v>
      </c>
      <c r="H697" s="3" t="s">
        <v>30</v>
      </c>
    </row>
    <row r="698" ht="14.25" customHeight="1">
      <c r="A698" s="3">
        <v>0.0</v>
      </c>
      <c r="B698" s="3">
        <v>3.0</v>
      </c>
      <c r="C698" s="3" t="s">
        <v>31</v>
      </c>
      <c r="D698" s="3">
        <v>44.0</v>
      </c>
      <c r="E698" s="3">
        <v>0.0</v>
      </c>
      <c r="F698" s="3">
        <v>0.0</v>
      </c>
      <c r="G698" s="4">
        <v>8.05</v>
      </c>
      <c r="H698" s="3" t="s">
        <v>30</v>
      </c>
    </row>
    <row r="699" ht="14.25" hidden="1" customHeight="1">
      <c r="A699" s="3">
        <v>1.0</v>
      </c>
      <c r="B699" s="3">
        <v>3.0</v>
      </c>
      <c r="C699" s="3" t="s">
        <v>33</v>
      </c>
      <c r="E699" s="3">
        <v>0.0</v>
      </c>
      <c r="F699" s="3">
        <v>0.0</v>
      </c>
      <c r="G699" s="4">
        <v>7.7333</v>
      </c>
      <c r="H699" s="3" t="s">
        <v>34</v>
      </c>
    </row>
    <row r="700" ht="14.25" customHeight="1">
      <c r="A700" s="3">
        <v>0.0</v>
      </c>
      <c r="B700" s="3">
        <v>1.0</v>
      </c>
      <c r="C700" s="3" t="s">
        <v>31</v>
      </c>
      <c r="D700" s="3">
        <v>49.0</v>
      </c>
      <c r="E700" s="3">
        <v>1.0</v>
      </c>
      <c r="F700" s="3">
        <v>1.0</v>
      </c>
      <c r="G700" s="4">
        <v>110.8833</v>
      </c>
      <c r="H700" s="3" t="s">
        <v>32</v>
      </c>
    </row>
    <row r="701" ht="14.25" customHeight="1">
      <c r="A701" s="3">
        <v>0.0</v>
      </c>
      <c r="B701" s="3">
        <v>3.0</v>
      </c>
      <c r="C701" s="3" t="s">
        <v>31</v>
      </c>
      <c r="D701" s="3">
        <v>42.0</v>
      </c>
      <c r="E701" s="3">
        <v>0.0</v>
      </c>
      <c r="F701" s="3">
        <v>0.0</v>
      </c>
      <c r="G701" s="4">
        <v>7.65</v>
      </c>
      <c r="H701" s="3" t="s">
        <v>30</v>
      </c>
    </row>
    <row r="702" ht="14.25" customHeight="1">
      <c r="A702" s="3">
        <v>1.0</v>
      </c>
      <c r="B702" s="3">
        <v>1.0</v>
      </c>
      <c r="C702" s="3" t="s">
        <v>33</v>
      </c>
      <c r="D702" s="3">
        <v>18.0</v>
      </c>
      <c r="E702" s="3">
        <v>1.0</v>
      </c>
      <c r="F702" s="3">
        <v>0.0</v>
      </c>
      <c r="G702" s="4">
        <v>227.525</v>
      </c>
      <c r="H702" s="3" t="s">
        <v>32</v>
      </c>
    </row>
    <row r="703" ht="14.25" customHeight="1">
      <c r="A703" s="3">
        <v>1.0</v>
      </c>
      <c r="B703" s="3">
        <v>1.0</v>
      </c>
      <c r="C703" s="3" t="s">
        <v>31</v>
      </c>
      <c r="D703" s="3">
        <v>35.0</v>
      </c>
      <c r="E703" s="3">
        <v>0.0</v>
      </c>
      <c r="F703" s="3">
        <v>0.0</v>
      </c>
      <c r="G703" s="4">
        <v>26.2875</v>
      </c>
      <c r="H703" s="3" t="s">
        <v>30</v>
      </c>
    </row>
    <row r="704" ht="14.25" customHeight="1">
      <c r="A704" s="3">
        <v>0.0</v>
      </c>
      <c r="B704" s="3">
        <v>3.0</v>
      </c>
      <c r="C704" s="3" t="s">
        <v>33</v>
      </c>
      <c r="D704" s="3">
        <v>18.0</v>
      </c>
      <c r="E704" s="3">
        <v>0.0</v>
      </c>
      <c r="F704" s="3">
        <v>1.0</v>
      </c>
      <c r="G704" s="4">
        <v>14.4542</v>
      </c>
      <c r="H704" s="3" t="s">
        <v>32</v>
      </c>
    </row>
    <row r="705" ht="14.25" customHeight="1">
      <c r="A705" s="3">
        <v>0.0</v>
      </c>
      <c r="B705" s="3">
        <v>3.0</v>
      </c>
      <c r="C705" s="3" t="s">
        <v>31</v>
      </c>
      <c r="D705" s="3">
        <v>25.0</v>
      </c>
      <c r="E705" s="3">
        <v>0.0</v>
      </c>
      <c r="F705" s="3">
        <v>0.0</v>
      </c>
      <c r="G705" s="4">
        <v>7.7417</v>
      </c>
      <c r="H705" s="3" t="s">
        <v>34</v>
      </c>
    </row>
    <row r="706" ht="14.25" customHeight="1">
      <c r="A706" s="3">
        <v>0.0</v>
      </c>
      <c r="B706" s="3">
        <v>3.0</v>
      </c>
      <c r="C706" s="3" t="s">
        <v>31</v>
      </c>
      <c r="D706" s="3">
        <v>26.0</v>
      </c>
      <c r="E706" s="3">
        <v>1.0</v>
      </c>
      <c r="F706" s="3">
        <v>0.0</v>
      </c>
      <c r="G706" s="4">
        <v>7.8542</v>
      </c>
      <c r="H706" s="3" t="s">
        <v>30</v>
      </c>
    </row>
    <row r="707" ht="14.25" customHeight="1">
      <c r="A707" s="3">
        <v>0.0</v>
      </c>
      <c r="B707" s="3">
        <v>2.0</v>
      </c>
      <c r="C707" s="3" t="s">
        <v>31</v>
      </c>
      <c r="D707" s="3">
        <v>39.0</v>
      </c>
      <c r="E707" s="3">
        <v>0.0</v>
      </c>
      <c r="F707" s="3">
        <v>0.0</v>
      </c>
      <c r="G707" s="4">
        <v>26.0</v>
      </c>
      <c r="H707" s="3" t="s">
        <v>30</v>
      </c>
    </row>
    <row r="708" ht="14.25" customHeight="1">
      <c r="A708" s="3">
        <v>1.0</v>
      </c>
      <c r="B708" s="3">
        <v>2.0</v>
      </c>
      <c r="C708" s="3" t="s">
        <v>33</v>
      </c>
      <c r="D708" s="3">
        <v>45.0</v>
      </c>
      <c r="E708" s="3">
        <v>0.0</v>
      </c>
      <c r="F708" s="3">
        <v>0.0</v>
      </c>
      <c r="G708" s="4">
        <v>13.5</v>
      </c>
      <c r="H708" s="3" t="s">
        <v>30</v>
      </c>
    </row>
    <row r="709" ht="14.25" customHeight="1">
      <c r="A709" s="3">
        <v>1.0</v>
      </c>
      <c r="B709" s="3">
        <v>1.0</v>
      </c>
      <c r="C709" s="3" t="s">
        <v>31</v>
      </c>
      <c r="D709" s="3">
        <v>42.0</v>
      </c>
      <c r="E709" s="3">
        <v>0.0</v>
      </c>
      <c r="F709" s="3">
        <v>0.0</v>
      </c>
      <c r="G709" s="4">
        <v>26.2875</v>
      </c>
      <c r="H709" s="3" t="s">
        <v>30</v>
      </c>
    </row>
    <row r="710" ht="14.25" customHeight="1">
      <c r="A710" s="3">
        <v>1.0</v>
      </c>
      <c r="B710" s="3">
        <v>1.0</v>
      </c>
      <c r="C710" s="3" t="s">
        <v>33</v>
      </c>
      <c r="D710" s="3">
        <v>22.0</v>
      </c>
      <c r="E710" s="3">
        <v>0.0</v>
      </c>
      <c r="F710" s="3">
        <v>0.0</v>
      </c>
      <c r="G710" s="4">
        <v>151.55</v>
      </c>
      <c r="H710" s="3" t="s">
        <v>30</v>
      </c>
    </row>
    <row r="711" ht="14.25" hidden="1" customHeight="1">
      <c r="A711" s="3">
        <v>1.0</v>
      </c>
      <c r="B711" s="3">
        <v>3.0</v>
      </c>
      <c r="C711" s="3" t="s">
        <v>31</v>
      </c>
      <c r="E711" s="3">
        <v>1.0</v>
      </c>
      <c r="F711" s="3">
        <v>1.0</v>
      </c>
      <c r="G711" s="4">
        <v>15.2458</v>
      </c>
      <c r="H711" s="3" t="s">
        <v>32</v>
      </c>
    </row>
    <row r="712" ht="14.25" customHeight="1">
      <c r="A712" s="3">
        <v>1.0</v>
      </c>
      <c r="B712" s="3">
        <v>1.0</v>
      </c>
      <c r="C712" s="3" t="s">
        <v>33</v>
      </c>
      <c r="D712" s="3">
        <v>24.0</v>
      </c>
      <c r="E712" s="3">
        <v>0.0</v>
      </c>
      <c r="F712" s="3">
        <v>0.0</v>
      </c>
      <c r="G712" s="4">
        <v>49.5042</v>
      </c>
      <c r="H712" s="3" t="s">
        <v>32</v>
      </c>
    </row>
    <row r="713" ht="14.25" hidden="1" customHeight="1">
      <c r="A713" s="3">
        <v>0.0</v>
      </c>
      <c r="B713" s="3">
        <v>1.0</v>
      </c>
      <c r="C713" s="3" t="s">
        <v>31</v>
      </c>
      <c r="E713" s="3">
        <v>0.0</v>
      </c>
      <c r="F713" s="3">
        <v>0.0</v>
      </c>
      <c r="G713" s="4">
        <v>26.55</v>
      </c>
      <c r="H713" s="3" t="s">
        <v>30</v>
      </c>
    </row>
    <row r="714" ht="14.25" customHeight="1">
      <c r="A714" s="3">
        <v>1.0</v>
      </c>
      <c r="B714" s="3">
        <v>1.0</v>
      </c>
      <c r="C714" s="3" t="s">
        <v>31</v>
      </c>
      <c r="D714" s="3">
        <v>48.0</v>
      </c>
      <c r="E714" s="3">
        <v>1.0</v>
      </c>
      <c r="F714" s="3">
        <v>0.0</v>
      </c>
      <c r="G714" s="4">
        <v>52.0</v>
      </c>
      <c r="H714" s="3" t="s">
        <v>30</v>
      </c>
    </row>
    <row r="715" ht="14.25" customHeight="1">
      <c r="A715" s="3">
        <v>0.0</v>
      </c>
      <c r="B715" s="3">
        <v>3.0</v>
      </c>
      <c r="C715" s="3" t="s">
        <v>31</v>
      </c>
      <c r="D715" s="3">
        <v>29.0</v>
      </c>
      <c r="E715" s="3">
        <v>0.0</v>
      </c>
      <c r="F715" s="3">
        <v>0.0</v>
      </c>
      <c r="G715" s="4">
        <v>9.4833</v>
      </c>
      <c r="H715" s="3" t="s">
        <v>30</v>
      </c>
    </row>
    <row r="716" ht="14.25" customHeight="1">
      <c r="A716" s="3">
        <v>0.0</v>
      </c>
      <c r="B716" s="3">
        <v>2.0</v>
      </c>
      <c r="C716" s="3" t="s">
        <v>31</v>
      </c>
      <c r="D716" s="3">
        <v>52.0</v>
      </c>
      <c r="E716" s="3">
        <v>0.0</v>
      </c>
      <c r="F716" s="3">
        <v>0.0</v>
      </c>
      <c r="G716" s="4">
        <v>13.0</v>
      </c>
      <c r="H716" s="3" t="s">
        <v>30</v>
      </c>
    </row>
    <row r="717" ht="14.25" customHeight="1">
      <c r="A717" s="3">
        <v>0.0</v>
      </c>
      <c r="B717" s="3">
        <v>3.0</v>
      </c>
      <c r="C717" s="3" t="s">
        <v>31</v>
      </c>
      <c r="D717" s="3">
        <v>19.0</v>
      </c>
      <c r="E717" s="3">
        <v>0.0</v>
      </c>
      <c r="F717" s="3">
        <v>0.0</v>
      </c>
      <c r="G717" s="4">
        <v>7.65</v>
      </c>
      <c r="H717" s="3" t="s">
        <v>30</v>
      </c>
    </row>
    <row r="718" ht="14.25" customHeight="1">
      <c r="A718" s="3">
        <v>1.0</v>
      </c>
      <c r="B718" s="3">
        <v>1.0</v>
      </c>
      <c r="C718" s="3" t="s">
        <v>33</v>
      </c>
      <c r="D718" s="3">
        <v>38.0</v>
      </c>
      <c r="E718" s="3">
        <v>0.0</v>
      </c>
      <c r="F718" s="3">
        <v>0.0</v>
      </c>
      <c r="G718" s="4">
        <v>227.525</v>
      </c>
      <c r="H718" s="3" t="s">
        <v>32</v>
      </c>
    </row>
    <row r="719" ht="14.25" customHeight="1">
      <c r="A719" s="3">
        <v>1.0</v>
      </c>
      <c r="B719" s="3">
        <v>2.0</v>
      </c>
      <c r="C719" s="3" t="s">
        <v>33</v>
      </c>
      <c r="D719" s="3">
        <v>27.0</v>
      </c>
      <c r="E719" s="3">
        <v>0.0</v>
      </c>
      <c r="F719" s="3">
        <v>0.0</v>
      </c>
      <c r="G719" s="4">
        <v>10.5</v>
      </c>
      <c r="H719" s="3" t="s">
        <v>30</v>
      </c>
    </row>
    <row r="720" ht="14.25" hidden="1" customHeight="1">
      <c r="A720" s="3">
        <v>0.0</v>
      </c>
      <c r="B720" s="3">
        <v>3.0</v>
      </c>
      <c r="C720" s="3" t="s">
        <v>31</v>
      </c>
      <c r="E720" s="3">
        <v>0.0</v>
      </c>
      <c r="F720" s="3">
        <v>0.0</v>
      </c>
      <c r="G720" s="4">
        <v>15.5</v>
      </c>
      <c r="H720" s="3" t="s">
        <v>34</v>
      </c>
    </row>
    <row r="721" ht="14.25" customHeight="1">
      <c r="A721" s="3">
        <v>0.0</v>
      </c>
      <c r="B721" s="3">
        <v>3.0</v>
      </c>
      <c r="C721" s="3" t="s">
        <v>31</v>
      </c>
      <c r="D721" s="3">
        <v>33.0</v>
      </c>
      <c r="E721" s="3">
        <v>0.0</v>
      </c>
      <c r="F721" s="3">
        <v>0.0</v>
      </c>
      <c r="G721" s="4">
        <v>7.775</v>
      </c>
      <c r="H721" s="3" t="s">
        <v>30</v>
      </c>
    </row>
    <row r="722" ht="14.25" customHeight="1">
      <c r="A722" s="3">
        <v>1.0</v>
      </c>
      <c r="B722" s="3">
        <v>2.0</v>
      </c>
      <c r="C722" s="3" t="s">
        <v>33</v>
      </c>
      <c r="D722" s="3">
        <v>6.0</v>
      </c>
      <c r="E722" s="3">
        <v>0.0</v>
      </c>
      <c r="F722" s="3">
        <v>1.0</v>
      </c>
      <c r="G722" s="4">
        <v>33.0</v>
      </c>
      <c r="H722" s="3" t="s">
        <v>30</v>
      </c>
    </row>
    <row r="723" ht="14.25" customHeight="1">
      <c r="A723" s="3">
        <v>0.0</v>
      </c>
      <c r="B723" s="3">
        <v>3.0</v>
      </c>
      <c r="C723" s="3" t="s">
        <v>31</v>
      </c>
      <c r="D723" s="3">
        <v>17.0</v>
      </c>
      <c r="E723" s="3">
        <v>1.0</v>
      </c>
      <c r="F723" s="3">
        <v>0.0</v>
      </c>
      <c r="G723" s="4">
        <v>7.0542</v>
      </c>
      <c r="H723" s="3" t="s">
        <v>30</v>
      </c>
    </row>
    <row r="724" ht="14.25" customHeight="1">
      <c r="A724" s="3">
        <v>0.0</v>
      </c>
      <c r="B724" s="3">
        <v>2.0</v>
      </c>
      <c r="C724" s="3" t="s">
        <v>31</v>
      </c>
      <c r="D724" s="3">
        <v>34.0</v>
      </c>
      <c r="E724" s="3">
        <v>0.0</v>
      </c>
      <c r="F724" s="3">
        <v>0.0</v>
      </c>
      <c r="G724" s="4">
        <v>13.0</v>
      </c>
      <c r="H724" s="3" t="s">
        <v>30</v>
      </c>
    </row>
    <row r="725" ht="14.25" customHeight="1">
      <c r="A725" s="3">
        <v>0.0</v>
      </c>
      <c r="B725" s="3">
        <v>2.0</v>
      </c>
      <c r="C725" s="3" t="s">
        <v>31</v>
      </c>
      <c r="D725" s="3">
        <v>50.0</v>
      </c>
      <c r="E725" s="3">
        <v>0.0</v>
      </c>
      <c r="F725" s="3">
        <v>0.0</v>
      </c>
      <c r="G725" s="4">
        <v>13.0</v>
      </c>
      <c r="H725" s="3" t="s">
        <v>30</v>
      </c>
    </row>
    <row r="726" ht="14.25" customHeight="1">
      <c r="A726" s="3">
        <v>1.0</v>
      </c>
      <c r="B726" s="3">
        <v>1.0</v>
      </c>
      <c r="C726" s="3" t="s">
        <v>31</v>
      </c>
      <c r="D726" s="3">
        <v>27.0</v>
      </c>
      <c r="E726" s="3">
        <v>1.0</v>
      </c>
      <c r="F726" s="3">
        <v>0.0</v>
      </c>
      <c r="G726" s="4">
        <v>53.1</v>
      </c>
      <c r="H726" s="3" t="s">
        <v>30</v>
      </c>
    </row>
    <row r="727" ht="14.25" customHeight="1">
      <c r="A727" s="3">
        <v>0.0</v>
      </c>
      <c r="B727" s="3">
        <v>3.0</v>
      </c>
      <c r="C727" s="3" t="s">
        <v>31</v>
      </c>
      <c r="D727" s="3">
        <v>20.0</v>
      </c>
      <c r="E727" s="3">
        <v>0.0</v>
      </c>
      <c r="F727" s="3">
        <v>0.0</v>
      </c>
      <c r="G727" s="4">
        <v>8.6625</v>
      </c>
      <c r="H727" s="3" t="s">
        <v>30</v>
      </c>
    </row>
    <row r="728" ht="14.25" customHeight="1">
      <c r="A728" s="3">
        <v>1.0</v>
      </c>
      <c r="B728" s="3">
        <v>2.0</v>
      </c>
      <c r="C728" s="3" t="s">
        <v>33</v>
      </c>
      <c r="D728" s="3">
        <v>30.0</v>
      </c>
      <c r="E728" s="3">
        <v>3.0</v>
      </c>
      <c r="F728" s="3">
        <v>0.0</v>
      </c>
      <c r="G728" s="4">
        <v>21.0</v>
      </c>
      <c r="H728" s="3" t="s">
        <v>30</v>
      </c>
    </row>
    <row r="729" ht="14.25" hidden="1" customHeight="1">
      <c r="A729" s="3">
        <v>1.0</v>
      </c>
      <c r="B729" s="3">
        <v>3.0</v>
      </c>
      <c r="C729" s="3" t="s">
        <v>33</v>
      </c>
      <c r="E729" s="3">
        <v>0.0</v>
      </c>
      <c r="F729" s="3">
        <v>0.0</v>
      </c>
      <c r="G729" s="4">
        <v>7.7375</v>
      </c>
      <c r="H729" s="3" t="s">
        <v>34</v>
      </c>
    </row>
    <row r="730" ht="14.25" customHeight="1">
      <c r="A730" s="3">
        <v>0.0</v>
      </c>
      <c r="B730" s="3">
        <v>2.0</v>
      </c>
      <c r="C730" s="3" t="s">
        <v>31</v>
      </c>
      <c r="D730" s="3">
        <v>25.0</v>
      </c>
      <c r="E730" s="3">
        <v>1.0</v>
      </c>
      <c r="F730" s="3">
        <v>0.0</v>
      </c>
      <c r="G730" s="4">
        <v>26.0</v>
      </c>
      <c r="H730" s="3" t="s">
        <v>30</v>
      </c>
    </row>
    <row r="731" ht="14.25" customHeight="1">
      <c r="A731" s="3">
        <v>0.0</v>
      </c>
      <c r="B731" s="3">
        <v>3.0</v>
      </c>
      <c r="C731" s="3" t="s">
        <v>33</v>
      </c>
      <c r="D731" s="3">
        <v>25.0</v>
      </c>
      <c r="E731" s="3">
        <v>1.0</v>
      </c>
      <c r="F731" s="3">
        <v>0.0</v>
      </c>
      <c r="G731" s="4">
        <v>7.925</v>
      </c>
      <c r="H731" s="3" t="s">
        <v>30</v>
      </c>
    </row>
    <row r="732" ht="14.25" customHeight="1">
      <c r="A732" s="3">
        <v>1.0</v>
      </c>
      <c r="B732" s="3">
        <v>1.0</v>
      </c>
      <c r="C732" s="3" t="s">
        <v>33</v>
      </c>
      <c r="D732" s="3">
        <v>29.0</v>
      </c>
      <c r="E732" s="3">
        <v>0.0</v>
      </c>
      <c r="F732" s="3">
        <v>0.0</v>
      </c>
      <c r="G732" s="4">
        <v>211.3375</v>
      </c>
      <c r="H732" s="3" t="s">
        <v>30</v>
      </c>
    </row>
    <row r="733" ht="14.25" customHeight="1">
      <c r="A733" s="3">
        <v>0.0</v>
      </c>
      <c r="B733" s="3">
        <v>3.0</v>
      </c>
      <c r="C733" s="3" t="s">
        <v>31</v>
      </c>
      <c r="D733" s="3">
        <v>11.0</v>
      </c>
      <c r="E733" s="3">
        <v>0.0</v>
      </c>
      <c r="F733" s="3">
        <v>0.0</v>
      </c>
      <c r="G733" s="4">
        <v>18.7875</v>
      </c>
      <c r="H733" s="3" t="s">
        <v>32</v>
      </c>
    </row>
    <row r="734" ht="14.25" hidden="1" customHeight="1">
      <c r="A734" s="3">
        <v>0.0</v>
      </c>
      <c r="B734" s="3">
        <v>2.0</v>
      </c>
      <c r="C734" s="3" t="s">
        <v>31</v>
      </c>
      <c r="E734" s="3">
        <v>0.0</v>
      </c>
      <c r="F734" s="3">
        <v>0.0</v>
      </c>
      <c r="G734" s="4">
        <v>0.0</v>
      </c>
      <c r="H734" s="3" t="s">
        <v>30</v>
      </c>
    </row>
    <row r="735" ht="14.25" customHeight="1">
      <c r="A735" s="3">
        <v>0.0</v>
      </c>
      <c r="B735" s="3">
        <v>2.0</v>
      </c>
      <c r="C735" s="3" t="s">
        <v>31</v>
      </c>
      <c r="D735" s="3">
        <v>23.0</v>
      </c>
      <c r="E735" s="3">
        <v>0.0</v>
      </c>
      <c r="F735" s="3">
        <v>0.0</v>
      </c>
      <c r="G735" s="4">
        <v>13.0</v>
      </c>
      <c r="H735" s="3" t="s">
        <v>30</v>
      </c>
    </row>
    <row r="736" ht="14.25" customHeight="1">
      <c r="A736" s="3">
        <v>0.0</v>
      </c>
      <c r="B736" s="3">
        <v>2.0</v>
      </c>
      <c r="C736" s="3" t="s">
        <v>31</v>
      </c>
      <c r="D736" s="3">
        <v>23.0</v>
      </c>
      <c r="E736" s="3">
        <v>0.0</v>
      </c>
      <c r="F736" s="3">
        <v>0.0</v>
      </c>
      <c r="G736" s="4">
        <v>13.0</v>
      </c>
      <c r="H736" s="3" t="s">
        <v>30</v>
      </c>
    </row>
    <row r="737" ht="14.25" customHeight="1">
      <c r="A737" s="3">
        <v>0.0</v>
      </c>
      <c r="B737" s="3">
        <v>3.0</v>
      </c>
      <c r="C737" s="3" t="s">
        <v>31</v>
      </c>
      <c r="D737" s="3">
        <v>28.5</v>
      </c>
      <c r="E737" s="3">
        <v>0.0</v>
      </c>
      <c r="F737" s="3">
        <v>0.0</v>
      </c>
      <c r="G737" s="4">
        <v>16.1</v>
      </c>
      <c r="H737" s="3" t="s">
        <v>30</v>
      </c>
    </row>
    <row r="738" ht="14.25" customHeight="1">
      <c r="A738" s="3">
        <v>0.0</v>
      </c>
      <c r="B738" s="3">
        <v>3.0</v>
      </c>
      <c r="C738" s="3" t="s">
        <v>33</v>
      </c>
      <c r="D738" s="3">
        <v>48.0</v>
      </c>
      <c r="E738" s="3">
        <v>1.0</v>
      </c>
      <c r="F738" s="3">
        <v>3.0</v>
      </c>
      <c r="G738" s="4">
        <v>34.375</v>
      </c>
      <c r="H738" s="3" t="s">
        <v>30</v>
      </c>
    </row>
    <row r="739" ht="14.25" customHeight="1">
      <c r="A739" s="3">
        <v>1.0</v>
      </c>
      <c r="B739" s="3">
        <v>1.0</v>
      </c>
      <c r="C739" s="3" t="s">
        <v>31</v>
      </c>
      <c r="D739" s="3">
        <v>35.0</v>
      </c>
      <c r="E739" s="3">
        <v>0.0</v>
      </c>
      <c r="F739" s="3">
        <v>0.0</v>
      </c>
      <c r="G739" s="4">
        <v>512.3292</v>
      </c>
      <c r="H739" s="3" t="s">
        <v>32</v>
      </c>
    </row>
    <row r="740" ht="14.25" hidden="1" customHeight="1">
      <c r="A740" s="3">
        <v>0.0</v>
      </c>
      <c r="B740" s="3">
        <v>3.0</v>
      </c>
      <c r="C740" s="3" t="s">
        <v>31</v>
      </c>
      <c r="E740" s="3">
        <v>0.0</v>
      </c>
      <c r="F740" s="3">
        <v>0.0</v>
      </c>
      <c r="G740" s="4">
        <v>7.8958</v>
      </c>
      <c r="H740" s="3" t="s">
        <v>30</v>
      </c>
    </row>
    <row r="741" ht="14.25" hidden="1" customHeight="1">
      <c r="A741" s="3">
        <v>0.0</v>
      </c>
      <c r="B741" s="3">
        <v>3.0</v>
      </c>
      <c r="C741" s="3" t="s">
        <v>31</v>
      </c>
      <c r="E741" s="3">
        <v>0.0</v>
      </c>
      <c r="F741" s="3">
        <v>0.0</v>
      </c>
      <c r="G741" s="4">
        <v>7.8958</v>
      </c>
      <c r="H741" s="3" t="s">
        <v>30</v>
      </c>
    </row>
    <row r="742" ht="14.25" hidden="1" customHeight="1">
      <c r="A742" s="3">
        <v>1.0</v>
      </c>
      <c r="B742" s="3">
        <v>1.0</v>
      </c>
      <c r="C742" s="3" t="s">
        <v>31</v>
      </c>
      <c r="E742" s="3">
        <v>0.0</v>
      </c>
      <c r="F742" s="3">
        <v>0.0</v>
      </c>
      <c r="G742" s="4">
        <v>30.0</v>
      </c>
      <c r="H742" s="3" t="s">
        <v>30</v>
      </c>
    </row>
    <row r="743" ht="14.25" customHeight="1">
      <c r="A743" s="3">
        <v>0.0</v>
      </c>
      <c r="B743" s="3">
        <v>1.0</v>
      </c>
      <c r="C743" s="3" t="s">
        <v>31</v>
      </c>
      <c r="D743" s="3">
        <v>36.0</v>
      </c>
      <c r="E743" s="3">
        <v>1.0</v>
      </c>
      <c r="F743" s="3">
        <v>0.0</v>
      </c>
      <c r="G743" s="4">
        <v>78.85</v>
      </c>
      <c r="H743" s="3" t="s">
        <v>30</v>
      </c>
    </row>
    <row r="744" ht="14.25" customHeight="1">
      <c r="A744" s="3">
        <v>1.0</v>
      </c>
      <c r="B744" s="3">
        <v>1.0</v>
      </c>
      <c r="C744" s="3" t="s">
        <v>33</v>
      </c>
      <c r="D744" s="3">
        <v>21.0</v>
      </c>
      <c r="E744" s="3">
        <v>2.0</v>
      </c>
      <c r="F744" s="3">
        <v>2.0</v>
      </c>
      <c r="G744" s="4">
        <v>262.375</v>
      </c>
      <c r="H744" s="3" t="s">
        <v>32</v>
      </c>
    </row>
    <row r="745" ht="14.25" customHeight="1">
      <c r="A745" s="3">
        <v>0.0</v>
      </c>
      <c r="B745" s="3">
        <v>3.0</v>
      </c>
      <c r="C745" s="3" t="s">
        <v>31</v>
      </c>
      <c r="D745" s="3">
        <v>24.0</v>
      </c>
      <c r="E745" s="3">
        <v>1.0</v>
      </c>
      <c r="F745" s="3">
        <v>0.0</v>
      </c>
      <c r="G745" s="4">
        <v>16.1</v>
      </c>
      <c r="H745" s="3" t="s">
        <v>30</v>
      </c>
    </row>
    <row r="746" ht="14.25" customHeight="1">
      <c r="A746" s="3">
        <v>1.0</v>
      </c>
      <c r="B746" s="3">
        <v>3.0</v>
      </c>
      <c r="C746" s="3" t="s">
        <v>31</v>
      </c>
      <c r="D746" s="3">
        <v>31.0</v>
      </c>
      <c r="E746" s="3">
        <v>0.0</v>
      </c>
      <c r="F746" s="3">
        <v>0.0</v>
      </c>
      <c r="G746" s="4">
        <v>7.925</v>
      </c>
      <c r="H746" s="3" t="s">
        <v>30</v>
      </c>
    </row>
    <row r="747" ht="14.25" customHeight="1">
      <c r="A747" s="3">
        <v>0.0</v>
      </c>
      <c r="B747" s="3">
        <v>1.0</v>
      </c>
      <c r="C747" s="3" t="s">
        <v>31</v>
      </c>
      <c r="D747" s="3">
        <v>70.0</v>
      </c>
      <c r="E747" s="3">
        <v>1.0</v>
      </c>
      <c r="F747" s="3">
        <v>1.0</v>
      </c>
      <c r="G747" s="4">
        <v>71.0</v>
      </c>
      <c r="H747" s="3" t="s">
        <v>30</v>
      </c>
    </row>
    <row r="748" ht="14.25" customHeight="1">
      <c r="A748" s="3">
        <v>0.0</v>
      </c>
      <c r="B748" s="3">
        <v>3.0</v>
      </c>
      <c r="C748" s="3" t="s">
        <v>31</v>
      </c>
      <c r="D748" s="3">
        <v>16.0</v>
      </c>
      <c r="E748" s="3">
        <v>1.0</v>
      </c>
      <c r="F748" s="3">
        <v>1.0</v>
      </c>
      <c r="G748" s="4">
        <v>20.25</v>
      </c>
      <c r="H748" s="3" t="s">
        <v>30</v>
      </c>
    </row>
    <row r="749" ht="14.25" customHeight="1">
      <c r="A749" s="3">
        <v>1.0</v>
      </c>
      <c r="B749" s="3">
        <v>2.0</v>
      </c>
      <c r="C749" s="3" t="s">
        <v>33</v>
      </c>
      <c r="D749" s="3">
        <v>30.0</v>
      </c>
      <c r="E749" s="3">
        <v>0.0</v>
      </c>
      <c r="F749" s="3">
        <v>0.0</v>
      </c>
      <c r="G749" s="4">
        <v>13.0</v>
      </c>
      <c r="H749" s="3" t="s">
        <v>30</v>
      </c>
    </row>
    <row r="750" ht="14.25" customHeight="1">
      <c r="A750" s="3">
        <v>0.0</v>
      </c>
      <c r="B750" s="3">
        <v>1.0</v>
      </c>
      <c r="C750" s="3" t="s">
        <v>31</v>
      </c>
      <c r="D750" s="3">
        <v>19.0</v>
      </c>
      <c r="E750" s="3">
        <v>1.0</v>
      </c>
      <c r="F750" s="3">
        <v>0.0</v>
      </c>
      <c r="G750" s="4">
        <v>53.1</v>
      </c>
      <c r="H750" s="3" t="s">
        <v>30</v>
      </c>
    </row>
    <row r="751" ht="14.25" customHeight="1">
      <c r="A751" s="3">
        <v>0.0</v>
      </c>
      <c r="B751" s="3">
        <v>3.0</v>
      </c>
      <c r="C751" s="3" t="s">
        <v>31</v>
      </c>
      <c r="D751" s="3">
        <v>31.0</v>
      </c>
      <c r="E751" s="3">
        <v>0.0</v>
      </c>
      <c r="F751" s="3">
        <v>0.0</v>
      </c>
      <c r="G751" s="4">
        <v>7.75</v>
      </c>
      <c r="H751" s="3" t="s">
        <v>34</v>
      </c>
    </row>
    <row r="752" ht="14.25" customHeight="1">
      <c r="A752" s="3">
        <v>1.0</v>
      </c>
      <c r="B752" s="3">
        <v>2.0</v>
      </c>
      <c r="C752" s="3" t="s">
        <v>33</v>
      </c>
      <c r="D752" s="3">
        <v>4.0</v>
      </c>
      <c r="E752" s="3">
        <v>1.0</v>
      </c>
      <c r="F752" s="3">
        <v>1.0</v>
      </c>
      <c r="G752" s="4">
        <v>23.0</v>
      </c>
      <c r="H752" s="3" t="s">
        <v>30</v>
      </c>
    </row>
    <row r="753" ht="14.25" customHeight="1">
      <c r="A753" s="3">
        <v>1.0</v>
      </c>
      <c r="B753" s="3">
        <v>3.0</v>
      </c>
      <c r="C753" s="3" t="s">
        <v>31</v>
      </c>
      <c r="D753" s="3">
        <v>6.0</v>
      </c>
      <c r="E753" s="3">
        <v>0.0</v>
      </c>
      <c r="F753" s="3">
        <v>1.0</v>
      </c>
      <c r="G753" s="4">
        <v>12.475</v>
      </c>
      <c r="H753" s="3" t="s">
        <v>30</v>
      </c>
    </row>
    <row r="754" ht="14.25" customHeight="1">
      <c r="A754" s="3">
        <v>0.0</v>
      </c>
      <c r="B754" s="3">
        <v>3.0</v>
      </c>
      <c r="C754" s="3" t="s">
        <v>31</v>
      </c>
      <c r="D754" s="3">
        <v>33.0</v>
      </c>
      <c r="E754" s="3">
        <v>0.0</v>
      </c>
      <c r="F754" s="3">
        <v>0.0</v>
      </c>
      <c r="G754" s="4">
        <v>9.5</v>
      </c>
      <c r="H754" s="3" t="s">
        <v>30</v>
      </c>
    </row>
    <row r="755" ht="14.25" customHeight="1">
      <c r="A755" s="3">
        <v>0.0</v>
      </c>
      <c r="B755" s="3">
        <v>3.0</v>
      </c>
      <c r="C755" s="3" t="s">
        <v>31</v>
      </c>
      <c r="D755" s="3">
        <v>23.0</v>
      </c>
      <c r="E755" s="3">
        <v>0.0</v>
      </c>
      <c r="F755" s="3">
        <v>0.0</v>
      </c>
      <c r="G755" s="4">
        <v>7.8958</v>
      </c>
      <c r="H755" s="3" t="s">
        <v>30</v>
      </c>
    </row>
    <row r="756" ht="14.25" customHeight="1">
      <c r="A756" s="3">
        <v>1.0</v>
      </c>
      <c r="B756" s="3">
        <v>2.0</v>
      </c>
      <c r="C756" s="3" t="s">
        <v>33</v>
      </c>
      <c r="D756" s="3">
        <v>48.0</v>
      </c>
      <c r="E756" s="3">
        <v>1.0</v>
      </c>
      <c r="F756" s="3">
        <v>2.0</v>
      </c>
      <c r="G756" s="4">
        <v>65.0</v>
      </c>
      <c r="H756" s="3" t="s">
        <v>30</v>
      </c>
    </row>
    <row r="757" ht="14.25" customHeight="1">
      <c r="A757" s="3">
        <v>1.0</v>
      </c>
      <c r="B757" s="3">
        <v>2.0</v>
      </c>
      <c r="C757" s="3" t="s">
        <v>31</v>
      </c>
      <c r="D757" s="3">
        <v>0.67</v>
      </c>
      <c r="E757" s="3">
        <v>1.0</v>
      </c>
      <c r="F757" s="3">
        <v>1.0</v>
      </c>
      <c r="G757" s="4">
        <v>14.5</v>
      </c>
      <c r="H757" s="3" t="s">
        <v>30</v>
      </c>
    </row>
    <row r="758" ht="14.25" customHeight="1">
      <c r="A758" s="3">
        <v>0.0</v>
      </c>
      <c r="B758" s="3">
        <v>3.0</v>
      </c>
      <c r="C758" s="3" t="s">
        <v>31</v>
      </c>
      <c r="D758" s="3">
        <v>28.0</v>
      </c>
      <c r="E758" s="3">
        <v>0.0</v>
      </c>
      <c r="F758" s="3">
        <v>0.0</v>
      </c>
      <c r="G758" s="4">
        <v>7.7958</v>
      </c>
      <c r="H758" s="3" t="s">
        <v>30</v>
      </c>
    </row>
    <row r="759" ht="14.25" customHeight="1">
      <c r="A759" s="3">
        <v>0.0</v>
      </c>
      <c r="B759" s="3">
        <v>2.0</v>
      </c>
      <c r="C759" s="3" t="s">
        <v>31</v>
      </c>
      <c r="D759" s="3">
        <v>18.0</v>
      </c>
      <c r="E759" s="3">
        <v>0.0</v>
      </c>
      <c r="F759" s="3">
        <v>0.0</v>
      </c>
      <c r="G759" s="4">
        <v>11.5</v>
      </c>
      <c r="H759" s="3" t="s">
        <v>30</v>
      </c>
    </row>
    <row r="760" ht="14.25" customHeight="1">
      <c r="A760" s="3">
        <v>0.0</v>
      </c>
      <c r="B760" s="3">
        <v>3.0</v>
      </c>
      <c r="C760" s="3" t="s">
        <v>31</v>
      </c>
      <c r="D760" s="3">
        <v>34.0</v>
      </c>
      <c r="E760" s="3">
        <v>0.0</v>
      </c>
      <c r="F760" s="3">
        <v>0.0</v>
      </c>
      <c r="G760" s="4">
        <v>8.05</v>
      </c>
      <c r="H760" s="3" t="s">
        <v>30</v>
      </c>
    </row>
    <row r="761" ht="14.25" customHeight="1">
      <c r="A761" s="3">
        <v>1.0</v>
      </c>
      <c r="B761" s="3">
        <v>1.0</v>
      </c>
      <c r="C761" s="3" t="s">
        <v>33</v>
      </c>
      <c r="D761" s="3">
        <v>33.0</v>
      </c>
      <c r="E761" s="3">
        <v>0.0</v>
      </c>
      <c r="F761" s="3">
        <v>0.0</v>
      </c>
      <c r="G761" s="4">
        <v>86.5</v>
      </c>
      <c r="H761" s="3" t="s">
        <v>30</v>
      </c>
    </row>
    <row r="762" ht="14.25" hidden="1" customHeight="1">
      <c r="A762" s="3">
        <v>0.0</v>
      </c>
      <c r="B762" s="3">
        <v>3.0</v>
      </c>
      <c r="C762" s="3" t="s">
        <v>31</v>
      </c>
      <c r="E762" s="3">
        <v>0.0</v>
      </c>
      <c r="F762" s="3">
        <v>0.0</v>
      </c>
      <c r="G762" s="4">
        <v>14.5</v>
      </c>
      <c r="H762" s="3" t="s">
        <v>30</v>
      </c>
    </row>
    <row r="763" ht="14.25" customHeight="1">
      <c r="A763" s="3">
        <v>0.0</v>
      </c>
      <c r="B763" s="3">
        <v>3.0</v>
      </c>
      <c r="C763" s="3" t="s">
        <v>31</v>
      </c>
      <c r="D763" s="3">
        <v>41.0</v>
      </c>
      <c r="E763" s="3">
        <v>0.0</v>
      </c>
      <c r="F763" s="3">
        <v>0.0</v>
      </c>
      <c r="G763" s="4">
        <v>7.125</v>
      </c>
      <c r="H763" s="3" t="s">
        <v>30</v>
      </c>
    </row>
    <row r="764" ht="14.25" customHeight="1">
      <c r="A764" s="3">
        <v>1.0</v>
      </c>
      <c r="B764" s="3">
        <v>3.0</v>
      </c>
      <c r="C764" s="3" t="s">
        <v>31</v>
      </c>
      <c r="D764" s="3">
        <v>20.0</v>
      </c>
      <c r="E764" s="3">
        <v>0.0</v>
      </c>
      <c r="F764" s="3">
        <v>0.0</v>
      </c>
      <c r="G764" s="4">
        <v>7.2292</v>
      </c>
      <c r="H764" s="3" t="s">
        <v>32</v>
      </c>
    </row>
    <row r="765" ht="14.25" customHeight="1">
      <c r="A765" s="3">
        <v>1.0</v>
      </c>
      <c r="B765" s="3">
        <v>1.0</v>
      </c>
      <c r="C765" s="3" t="s">
        <v>33</v>
      </c>
      <c r="D765" s="3">
        <v>36.0</v>
      </c>
      <c r="E765" s="3">
        <v>1.0</v>
      </c>
      <c r="F765" s="3">
        <v>2.0</v>
      </c>
      <c r="G765" s="4">
        <v>120.0</v>
      </c>
      <c r="H765" s="3" t="s">
        <v>30</v>
      </c>
    </row>
    <row r="766" ht="14.25" customHeight="1">
      <c r="A766" s="3">
        <v>0.0</v>
      </c>
      <c r="B766" s="3">
        <v>3.0</v>
      </c>
      <c r="C766" s="3" t="s">
        <v>31</v>
      </c>
      <c r="D766" s="3">
        <v>16.0</v>
      </c>
      <c r="E766" s="3">
        <v>0.0</v>
      </c>
      <c r="F766" s="3">
        <v>0.0</v>
      </c>
      <c r="G766" s="4">
        <v>7.775</v>
      </c>
      <c r="H766" s="3" t="s">
        <v>30</v>
      </c>
    </row>
    <row r="767" ht="14.25" customHeight="1">
      <c r="A767" s="3">
        <v>1.0</v>
      </c>
      <c r="B767" s="3">
        <v>1.0</v>
      </c>
      <c r="C767" s="3" t="s">
        <v>33</v>
      </c>
      <c r="D767" s="3">
        <v>51.0</v>
      </c>
      <c r="E767" s="3">
        <v>1.0</v>
      </c>
      <c r="F767" s="3">
        <v>0.0</v>
      </c>
      <c r="G767" s="4">
        <v>77.9583</v>
      </c>
      <c r="H767" s="3" t="s">
        <v>30</v>
      </c>
    </row>
    <row r="768" ht="14.25" hidden="1" customHeight="1">
      <c r="A768" s="3">
        <v>0.0</v>
      </c>
      <c r="B768" s="3">
        <v>1.0</v>
      </c>
      <c r="C768" s="3" t="s">
        <v>31</v>
      </c>
      <c r="E768" s="3">
        <v>0.0</v>
      </c>
      <c r="F768" s="3">
        <v>0.0</v>
      </c>
      <c r="G768" s="4">
        <v>39.6</v>
      </c>
      <c r="H768" s="3" t="s">
        <v>32</v>
      </c>
    </row>
    <row r="769" ht="14.25" customHeight="1">
      <c r="A769" s="3">
        <v>0.0</v>
      </c>
      <c r="B769" s="3">
        <v>3.0</v>
      </c>
      <c r="C769" s="3" t="s">
        <v>33</v>
      </c>
      <c r="D769" s="3">
        <v>30.5</v>
      </c>
      <c r="E769" s="3">
        <v>0.0</v>
      </c>
      <c r="F769" s="3">
        <v>0.0</v>
      </c>
      <c r="G769" s="4">
        <v>7.75</v>
      </c>
      <c r="H769" s="3" t="s">
        <v>34</v>
      </c>
    </row>
    <row r="770" ht="14.25" hidden="1" customHeight="1">
      <c r="A770" s="3">
        <v>0.0</v>
      </c>
      <c r="B770" s="3">
        <v>3.0</v>
      </c>
      <c r="C770" s="3" t="s">
        <v>31</v>
      </c>
      <c r="E770" s="3">
        <v>1.0</v>
      </c>
      <c r="F770" s="3">
        <v>0.0</v>
      </c>
      <c r="G770" s="4">
        <v>24.15</v>
      </c>
      <c r="H770" s="3" t="s">
        <v>34</v>
      </c>
    </row>
    <row r="771" ht="14.25" customHeight="1">
      <c r="A771" s="3">
        <v>0.0</v>
      </c>
      <c r="B771" s="3">
        <v>3.0</v>
      </c>
      <c r="C771" s="3" t="s">
        <v>31</v>
      </c>
      <c r="D771" s="3">
        <v>32.0</v>
      </c>
      <c r="E771" s="3">
        <v>0.0</v>
      </c>
      <c r="F771" s="3">
        <v>0.0</v>
      </c>
      <c r="G771" s="4">
        <v>8.3625</v>
      </c>
      <c r="H771" s="3" t="s">
        <v>30</v>
      </c>
    </row>
    <row r="772" ht="14.25" customHeight="1">
      <c r="A772" s="3">
        <v>0.0</v>
      </c>
      <c r="B772" s="3">
        <v>3.0</v>
      </c>
      <c r="C772" s="3" t="s">
        <v>31</v>
      </c>
      <c r="D772" s="3">
        <v>24.0</v>
      </c>
      <c r="E772" s="3">
        <v>0.0</v>
      </c>
      <c r="F772" s="3">
        <v>0.0</v>
      </c>
      <c r="G772" s="4">
        <v>9.5</v>
      </c>
      <c r="H772" s="3" t="s">
        <v>30</v>
      </c>
    </row>
    <row r="773" ht="14.25" customHeight="1">
      <c r="A773" s="3">
        <v>0.0</v>
      </c>
      <c r="B773" s="3">
        <v>3.0</v>
      </c>
      <c r="C773" s="3" t="s">
        <v>31</v>
      </c>
      <c r="D773" s="3">
        <v>48.0</v>
      </c>
      <c r="E773" s="3">
        <v>0.0</v>
      </c>
      <c r="F773" s="3">
        <v>0.0</v>
      </c>
      <c r="G773" s="4">
        <v>7.8542</v>
      </c>
      <c r="H773" s="3" t="s">
        <v>30</v>
      </c>
    </row>
    <row r="774" ht="14.25" customHeight="1">
      <c r="A774" s="3">
        <v>0.0</v>
      </c>
      <c r="B774" s="3">
        <v>2.0</v>
      </c>
      <c r="C774" s="3" t="s">
        <v>33</v>
      </c>
      <c r="D774" s="3">
        <v>57.0</v>
      </c>
      <c r="E774" s="3">
        <v>0.0</v>
      </c>
      <c r="F774" s="3">
        <v>0.0</v>
      </c>
      <c r="G774" s="4">
        <v>10.5</v>
      </c>
      <c r="H774" s="3" t="s">
        <v>30</v>
      </c>
    </row>
    <row r="775" ht="14.25" hidden="1" customHeight="1">
      <c r="A775" s="3">
        <v>0.0</v>
      </c>
      <c r="B775" s="3">
        <v>3.0</v>
      </c>
      <c r="C775" s="3" t="s">
        <v>31</v>
      </c>
      <c r="E775" s="3">
        <v>0.0</v>
      </c>
      <c r="F775" s="3">
        <v>0.0</v>
      </c>
      <c r="G775" s="4">
        <v>7.225</v>
      </c>
      <c r="H775" s="3" t="s">
        <v>32</v>
      </c>
    </row>
    <row r="776" ht="14.25" customHeight="1">
      <c r="A776" s="3">
        <v>1.0</v>
      </c>
      <c r="B776" s="3">
        <v>2.0</v>
      </c>
      <c r="C776" s="3" t="s">
        <v>33</v>
      </c>
      <c r="D776" s="3">
        <v>54.0</v>
      </c>
      <c r="E776" s="3">
        <v>1.0</v>
      </c>
      <c r="F776" s="3">
        <v>3.0</v>
      </c>
      <c r="G776" s="4">
        <v>23.0</v>
      </c>
      <c r="H776" s="3" t="s">
        <v>30</v>
      </c>
    </row>
    <row r="777" ht="14.25" customHeight="1">
      <c r="A777" s="3">
        <v>0.0</v>
      </c>
      <c r="B777" s="3">
        <v>3.0</v>
      </c>
      <c r="C777" s="3" t="s">
        <v>31</v>
      </c>
      <c r="D777" s="3">
        <v>18.0</v>
      </c>
      <c r="E777" s="3">
        <v>0.0</v>
      </c>
      <c r="F777" s="3">
        <v>0.0</v>
      </c>
      <c r="G777" s="4">
        <v>7.75</v>
      </c>
      <c r="H777" s="3" t="s">
        <v>30</v>
      </c>
    </row>
    <row r="778" ht="14.25" hidden="1" customHeight="1">
      <c r="A778" s="3">
        <v>0.0</v>
      </c>
      <c r="B778" s="3">
        <v>3.0</v>
      </c>
      <c r="C778" s="3" t="s">
        <v>31</v>
      </c>
      <c r="E778" s="3">
        <v>0.0</v>
      </c>
      <c r="F778" s="3">
        <v>0.0</v>
      </c>
      <c r="G778" s="4">
        <v>7.75</v>
      </c>
      <c r="H778" s="3" t="s">
        <v>34</v>
      </c>
    </row>
    <row r="779" ht="14.25" customHeight="1">
      <c r="A779" s="3">
        <v>1.0</v>
      </c>
      <c r="B779" s="3">
        <v>3.0</v>
      </c>
      <c r="C779" s="3" t="s">
        <v>33</v>
      </c>
      <c r="D779" s="3">
        <v>5.0</v>
      </c>
      <c r="E779" s="3">
        <v>0.0</v>
      </c>
      <c r="F779" s="3">
        <v>0.0</v>
      </c>
      <c r="G779" s="4">
        <v>12.475</v>
      </c>
      <c r="H779" s="3" t="s">
        <v>30</v>
      </c>
    </row>
    <row r="780" ht="14.25" hidden="1" customHeight="1">
      <c r="A780" s="3">
        <v>0.0</v>
      </c>
      <c r="B780" s="3">
        <v>3.0</v>
      </c>
      <c r="C780" s="3" t="s">
        <v>31</v>
      </c>
      <c r="E780" s="3">
        <v>0.0</v>
      </c>
      <c r="F780" s="3">
        <v>0.0</v>
      </c>
      <c r="G780" s="4">
        <v>7.7375</v>
      </c>
      <c r="H780" s="3" t="s">
        <v>34</v>
      </c>
    </row>
    <row r="781" ht="14.25" customHeight="1">
      <c r="A781" s="3">
        <v>1.0</v>
      </c>
      <c r="B781" s="3">
        <v>1.0</v>
      </c>
      <c r="C781" s="3" t="s">
        <v>33</v>
      </c>
      <c r="D781" s="3">
        <v>43.0</v>
      </c>
      <c r="E781" s="3">
        <v>0.0</v>
      </c>
      <c r="F781" s="3">
        <v>1.0</v>
      </c>
      <c r="G781" s="4">
        <v>211.3375</v>
      </c>
      <c r="H781" s="3" t="s">
        <v>30</v>
      </c>
    </row>
    <row r="782" ht="14.25" customHeight="1">
      <c r="A782" s="3">
        <v>1.0</v>
      </c>
      <c r="B782" s="3">
        <v>3.0</v>
      </c>
      <c r="C782" s="3" t="s">
        <v>33</v>
      </c>
      <c r="D782" s="3">
        <v>13.0</v>
      </c>
      <c r="E782" s="3">
        <v>0.0</v>
      </c>
      <c r="F782" s="3">
        <v>0.0</v>
      </c>
      <c r="G782" s="4">
        <v>7.2292</v>
      </c>
      <c r="H782" s="3" t="s">
        <v>32</v>
      </c>
    </row>
    <row r="783" ht="14.25" customHeight="1">
      <c r="A783" s="3">
        <v>1.0</v>
      </c>
      <c r="B783" s="3">
        <v>1.0</v>
      </c>
      <c r="C783" s="3" t="s">
        <v>33</v>
      </c>
      <c r="D783" s="3">
        <v>17.0</v>
      </c>
      <c r="E783" s="3">
        <v>1.0</v>
      </c>
      <c r="F783" s="3">
        <v>0.0</v>
      </c>
      <c r="G783" s="4">
        <v>57.0</v>
      </c>
      <c r="H783" s="3" t="s">
        <v>30</v>
      </c>
    </row>
    <row r="784" ht="14.25" customHeight="1">
      <c r="A784" s="3">
        <v>0.0</v>
      </c>
      <c r="B784" s="3">
        <v>1.0</v>
      </c>
      <c r="C784" s="3" t="s">
        <v>31</v>
      </c>
      <c r="D784" s="3">
        <v>29.0</v>
      </c>
      <c r="E784" s="3">
        <v>0.0</v>
      </c>
      <c r="F784" s="3">
        <v>0.0</v>
      </c>
      <c r="G784" s="4">
        <v>30.0</v>
      </c>
      <c r="H784" s="3" t="s">
        <v>30</v>
      </c>
    </row>
    <row r="785" ht="14.25" hidden="1" customHeight="1">
      <c r="A785" s="3">
        <v>0.0</v>
      </c>
      <c r="B785" s="3">
        <v>3.0</v>
      </c>
      <c r="C785" s="3" t="s">
        <v>31</v>
      </c>
      <c r="E785" s="3">
        <v>1.0</v>
      </c>
      <c r="F785" s="3">
        <v>2.0</v>
      </c>
      <c r="G785" s="4">
        <v>23.45</v>
      </c>
      <c r="H785" s="3" t="s">
        <v>30</v>
      </c>
    </row>
    <row r="786" ht="14.25" customHeight="1">
      <c r="A786" s="3">
        <v>0.0</v>
      </c>
      <c r="B786" s="3">
        <v>3.0</v>
      </c>
      <c r="C786" s="3" t="s">
        <v>31</v>
      </c>
      <c r="D786" s="3">
        <v>25.0</v>
      </c>
      <c r="E786" s="3">
        <v>0.0</v>
      </c>
      <c r="F786" s="3">
        <v>0.0</v>
      </c>
      <c r="G786" s="4">
        <v>7.05</v>
      </c>
      <c r="H786" s="3" t="s">
        <v>30</v>
      </c>
    </row>
    <row r="787" ht="14.25" customHeight="1">
      <c r="A787" s="3">
        <v>0.0</v>
      </c>
      <c r="B787" s="3">
        <v>3.0</v>
      </c>
      <c r="C787" s="3" t="s">
        <v>31</v>
      </c>
      <c r="D787" s="3">
        <v>25.0</v>
      </c>
      <c r="E787" s="3">
        <v>0.0</v>
      </c>
      <c r="F787" s="3">
        <v>0.0</v>
      </c>
      <c r="G787" s="4">
        <v>7.25</v>
      </c>
      <c r="H787" s="3" t="s">
        <v>30</v>
      </c>
    </row>
    <row r="788" ht="14.25" customHeight="1">
      <c r="A788" s="3">
        <v>1.0</v>
      </c>
      <c r="B788" s="3">
        <v>3.0</v>
      </c>
      <c r="C788" s="3" t="s">
        <v>33</v>
      </c>
      <c r="D788" s="3">
        <v>18.0</v>
      </c>
      <c r="E788" s="3">
        <v>0.0</v>
      </c>
      <c r="F788" s="3">
        <v>0.0</v>
      </c>
      <c r="G788" s="4">
        <v>7.4958</v>
      </c>
      <c r="H788" s="3" t="s">
        <v>30</v>
      </c>
    </row>
    <row r="789" ht="14.25" customHeight="1">
      <c r="A789" s="3">
        <v>0.0</v>
      </c>
      <c r="B789" s="3">
        <v>3.0</v>
      </c>
      <c r="C789" s="3" t="s">
        <v>31</v>
      </c>
      <c r="D789" s="3">
        <v>8.0</v>
      </c>
      <c r="E789" s="3">
        <v>4.0</v>
      </c>
      <c r="F789" s="3">
        <v>1.0</v>
      </c>
      <c r="G789" s="4">
        <v>29.125</v>
      </c>
      <c r="H789" s="3" t="s">
        <v>34</v>
      </c>
    </row>
    <row r="790" ht="14.25" customHeight="1">
      <c r="A790" s="3">
        <v>1.0</v>
      </c>
      <c r="B790" s="3">
        <v>3.0</v>
      </c>
      <c r="C790" s="3" t="s">
        <v>31</v>
      </c>
      <c r="D790" s="3">
        <v>1.0</v>
      </c>
      <c r="E790" s="3">
        <v>1.0</v>
      </c>
      <c r="F790" s="3">
        <v>2.0</v>
      </c>
      <c r="G790" s="4">
        <v>20.575</v>
      </c>
      <c r="H790" s="3" t="s">
        <v>30</v>
      </c>
    </row>
    <row r="791" ht="14.25" customHeight="1">
      <c r="A791" s="3">
        <v>0.0</v>
      </c>
      <c r="B791" s="3">
        <v>1.0</v>
      </c>
      <c r="C791" s="3" t="s">
        <v>31</v>
      </c>
      <c r="D791" s="3">
        <v>46.0</v>
      </c>
      <c r="E791" s="3">
        <v>0.0</v>
      </c>
      <c r="F791" s="3">
        <v>0.0</v>
      </c>
      <c r="G791" s="4">
        <v>79.2</v>
      </c>
      <c r="H791" s="3" t="s">
        <v>32</v>
      </c>
    </row>
    <row r="792" ht="14.25" hidden="1" customHeight="1">
      <c r="A792" s="3">
        <v>0.0</v>
      </c>
      <c r="B792" s="3">
        <v>3.0</v>
      </c>
      <c r="C792" s="3" t="s">
        <v>31</v>
      </c>
      <c r="E792" s="3">
        <v>0.0</v>
      </c>
      <c r="F792" s="3">
        <v>0.0</v>
      </c>
      <c r="G792" s="4">
        <v>7.75</v>
      </c>
      <c r="H792" s="3" t="s">
        <v>34</v>
      </c>
    </row>
    <row r="793" ht="14.25" customHeight="1">
      <c r="A793" s="3">
        <v>0.0</v>
      </c>
      <c r="B793" s="3">
        <v>2.0</v>
      </c>
      <c r="C793" s="3" t="s">
        <v>31</v>
      </c>
      <c r="D793" s="3">
        <v>16.0</v>
      </c>
      <c r="E793" s="3">
        <v>0.0</v>
      </c>
      <c r="F793" s="3">
        <v>0.0</v>
      </c>
      <c r="G793" s="4">
        <v>26.0</v>
      </c>
      <c r="H793" s="3" t="s">
        <v>30</v>
      </c>
    </row>
    <row r="794" ht="14.25" hidden="1" customHeight="1">
      <c r="A794" s="3">
        <v>0.0</v>
      </c>
      <c r="B794" s="3">
        <v>3.0</v>
      </c>
      <c r="C794" s="3" t="s">
        <v>33</v>
      </c>
      <c r="E794" s="3">
        <v>8.0</v>
      </c>
      <c r="F794" s="3">
        <v>2.0</v>
      </c>
      <c r="G794" s="4">
        <v>69.55</v>
      </c>
      <c r="H794" s="3" t="s">
        <v>30</v>
      </c>
    </row>
    <row r="795" ht="14.25" hidden="1" customHeight="1">
      <c r="A795" s="3">
        <v>0.0</v>
      </c>
      <c r="B795" s="3">
        <v>1.0</v>
      </c>
      <c r="C795" s="3" t="s">
        <v>31</v>
      </c>
      <c r="E795" s="3">
        <v>0.0</v>
      </c>
      <c r="F795" s="3">
        <v>0.0</v>
      </c>
      <c r="G795" s="4">
        <v>30.6958</v>
      </c>
      <c r="H795" s="3" t="s">
        <v>32</v>
      </c>
    </row>
    <row r="796" ht="14.25" customHeight="1">
      <c r="A796" s="3">
        <v>0.0</v>
      </c>
      <c r="B796" s="3">
        <v>3.0</v>
      </c>
      <c r="C796" s="3" t="s">
        <v>31</v>
      </c>
      <c r="D796" s="3">
        <v>25.0</v>
      </c>
      <c r="E796" s="3">
        <v>0.0</v>
      </c>
      <c r="F796" s="3">
        <v>0.0</v>
      </c>
      <c r="G796" s="4">
        <v>7.8958</v>
      </c>
      <c r="H796" s="3" t="s">
        <v>30</v>
      </c>
    </row>
    <row r="797" ht="14.25" customHeight="1">
      <c r="A797" s="3">
        <v>0.0</v>
      </c>
      <c r="B797" s="3">
        <v>2.0</v>
      </c>
      <c r="C797" s="3" t="s">
        <v>31</v>
      </c>
      <c r="D797" s="3">
        <v>39.0</v>
      </c>
      <c r="E797" s="3">
        <v>0.0</v>
      </c>
      <c r="F797" s="3">
        <v>0.0</v>
      </c>
      <c r="G797" s="4">
        <v>13.0</v>
      </c>
      <c r="H797" s="3" t="s">
        <v>30</v>
      </c>
    </row>
    <row r="798" ht="14.25" customHeight="1">
      <c r="A798" s="3">
        <v>1.0</v>
      </c>
      <c r="B798" s="3">
        <v>1.0</v>
      </c>
      <c r="C798" s="3" t="s">
        <v>33</v>
      </c>
      <c r="D798" s="3">
        <v>49.0</v>
      </c>
      <c r="E798" s="3">
        <v>0.0</v>
      </c>
      <c r="F798" s="3">
        <v>0.0</v>
      </c>
      <c r="G798" s="4">
        <v>25.9292</v>
      </c>
      <c r="H798" s="3" t="s">
        <v>30</v>
      </c>
    </row>
    <row r="799" ht="14.25" customHeight="1">
      <c r="A799" s="3">
        <v>1.0</v>
      </c>
      <c r="B799" s="3">
        <v>3.0</v>
      </c>
      <c r="C799" s="3" t="s">
        <v>33</v>
      </c>
      <c r="D799" s="3">
        <v>31.0</v>
      </c>
      <c r="E799" s="3">
        <v>0.0</v>
      </c>
      <c r="F799" s="3">
        <v>0.0</v>
      </c>
      <c r="G799" s="4">
        <v>8.6833</v>
      </c>
      <c r="H799" s="3" t="s">
        <v>30</v>
      </c>
    </row>
    <row r="800" ht="14.25" customHeight="1">
      <c r="A800" s="3">
        <v>0.0</v>
      </c>
      <c r="B800" s="3">
        <v>3.0</v>
      </c>
      <c r="C800" s="3" t="s">
        <v>31</v>
      </c>
      <c r="D800" s="3">
        <v>30.0</v>
      </c>
      <c r="E800" s="3">
        <v>0.0</v>
      </c>
      <c r="F800" s="3">
        <v>0.0</v>
      </c>
      <c r="G800" s="4">
        <v>7.2292</v>
      </c>
      <c r="H800" s="3" t="s">
        <v>32</v>
      </c>
    </row>
    <row r="801" ht="14.25" customHeight="1">
      <c r="A801" s="3">
        <v>0.0</v>
      </c>
      <c r="B801" s="3">
        <v>3.0</v>
      </c>
      <c r="C801" s="3" t="s">
        <v>33</v>
      </c>
      <c r="D801" s="3">
        <v>30.0</v>
      </c>
      <c r="E801" s="3">
        <v>1.0</v>
      </c>
      <c r="F801" s="3">
        <v>1.0</v>
      </c>
      <c r="G801" s="4">
        <v>24.15</v>
      </c>
      <c r="H801" s="3" t="s">
        <v>30</v>
      </c>
    </row>
    <row r="802" ht="14.25" customHeight="1">
      <c r="A802" s="3">
        <v>0.0</v>
      </c>
      <c r="B802" s="3">
        <v>2.0</v>
      </c>
      <c r="C802" s="3" t="s">
        <v>31</v>
      </c>
      <c r="D802" s="3">
        <v>34.0</v>
      </c>
      <c r="E802" s="3">
        <v>0.0</v>
      </c>
      <c r="F802" s="3">
        <v>0.0</v>
      </c>
      <c r="G802" s="4">
        <v>13.0</v>
      </c>
      <c r="H802" s="3" t="s">
        <v>30</v>
      </c>
    </row>
    <row r="803" ht="14.25" customHeight="1">
      <c r="A803" s="3">
        <v>1.0</v>
      </c>
      <c r="B803" s="3">
        <v>2.0</v>
      </c>
      <c r="C803" s="3" t="s">
        <v>33</v>
      </c>
      <c r="D803" s="3">
        <v>31.0</v>
      </c>
      <c r="E803" s="3">
        <v>1.0</v>
      </c>
      <c r="F803" s="3">
        <v>1.0</v>
      </c>
      <c r="G803" s="4">
        <v>26.25</v>
      </c>
      <c r="H803" s="3" t="s">
        <v>30</v>
      </c>
    </row>
    <row r="804" ht="14.25" customHeight="1">
      <c r="A804" s="3">
        <v>1.0</v>
      </c>
      <c r="B804" s="3">
        <v>1.0</v>
      </c>
      <c r="C804" s="3" t="s">
        <v>31</v>
      </c>
      <c r="D804" s="3">
        <v>11.0</v>
      </c>
      <c r="E804" s="3">
        <v>1.0</v>
      </c>
      <c r="F804" s="3">
        <v>2.0</v>
      </c>
      <c r="G804" s="4">
        <v>120.0</v>
      </c>
      <c r="H804" s="3" t="s">
        <v>30</v>
      </c>
    </row>
    <row r="805" ht="14.25" customHeight="1">
      <c r="A805" s="3">
        <v>1.0</v>
      </c>
      <c r="B805" s="3">
        <v>3.0</v>
      </c>
      <c r="C805" s="3" t="s">
        <v>31</v>
      </c>
      <c r="D805" s="3">
        <v>0.42</v>
      </c>
      <c r="E805" s="3">
        <v>0.0</v>
      </c>
      <c r="F805" s="3">
        <v>1.0</v>
      </c>
      <c r="G805" s="4">
        <v>8.5167</v>
      </c>
      <c r="H805" s="3" t="s">
        <v>32</v>
      </c>
    </row>
    <row r="806" ht="14.25" customHeight="1">
      <c r="A806" s="3">
        <v>1.0</v>
      </c>
      <c r="B806" s="3">
        <v>3.0</v>
      </c>
      <c r="C806" s="3" t="s">
        <v>31</v>
      </c>
      <c r="D806" s="3">
        <v>27.0</v>
      </c>
      <c r="E806" s="3">
        <v>0.0</v>
      </c>
      <c r="F806" s="3">
        <v>0.0</v>
      </c>
      <c r="G806" s="4">
        <v>6.975</v>
      </c>
      <c r="H806" s="3" t="s">
        <v>30</v>
      </c>
    </row>
    <row r="807" ht="14.25" customHeight="1">
      <c r="A807" s="3">
        <v>0.0</v>
      </c>
      <c r="B807" s="3">
        <v>3.0</v>
      </c>
      <c r="C807" s="3" t="s">
        <v>31</v>
      </c>
      <c r="D807" s="3">
        <v>31.0</v>
      </c>
      <c r="E807" s="3">
        <v>0.0</v>
      </c>
      <c r="F807" s="3">
        <v>0.0</v>
      </c>
      <c r="G807" s="4">
        <v>7.775</v>
      </c>
      <c r="H807" s="3" t="s">
        <v>30</v>
      </c>
    </row>
    <row r="808" ht="14.25" customHeight="1">
      <c r="A808" s="3">
        <v>0.0</v>
      </c>
      <c r="B808" s="3">
        <v>1.0</v>
      </c>
      <c r="C808" s="3" t="s">
        <v>31</v>
      </c>
      <c r="D808" s="3">
        <v>39.0</v>
      </c>
      <c r="E808" s="3">
        <v>0.0</v>
      </c>
      <c r="F808" s="3">
        <v>0.0</v>
      </c>
      <c r="G808" s="4">
        <v>0.0</v>
      </c>
      <c r="H808" s="3" t="s">
        <v>30</v>
      </c>
    </row>
    <row r="809" ht="14.25" customHeight="1">
      <c r="A809" s="3">
        <v>0.0</v>
      </c>
      <c r="B809" s="3">
        <v>3.0</v>
      </c>
      <c r="C809" s="3" t="s">
        <v>33</v>
      </c>
      <c r="D809" s="3">
        <v>18.0</v>
      </c>
      <c r="E809" s="3">
        <v>0.0</v>
      </c>
      <c r="F809" s="3">
        <v>0.0</v>
      </c>
      <c r="G809" s="4">
        <v>7.775</v>
      </c>
      <c r="H809" s="3" t="s">
        <v>30</v>
      </c>
    </row>
    <row r="810" ht="14.25" customHeight="1">
      <c r="A810" s="3">
        <v>0.0</v>
      </c>
      <c r="B810" s="3">
        <v>2.0</v>
      </c>
      <c r="C810" s="3" t="s">
        <v>31</v>
      </c>
      <c r="D810" s="3">
        <v>39.0</v>
      </c>
      <c r="E810" s="3">
        <v>0.0</v>
      </c>
      <c r="F810" s="3">
        <v>0.0</v>
      </c>
      <c r="G810" s="4">
        <v>13.0</v>
      </c>
      <c r="H810" s="3" t="s">
        <v>30</v>
      </c>
    </row>
    <row r="811" ht="14.25" customHeight="1">
      <c r="A811" s="3">
        <v>1.0</v>
      </c>
      <c r="B811" s="3">
        <v>1.0</v>
      </c>
      <c r="C811" s="3" t="s">
        <v>33</v>
      </c>
      <c r="D811" s="3">
        <v>33.0</v>
      </c>
      <c r="E811" s="3">
        <v>1.0</v>
      </c>
      <c r="F811" s="3">
        <v>0.0</v>
      </c>
      <c r="G811" s="4">
        <v>53.1</v>
      </c>
      <c r="H811" s="3" t="s">
        <v>30</v>
      </c>
    </row>
    <row r="812" ht="14.25" customHeight="1">
      <c r="A812" s="3">
        <v>0.0</v>
      </c>
      <c r="B812" s="3">
        <v>3.0</v>
      </c>
      <c r="C812" s="3" t="s">
        <v>31</v>
      </c>
      <c r="D812" s="3">
        <v>26.0</v>
      </c>
      <c r="E812" s="3">
        <v>0.0</v>
      </c>
      <c r="F812" s="3">
        <v>0.0</v>
      </c>
      <c r="G812" s="4">
        <v>7.8875</v>
      </c>
      <c r="H812" s="3" t="s">
        <v>30</v>
      </c>
    </row>
    <row r="813" ht="14.25" customHeight="1">
      <c r="A813" s="3">
        <v>0.0</v>
      </c>
      <c r="B813" s="3">
        <v>3.0</v>
      </c>
      <c r="C813" s="3" t="s">
        <v>31</v>
      </c>
      <c r="D813" s="3">
        <v>39.0</v>
      </c>
      <c r="E813" s="3">
        <v>0.0</v>
      </c>
      <c r="F813" s="3">
        <v>0.0</v>
      </c>
      <c r="G813" s="4">
        <v>24.15</v>
      </c>
      <c r="H813" s="3" t="s">
        <v>30</v>
      </c>
    </row>
    <row r="814" ht="14.25" customHeight="1">
      <c r="A814" s="3">
        <v>0.0</v>
      </c>
      <c r="B814" s="3">
        <v>2.0</v>
      </c>
      <c r="C814" s="3" t="s">
        <v>31</v>
      </c>
      <c r="D814" s="3">
        <v>35.0</v>
      </c>
      <c r="E814" s="3">
        <v>0.0</v>
      </c>
      <c r="F814" s="3">
        <v>0.0</v>
      </c>
      <c r="G814" s="4">
        <v>10.5</v>
      </c>
      <c r="H814" s="3" t="s">
        <v>30</v>
      </c>
    </row>
    <row r="815" ht="14.25" customHeight="1">
      <c r="A815" s="3">
        <v>0.0</v>
      </c>
      <c r="B815" s="3">
        <v>3.0</v>
      </c>
      <c r="C815" s="3" t="s">
        <v>33</v>
      </c>
      <c r="D815" s="3">
        <v>6.0</v>
      </c>
      <c r="E815" s="3">
        <v>4.0</v>
      </c>
      <c r="F815" s="3">
        <v>2.0</v>
      </c>
      <c r="G815" s="4">
        <v>31.275</v>
      </c>
      <c r="H815" s="3" t="s">
        <v>30</v>
      </c>
    </row>
    <row r="816" ht="14.25" customHeight="1">
      <c r="A816" s="3">
        <v>0.0</v>
      </c>
      <c r="B816" s="3">
        <v>3.0</v>
      </c>
      <c r="C816" s="3" t="s">
        <v>31</v>
      </c>
      <c r="D816" s="3">
        <v>30.5</v>
      </c>
      <c r="E816" s="3">
        <v>0.0</v>
      </c>
      <c r="F816" s="3">
        <v>0.0</v>
      </c>
      <c r="G816" s="4">
        <v>8.05</v>
      </c>
      <c r="H816" s="3" t="s">
        <v>30</v>
      </c>
    </row>
    <row r="817" ht="14.25" hidden="1" customHeight="1">
      <c r="A817" s="3">
        <v>0.0</v>
      </c>
      <c r="B817" s="3">
        <v>1.0</v>
      </c>
      <c r="C817" s="3" t="s">
        <v>31</v>
      </c>
      <c r="E817" s="3">
        <v>0.0</v>
      </c>
      <c r="F817" s="3">
        <v>0.0</v>
      </c>
      <c r="G817" s="4">
        <v>0.0</v>
      </c>
      <c r="H817" s="3" t="s">
        <v>30</v>
      </c>
    </row>
    <row r="818" ht="14.25" customHeight="1">
      <c r="A818" s="3">
        <v>0.0</v>
      </c>
      <c r="B818" s="3">
        <v>3.0</v>
      </c>
      <c r="C818" s="3" t="s">
        <v>33</v>
      </c>
      <c r="D818" s="3">
        <v>23.0</v>
      </c>
      <c r="E818" s="3">
        <v>0.0</v>
      </c>
      <c r="F818" s="3">
        <v>0.0</v>
      </c>
      <c r="G818" s="4">
        <v>7.925</v>
      </c>
      <c r="H818" s="3" t="s">
        <v>30</v>
      </c>
    </row>
    <row r="819" ht="14.25" customHeight="1">
      <c r="A819" s="3">
        <v>0.0</v>
      </c>
      <c r="B819" s="3">
        <v>2.0</v>
      </c>
      <c r="C819" s="3" t="s">
        <v>31</v>
      </c>
      <c r="D819" s="3">
        <v>31.0</v>
      </c>
      <c r="E819" s="3">
        <v>1.0</v>
      </c>
      <c r="F819" s="3">
        <v>1.0</v>
      </c>
      <c r="G819" s="4">
        <v>37.0042</v>
      </c>
      <c r="H819" s="3" t="s">
        <v>32</v>
      </c>
    </row>
    <row r="820" ht="14.25" customHeight="1">
      <c r="A820" s="3">
        <v>0.0</v>
      </c>
      <c r="B820" s="3">
        <v>3.0</v>
      </c>
      <c r="C820" s="3" t="s">
        <v>31</v>
      </c>
      <c r="D820" s="3">
        <v>43.0</v>
      </c>
      <c r="E820" s="3">
        <v>0.0</v>
      </c>
      <c r="F820" s="3">
        <v>0.0</v>
      </c>
      <c r="G820" s="4">
        <v>6.45</v>
      </c>
      <c r="H820" s="3" t="s">
        <v>30</v>
      </c>
    </row>
    <row r="821" ht="14.25" customHeight="1">
      <c r="A821" s="3">
        <v>0.0</v>
      </c>
      <c r="B821" s="3">
        <v>3.0</v>
      </c>
      <c r="C821" s="3" t="s">
        <v>31</v>
      </c>
      <c r="D821" s="3">
        <v>10.0</v>
      </c>
      <c r="E821" s="3">
        <v>3.0</v>
      </c>
      <c r="F821" s="3">
        <v>2.0</v>
      </c>
      <c r="G821" s="4">
        <v>27.9</v>
      </c>
      <c r="H821" s="3" t="s">
        <v>30</v>
      </c>
    </row>
    <row r="822" ht="14.25" customHeight="1">
      <c r="A822" s="3">
        <v>1.0</v>
      </c>
      <c r="B822" s="3">
        <v>1.0</v>
      </c>
      <c r="C822" s="3" t="s">
        <v>33</v>
      </c>
      <c r="D822" s="3">
        <v>52.0</v>
      </c>
      <c r="E822" s="3">
        <v>1.0</v>
      </c>
      <c r="F822" s="3">
        <v>1.0</v>
      </c>
      <c r="G822" s="4">
        <v>93.5</v>
      </c>
      <c r="H822" s="3" t="s">
        <v>30</v>
      </c>
    </row>
    <row r="823" ht="14.25" customHeight="1">
      <c r="A823" s="3">
        <v>1.0</v>
      </c>
      <c r="B823" s="3">
        <v>3.0</v>
      </c>
      <c r="C823" s="3" t="s">
        <v>31</v>
      </c>
      <c r="D823" s="3">
        <v>27.0</v>
      </c>
      <c r="E823" s="3">
        <v>0.0</v>
      </c>
      <c r="F823" s="3">
        <v>0.0</v>
      </c>
      <c r="G823" s="4">
        <v>8.6625</v>
      </c>
      <c r="H823" s="3" t="s">
        <v>30</v>
      </c>
    </row>
    <row r="824" ht="14.25" customHeight="1">
      <c r="A824" s="3">
        <v>0.0</v>
      </c>
      <c r="B824" s="3">
        <v>1.0</v>
      </c>
      <c r="C824" s="3" t="s">
        <v>31</v>
      </c>
      <c r="D824" s="3">
        <v>38.0</v>
      </c>
      <c r="E824" s="3">
        <v>0.0</v>
      </c>
      <c r="F824" s="3">
        <v>0.0</v>
      </c>
      <c r="G824" s="4">
        <v>0.0</v>
      </c>
      <c r="H824" s="3" t="s">
        <v>30</v>
      </c>
    </row>
    <row r="825" ht="14.25" customHeight="1">
      <c r="A825" s="3">
        <v>1.0</v>
      </c>
      <c r="B825" s="3">
        <v>3.0</v>
      </c>
      <c r="C825" s="3" t="s">
        <v>33</v>
      </c>
      <c r="D825" s="3">
        <v>27.0</v>
      </c>
      <c r="E825" s="3">
        <v>0.0</v>
      </c>
      <c r="F825" s="3">
        <v>1.0</v>
      </c>
      <c r="G825" s="4">
        <v>12.475</v>
      </c>
      <c r="H825" s="3" t="s">
        <v>30</v>
      </c>
    </row>
    <row r="826" ht="14.25" customHeight="1">
      <c r="A826" s="3">
        <v>0.0</v>
      </c>
      <c r="B826" s="3">
        <v>3.0</v>
      </c>
      <c r="C826" s="3" t="s">
        <v>31</v>
      </c>
      <c r="D826" s="3">
        <v>2.0</v>
      </c>
      <c r="E826" s="3">
        <v>4.0</v>
      </c>
      <c r="F826" s="3">
        <v>1.0</v>
      </c>
      <c r="G826" s="4">
        <v>39.6875</v>
      </c>
      <c r="H826" s="3" t="s">
        <v>30</v>
      </c>
    </row>
    <row r="827" ht="14.25" hidden="1" customHeight="1">
      <c r="A827" s="3">
        <v>0.0</v>
      </c>
      <c r="B827" s="3">
        <v>3.0</v>
      </c>
      <c r="C827" s="3" t="s">
        <v>31</v>
      </c>
      <c r="E827" s="3">
        <v>0.0</v>
      </c>
      <c r="F827" s="3">
        <v>0.0</v>
      </c>
      <c r="G827" s="4">
        <v>6.95</v>
      </c>
      <c r="H827" s="3" t="s">
        <v>34</v>
      </c>
    </row>
    <row r="828" ht="14.25" hidden="1" customHeight="1">
      <c r="A828" s="3">
        <v>0.0</v>
      </c>
      <c r="B828" s="3">
        <v>3.0</v>
      </c>
      <c r="C828" s="3" t="s">
        <v>31</v>
      </c>
      <c r="E828" s="3">
        <v>0.0</v>
      </c>
      <c r="F828" s="3">
        <v>0.0</v>
      </c>
      <c r="G828" s="4">
        <v>56.4958</v>
      </c>
      <c r="H828" s="3" t="s">
        <v>30</v>
      </c>
    </row>
    <row r="829" ht="14.25" customHeight="1">
      <c r="A829" s="3">
        <v>1.0</v>
      </c>
      <c r="B829" s="3">
        <v>2.0</v>
      </c>
      <c r="C829" s="3" t="s">
        <v>31</v>
      </c>
      <c r="D829" s="3">
        <v>1.0</v>
      </c>
      <c r="E829" s="3">
        <v>0.0</v>
      </c>
      <c r="F829" s="3">
        <v>2.0</v>
      </c>
      <c r="G829" s="4">
        <v>37.0042</v>
      </c>
      <c r="H829" s="3" t="s">
        <v>32</v>
      </c>
    </row>
    <row r="830" ht="14.25" hidden="1" customHeight="1">
      <c r="A830" s="3">
        <v>1.0</v>
      </c>
      <c r="B830" s="3">
        <v>3.0</v>
      </c>
      <c r="C830" s="3" t="s">
        <v>31</v>
      </c>
      <c r="E830" s="3">
        <v>0.0</v>
      </c>
      <c r="F830" s="3">
        <v>0.0</v>
      </c>
      <c r="G830" s="4">
        <v>7.75</v>
      </c>
      <c r="H830" s="3" t="s">
        <v>34</v>
      </c>
    </row>
    <row r="831" ht="14.25" hidden="1" customHeight="1">
      <c r="A831" s="3">
        <v>1.0</v>
      </c>
      <c r="B831" s="3">
        <v>1.0</v>
      </c>
      <c r="C831" s="3" t="s">
        <v>33</v>
      </c>
      <c r="D831" s="3">
        <v>62.0</v>
      </c>
      <c r="E831" s="3">
        <v>0.0</v>
      </c>
      <c r="F831" s="3">
        <v>0.0</v>
      </c>
      <c r="G831" s="4">
        <v>80.0</v>
      </c>
    </row>
    <row r="832" ht="14.25" customHeight="1">
      <c r="A832" s="3">
        <v>1.0</v>
      </c>
      <c r="B832" s="3">
        <v>3.0</v>
      </c>
      <c r="C832" s="3" t="s">
        <v>33</v>
      </c>
      <c r="D832" s="3">
        <v>15.0</v>
      </c>
      <c r="E832" s="3">
        <v>1.0</v>
      </c>
      <c r="F832" s="3">
        <v>0.0</v>
      </c>
      <c r="G832" s="4">
        <v>14.4542</v>
      </c>
      <c r="H832" s="3" t="s">
        <v>32</v>
      </c>
    </row>
    <row r="833" ht="14.25" customHeight="1">
      <c r="A833" s="3">
        <v>1.0</v>
      </c>
      <c r="B833" s="3">
        <v>2.0</v>
      </c>
      <c r="C833" s="3" t="s">
        <v>31</v>
      </c>
      <c r="D833" s="3">
        <v>0.83</v>
      </c>
      <c r="E833" s="3">
        <v>1.0</v>
      </c>
      <c r="F833" s="3">
        <v>1.0</v>
      </c>
      <c r="G833" s="4">
        <v>18.75</v>
      </c>
      <c r="H833" s="3" t="s">
        <v>30</v>
      </c>
    </row>
    <row r="834" ht="14.25" hidden="1" customHeight="1">
      <c r="A834" s="3">
        <v>0.0</v>
      </c>
      <c r="B834" s="3">
        <v>3.0</v>
      </c>
      <c r="C834" s="3" t="s">
        <v>31</v>
      </c>
      <c r="E834" s="3">
        <v>0.0</v>
      </c>
      <c r="F834" s="3">
        <v>0.0</v>
      </c>
      <c r="G834" s="4">
        <v>7.2292</v>
      </c>
      <c r="H834" s="3" t="s">
        <v>32</v>
      </c>
    </row>
    <row r="835" ht="14.25" customHeight="1">
      <c r="A835" s="3">
        <v>0.0</v>
      </c>
      <c r="B835" s="3">
        <v>3.0</v>
      </c>
      <c r="C835" s="3" t="s">
        <v>31</v>
      </c>
      <c r="D835" s="3">
        <v>23.0</v>
      </c>
      <c r="E835" s="3">
        <v>0.0</v>
      </c>
      <c r="F835" s="3">
        <v>0.0</v>
      </c>
      <c r="G835" s="4">
        <v>7.8542</v>
      </c>
      <c r="H835" s="3" t="s">
        <v>30</v>
      </c>
    </row>
    <row r="836" ht="14.25" customHeight="1">
      <c r="A836" s="3">
        <v>0.0</v>
      </c>
      <c r="B836" s="3">
        <v>3.0</v>
      </c>
      <c r="C836" s="3" t="s">
        <v>31</v>
      </c>
      <c r="D836" s="3">
        <v>18.0</v>
      </c>
      <c r="E836" s="3">
        <v>0.0</v>
      </c>
      <c r="F836" s="3">
        <v>0.0</v>
      </c>
      <c r="G836" s="4">
        <v>8.3</v>
      </c>
      <c r="H836" s="3" t="s">
        <v>30</v>
      </c>
    </row>
    <row r="837" ht="14.25" customHeight="1">
      <c r="A837" s="3">
        <v>1.0</v>
      </c>
      <c r="B837" s="3">
        <v>1.0</v>
      </c>
      <c r="C837" s="3" t="s">
        <v>33</v>
      </c>
      <c r="D837" s="3">
        <v>39.0</v>
      </c>
      <c r="E837" s="3">
        <v>1.0</v>
      </c>
      <c r="F837" s="3">
        <v>1.0</v>
      </c>
      <c r="G837" s="4">
        <v>83.1583</v>
      </c>
      <c r="H837" s="3" t="s">
        <v>32</v>
      </c>
    </row>
    <row r="838" ht="14.25" customHeight="1">
      <c r="A838" s="3">
        <v>0.0</v>
      </c>
      <c r="B838" s="3">
        <v>3.0</v>
      </c>
      <c r="C838" s="3" t="s">
        <v>31</v>
      </c>
      <c r="D838" s="3">
        <v>21.0</v>
      </c>
      <c r="E838" s="3">
        <v>0.0</v>
      </c>
      <c r="F838" s="3">
        <v>0.0</v>
      </c>
      <c r="G838" s="4">
        <v>8.6625</v>
      </c>
      <c r="H838" s="3" t="s">
        <v>30</v>
      </c>
    </row>
    <row r="839" ht="14.25" hidden="1" customHeight="1">
      <c r="A839" s="3">
        <v>0.0</v>
      </c>
      <c r="B839" s="3">
        <v>3.0</v>
      </c>
      <c r="C839" s="3" t="s">
        <v>31</v>
      </c>
      <c r="E839" s="3">
        <v>0.0</v>
      </c>
      <c r="F839" s="3">
        <v>0.0</v>
      </c>
      <c r="G839" s="4">
        <v>8.05</v>
      </c>
      <c r="H839" s="3" t="s">
        <v>30</v>
      </c>
    </row>
    <row r="840" ht="14.25" customHeight="1">
      <c r="A840" s="3">
        <v>1.0</v>
      </c>
      <c r="B840" s="3">
        <v>3.0</v>
      </c>
      <c r="C840" s="3" t="s">
        <v>31</v>
      </c>
      <c r="D840" s="3">
        <v>32.0</v>
      </c>
      <c r="E840" s="3">
        <v>0.0</v>
      </c>
      <c r="F840" s="3">
        <v>0.0</v>
      </c>
      <c r="G840" s="4">
        <v>56.4958</v>
      </c>
      <c r="H840" s="3" t="s">
        <v>30</v>
      </c>
    </row>
    <row r="841" ht="14.25" hidden="1" customHeight="1">
      <c r="A841" s="3">
        <v>1.0</v>
      </c>
      <c r="B841" s="3">
        <v>1.0</v>
      </c>
      <c r="C841" s="3" t="s">
        <v>31</v>
      </c>
      <c r="E841" s="3">
        <v>0.0</v>
      </c>
      <c r="F841" s="3">
        <v>0.0</v>
      </c>
      <c r="G841" s="4">
        <v>29.7</v>
      </c>
      <c r="H841" s="3" t="s">
        <v>32</v>
      </c>
    </row>
    <row r="842" ht="14.25" customHeight="1">
      <c r="A842" s="3">
        <v>0.0</v>
      </c>
      <c r="B842" s="3">
        <v>3.0</v>
      </c>
      <c r="C842" s="3" t="s">
        <v>31</v>
      </c>
      <c r="D842" s="3">
        <v>20.0</v>
      </c>
      <c r="E842" s="3">
        <v>0.0</v>
      </c>
      <c r="F842" s="3">
        <v>0.0</v>
      </c>
      <c r="G842" s="4">
        <v>7.925</v>
      </c>
      <c r="H842" s="3" t="s">
        <v>30</v>
      </c>
    </row>
    <row r="843" ht="14.25" customHeight="1">
      <c r="A843" s="3">
        <v>0.0</v>
      </c>
      <c r="B843" s="3">
        <v>2.0</v>
      </c>
      <c r="C843" s="3" t="s">
        <v>31</v>
      </c>
      <c r="D843" s="3">
        <v>16.0</v>
      </c>
      <c r="E843" s="3">
        <v>0.0</v>
      </c>
      <c r="F843" s="3">
        <v>0.0</v>
      </c>
      <c r="G843" s="4">
        <v>10.5</v>
      </c>
      <c r="H843" s="3" t="s">
        <v>30</v>
      </c>
    </row>
    <row r="844" ht="14.25" customHeight="1">
      <c r="A844" s="3">
        <v>1.0</v>
      </c>
      <c r="B844" s="3">
        <v>1.0</v>
      </c>
      <c r="C844" s="3" t="s">
        <v>33</v>
      </c>
      <c r="D844" s="3">
        <v>30.0</v>
      </c>
      <c r="E844" s="3">
        <v>0.0</v>
      </c>
      <c r="F844" s="3">
        <v>0.0</v>
      </c>
      <c r="G844" s="4">
        <v>31.0</v>
      </c>
      <c r="H844" s="3" t="s">
        <v>32</v>
      </c>
    </row>
    <row r="845" ht="14.25" customHeight="1">
      <c r="A845" s="3">
        <v>0.0</v>
      </c>
      <c r="B845" s="3">
        <v>3.0</v>
      </c>
      <c r="C845" s="3" t="s">
        <v>31</v>
      </c>
      <c r="D845" s="3">
        <v>34.5</v>
      </c>
      <c r="E845" s="3">
        <v>0.0</v>
      </c>
      <c r="F845" s="3">
        <v>0.0</v>
      </c>
      <c r="G845" s="4">
        <v>6.4375</v>
      </c>
      <c r="H845" s="3" t="s">
        <v>32</v>
      </c>
    </row>
    <row r="846" ht="14.25" customHeight="1">
      <c r="A846" s="3">
        <v>0.0</v>
      </c>
      <c r="B846" s="3">
        <v>3.0</v>
      </c>
      <c r="C846" s="3" t="s">
        <v>31</v>
      </c>
      <c r="D846" s="3">
        <v>17.0</v>
      </c>
      <c r="E846" s="3">
        <v>0.0</v>
      </c>
      <c r="F846" s="3">
        <v>0.0</v>
      </c>
      <c r="G846" s="4">
        <v>8.6625</v>
      </c>
      <c r="H846" s="3" t="s">
        <v>30</v>
      </c>
    </row>
    <row r="847" ht="14.25" customHeight="1">
      <c r="A847" s="3">
        <v>0.0</v>
      </c>
      <c r="B847" s="3">
        <v>3.0</v>
      </c>
      <c r="C847" s="3" t="s">
        <v>31</v>
      </c>
      <c r="D847" s="3">
        <v>42.0</v>
      </c>
      <c r="E847" s="3">
        <v>0.0</v>
      </c>
      <c r="F847" s="3">
        <v>0.0</v>
      </c>
      <c r="G847" s="4">
        <v>7.55</v>
      </c>
      <c r="H847" s="3" t="s">
        <v>30</v>
      </c>
    </row>
    <row r="848" ht="14.25" hidden="1" customHeight="1">
      <c r="A848" s="3">
        <v>0.0</v>
      </c>
      <c r="B848" s="3">
        <v>3.0</v>
      </c>
      <c r="C848" s="3" t="s">
        <v>31</v>
      </c>
      <c r="E848" s="3">
        <v>8.0</v>
      </c>
      <c r="F848" s="3">
        <v>2.0</v>
      </c>
      <c r="G848" s="4">
        <v>69.55</v>
      </c>
      <c r="H848" s="3" t="s">
        <v>30</v>
      </c>
    </row>
    <row r="849" ht="14.25" customHeight="1">
      <c r="A849" s="3">
        <v>0.0</v>
      </c>
      <c r="B849" s="3">
        <v>3.0</v>
      </c>
      <c r="C849" s="3" t="s">
        <v>31</v>
      </c>
      <c r="D849" s="3">
        <v>35.0</v>
      </c>
      <c r="E849" s="3">
        <v>0.0</v>
      </c>
      <c r="F849" s="3">
        <v>0.0</v>
      </c>
      <c r="G849" s="4">
        <v>7.8958</v>
      </c>
      <c r="H849" s="3" t="s">
        <v>32</v>
      </c>
    </row>
    <row r="850" ht="14.25" customHeight="1">
      <c r="A850" s="3">
        <v>0.0</v>
      </c>
      <c r="B850" s="3">
        <v>2.0</v>
      </c>
      <c r="C850" s="3" t="s">
        <v>31</v>
      </c>
      <c r="D850" s="3">
        <v>28.0</v>
      </c>
      <c r="E850" s="3">
        <v>0.0</v>
      </c>
      <c r="F850" s="3">
        <v>1.0</v>
      </c>
      <c r="G850" s="4">
        <v>33.0</v>
      </c>
      <c r="H850" s="3" t="s">
        <v>30</v>
      </c>
    </row>
    <row r="851" ht="14.25" hidden="1" customHeight="1">
      <c r="A851" s="3">
        <v>1.0</v>
      </c>
      <c r="B851" s="3">
        <v>1.0</v>
      </c>
      <c r="C851" s="3" t="s">
        <v>33</v>
      </c>
      <c r="E851" s="3">
        <v>1.0</v>
      </c>
      <c r="F851" s="3">
        <v>0.0</v>
      </c>
      <c r="G851" s="4">
        <v>89.1042</v>
      </c>
      <c r="H851" s="3" t="s">
        <v>32</v>
      </c>
    </row>
    <row r="852" ht="14.25" customHeight="1">
      <c r="A852" s="3">
        <v>0.0</v>
      </c>
      <c r="B852" s="3">
        <v>3.0</v>
      </c>
      <c r="C852" s="3" t="s">
        <v>31</v>
      </c>
      <c r="D852" s="3">
        <v>4.0</v>
      </c>
      <c r="E852" s="3">
        <v>4.0</v>
      </c>
      <c r="F852" s="3">
        <v>2.0</v>
      </c>
      <c r="G852" s="4">
        <v>31.275</v>
      </c>
      <c r="H852" s="3" t="s">
        <v>30</v>
      </c>
    </row>
    <row r="853" ht="14.25" customHeight="1">
      <c r="A853" s="3">
        <v>0.0</v>
      </c>
      <c r="B853" s="3">
        <v>3.0</v>
      </c>
      <c r="C853" s="3" t="s">
        <v>31</v>
      </c>
      <c r="D853" s="3">
        <v>74.0</v>
      </c>
      <c r="E853" s="3">
        <v>0.0</v>
      </c>
      <c r="F853" s="3">
        <v>0.0</v>
      </c>
      <c r="G853" s="4">
        <v>7.775</v>
      </c>
      <c r="H853" s="3" t="s">
        <v>30</v>
      </c>
    </row>
    <row r="854" ht="14.25" customHeight="1">
      <c r="A854" s="3">
        <v>0.0</v>
      </c>
      <c r="B854" s="3">
        <v>3.0</v>
      </c>
      <c r="C854" s="3" t="s">
        <v>33</v>
      </c>
      <c r="D854" s="3">
        <v>9.0</v>
      </c>
      <c r="E854" s="3">
        <v>1.0</v>
      </c>
      <c r="F854" s="3">
        <v>1.0</v>
      </c>
      <c r="G854" s="4">
        <v>15.2458</v>
      </c>
      <c r="H854" s="3" t="s">
        <v>32</v>
      </c>
    </row>
    <row r="855" ht="14.25" customHeight="1">
      <c r="A855" s="3">
        <v>1.0</v>
      </c>
      <c r="B855" s="3">
        <v>1.0</v>
      </c>
      <c r="C855" s="3" t="s">
        <v>33</v>
      </c>
      <c r="D855" s="3">
        <v>16.0</v>
      </c>
      <c r="E855" s="3">
        <v>0.0</v>
      </c>
      <c r="F855" s="3">
        <v>1.0</v>
      </c>
      <c r="G855" s="4">
        <v>39.4</v>
      </c>
      <c r="H855" s="3" t="s">
        <v>30</v>
      </c>
    </row>
    <row r="856" ht="14.25" customHeight="1">
      <c r="A856" s="3">
        <v>0.0</v>
      </c>
      <c r="B856" s="3">
        <v>2.0</v>
      </c>
      <c r="C856" s="3" t="s">
        <v>33</v>
      </c>
      <c r="D856" s="3">
        <v>44.0</v>
      </c>
      <c r="E856" s="3">
        <v>1.0</v>
      </c>
      <c r="F856" s="3">
        <v>0.0</v>
      </c>
      <c r="G856" s="4">
        <v>26.0</v>
      </c>
      <c r="H856" s="3" t="s">
        <v>30</v>
      </c>
    </row>
    <row r="857" ht="14.25" customHeight="1">
      <c r="A857" s="3">
        <v>1.0</v>
      </c>
      <c r="B857" s="3">
        <v>3.0</v>
      </c>
      <c r="C857" s="3" t="s">
        <v>33</v>
      </c>
      <c r="D857" s="3">
        <v>18.0</v>
      </c>
      <c r="E857" s="3">
        <v>0.0</v>
      </c>
      <c r="F857" s="3">
        <v>1.0</v>
      </c>
      <c r="G857" s="4">
        <v>9.35</v>
      </c>
      <c r="H857" s="3" t="s">
        <v>30</v>
      </c>
    </row>
    <row r="858" ht="14.25" customHeight="1">
      <c r="A858" s="3">
        <v>1.0</v>
      </c>
      <c r="B858" s="3">
        <v>1.0</v>
      </c>
      <c r="C858" s="3" t="s">
        <v>33</v>
      </c>
      <c r="D858" s="3">
        <v>45.0</v>
      </c>
      <c r="E858" s="3">
        <v>1.0</v>
      </c>
      <c r="F858" s="3">
        <v>1.0</v>
      </c>
      <c r="G858" s="4">
        <v>164.8667</v>
      </c>
      <c r="H858" s="3" t="s">
        <v>30</v>
      </c>
    </row>
    <row r="859" ht="14.25" customHeight="1">
      <c r="A859" s="3">
        <v>1.0</v>
      </c>
      <c r="B859" s="3">
        <v>1.0</v>
      </c>
      <c r="C859" s="3" t="s">
        <v>31</v>
      </c>
      <c r="D859" s="3">
        <v>51.0</v>
      </c>
      <c r="E859" s="3">
        <v>0.0</v>
      </c>
      <c r="F859" s="3">
        <v>0.0</v>
      </c>
      <c r="G859" s="4">
        <v>26.55</v>
      </c>
      <c r="H859" s="3" t="s">
        <v>30</v>
      </c>
    </row>
    <row r="860" ht="14.25" customHeight="1">
      <c r="A860" s="3">
        <v>1.0</v>
      </c>
      <c r="B860" s="3">
        <v>3.0</v>
      </c>
      <c r="C860" s="3" t="s">
        <v>33</v>
      </c>
      <c r="D860" s="3">
        <v>24.0</v>
      </c>
      <c r="E860" s="3">
        <v>0.0</v>
      </c>
      <c r="F860" s="3">
        <v>3.0</v>
      </c>
      <c r="G860" s="4">
        <v>19.2583</v>
      </c>
      <c r="H860" s="3" t="s">
        <v>32</v>
      </c>
    </row>
    <row r="861" ht="14.25" hidden="1" customHeight="1">
      <c r="A861" s="3">
        <v>0.0</v>
      </c>
      <c r="B861" s="3">
        <v>3.0</v>
      </c>
      <c r="C861" s="3" t="s">
        <v>31</v>
      </c>
      <c r="E861" s="3">
        <v>0.0</v>
      </c>
      <c r="F861" s="3">
        <v>0.0</v>
      </c>
      <c r="G861" s="4">
        <v>7.2292</v>
      </c>
      <c r="H861" s="3" t="s">
        <v>32</v>
      </c>
    </row>
    <row r="862" ht="14.25" customHeight="1">
      <c r="A862" s="3">
        <v>0.0</v>
      </c>
      <c r="B862" s="3">
        <v>3.0</v>
      </c>
      <c r="C862" s="3" t="s">
        <v>31</v>
      </c>
      <c r="D862" s="3">
        <v>41.0</v>
      </c>
      <c r="E862" s="3">
        <v>2.0</v>
      </c>
      <c r="F862" s="3">
        <v>0.0</v>
      </c>
      <c r="G862" s="4">
        <v>14.1083</v>
      </c>
      <c r="H862" s="3" t="s">
        <v>30</v>
      </c>
    </row>
    <row r="863" ht="14.25" customHeight="1">
      <c r="A863" s="3">
        <v>0.0</v>
      </c>
      <c r="B863" s="3">
        <v>2.0</v>
      </c>
      <c r="C863" s="3" t="s">
        <v>31</v>
      </c>
      <c r="D863" s="3">
        <v>21.0</v>
      </c>
      <c r="E863" s="3">
        <v>1.0</v>
      </c>
      <c r="F863" s="3">
        <v>0.0</v>
      </c>
      <c r="G863" s="4">
        <v>11.5</v>
      </c>
      <c r="H863" s="3" t="s">
        <v>30</v>
      </c>
    </row>
    <row r="864" ht="14.25" customHeight="1">
      <c r="A864" s="3">
        <v>1.0</v>
      </c>
      <c r="B864" s="3">
        <v>1.0</v>
      </c>
      <c r="C864" s="3" t="s">
        <v>33</v>
      </c>
      <c r="D864" s="3">
        <v>48.0</v>
      </c>
      <c r="E864" s="3">
        <v>0.0</v>
      </c>
      <c r="F864" s="3">
        <v>0.0</v>
      </c>
      <c r="G864" s="4">
        <v>25.9292</v>
      </c>
      <c r="H864" s="3" t="s">
        <v>30</v>
      </c>
    </row>
    <row r="865" ht="14.25" hidden="1" customHeight="1">
      <c r="A865" s="3">
        <v>0.0</v>
      </c>
      <c r="B865" s="3">
        <v>3.0</v>
      </c>
      <c r="C865" s="3" t="s">
        <v>33</v>
      </c>
      <c r="E865" s="3">
        <v>8.0</v>
      </c>
      <c r="F865" s="3">
        <v>2.0</v>
      </c>
      <c r="G865" s="4">
        <v>69.55</v>
      </c>
      <c r="H865" s="3" t="s">
        <v>30</v>
      </c>
    </row>
    <row r="866" ht="14.25" customHeight="1">
      <c r="A866" s="3">
        <v>0.0</v>
      </c>
      <c r="B866" s="3">
        <v>2.0</v>
      </c>
      <c r="C866" s="3" t="s">
        <v>31</v>
      </c>
      <c r="D866" s="3">
        <v>24.0</v>
      </c>
      <c r="E866" s="3">
        <v>0.0</v>
      </c>
      <c r="F866" s="3">
        <v>0.0</v>
      </c>
      <c r="G866" s="4">
        <v>13.0</v>
      </c>
      <c r="H866" s="3" t="s">
        <v>30</v>
      </c>
    </row>
    <row r="867" ht="14.25" customHeight="1">
      <c r="A867" s="3">
        <v>1.0</v>
      </c>
      <c r="B867" s="3">
        <v>2.0</v>
      </c>
      <c r="C867" s="3" t="s">
        <v>33</v>
      </c>
      <c r="D867" s="3">
        <v>42.0</v>
      </c>
      <c r="E867" s="3">
        <v>0.0</v>
      </c>
      <c r="F867" s="3">
        <v>0.0</v>
      </c>
      <c r="G867" s="4">
        <v>13.0</v>
      </c>
      <c r="H867" s="3" t="s">
        <v>30</v>
      </c>
    </row>
    <row r="868" ht="14.25" customHeight="1">
      <c r="A868" s="3">
        <v>1.0</v>
      </c>
      <c r="B868" s="3">
        <v>2.0</v>
      </c>
      <c r="C868" s="3" t="s">
        <v>33</v>
      </c>
      <c r="D868" s="3">
        <v>27.0</v>
      </c>
      <c r="E868" s="3">
        <v>1.0</v>
      </c>
      <c r="F868" s="3">
        <v>0.0</v>
      </c>
      <c r="G868" s="4">
        <v>13.8583</v>
      </c>
      <c r="H868" s="3" t="s">
        <v>32</v>
      </c>
    </row>
    <row r="869" ht="14.25" customHeight="1">
      <c r="A869" s="3">
        <v>0.0</v>
      </c>
      <c r="B869" s="3">
        <v>1.0</v>
      </c>
      <c r="C869" s="3" t="s">
        <v>31</v>
      </c>
      <c r="D869" s="3">
        <v>31.0</v>
      </c>
      <c r="E869" s="3">
        <v>0.0</v>
      </c>
      <c r="F869" s="3">
        <v>0.0</v>
      </c>
      <c r="G869" s="4">
        <v>50.4958</v>
      </c>
      <c r="H869" s="3" t="s">
        <v>30</v>
      </c>
    </row>
    <row r="870" ht="14.25" hidden="1" customHeight="1">
      <c r="A870" s="3">
        <v>0.0</v>
      </c>
      <c r="B870" s="3">
        <v>3.0</v>
      </c>
      <c r="C870" s="3" t="s">
        <v>31</v>
      </c>
      <c r="E870" s="3">
        <v>0.0</v>
      </c>
      <c r="F870" s="3">
        <v>0.0</v>
      </c>
      <c r="G870" s="4">
        <v>9.5</v>
      </c>
      <c r="H870" s="3" t="s">
        <v>30</v>
      </c>
    </row>
    <row r="871" ht="14.25" customHeight="1">
      <c r="A871" s="3">
        <v>1.0</v>
      </c>
      <c r="B871" s="3">
        <v>3.0</v>
      </c>
      <c r="C871" s="3" t="s">
        <v>31</v>
      </c>
      <c r="D871" s="3">
        <v>4.0</v>
      </c>
      <c r="E871" s="3">
        <v>1.0</v>
      </c>
      <c r="F871" s="3">
        <v>1.0</v>
      </c>
      <c r="G871" s="4">
        <v>11.1333</v>
      </c>
      <c r="H871" s="3" t="s">
        <v>30</v>
      </c>
    </row>
    <row r="872" ht="14.25" customHeight="1">
      <c r="A872" s="3">
        <v>0.0</v>
      </c>
      <c r="B872" s="3">
        <v>3.0</v>
      </c>
      <c r="C872" s="3" t="s">
        <v>31</v>
      </c>
      <c r="D872" s="3">
        <v>26.0</v>
      </c>
      <c r="E872" s="3">
        <v>0.0</v>
      </c>
      <c r="F872" s="3">
        <v>0.0</v>
      </c>
      <c r="G872" s="4">
        <v>7.8958</v>
      </c>
      <c r="H872" s="3" t="s">
        <v>30</v>
      </c>
    </row>
    <row r="873" ht="14.25" customHeight="1">
      <c r="A873" s="3">
        <v>1.0</v>
      </c>
      <c r="B873" s="3">
        <v>1.0</v>
      </c>
      <c r="C873" s="3" t="s">
        <v>33</v>
      </c>
      <c r="D873" s="3">
        <v>47.0</v>
      </c>
      <c r="E873" s="3">
        <v>1.0</v>
      </c>
      <c r="F873" s="3">
        <v>1.0</v>
      </c>
      <c r="G873" s="4">
        <v>52.5542</v>
      </c>
      <c r="H873" s="3" t="s">
        <v>30</v>
      </c>
    </row>
    <row r="874" ht="14.25" customHeight="1">
      <c r="A874" s="3">
        <v>0.0</v>
      </c>
      <c r="B874" s="3">
        <v>1.0</v>
      </c>
      <c r="C874" s="3" t="s">
        <v>31</v>
      </c>
      <c r="D874" s="3">
        <v>33.0</v>
      </c>
      <c r="E874" s="3">
        <v>0.0</v>
      </c>
      <c r="F874" s="3">
        <v>0.0</v>
      </c>
      <c r="G874" s="4">
        <v>5.0</v>
      </c>
      <c r="H874" s="3" t="s">
        <v>30</v>
      </c>
    </row>
    <row r="875" ht="14.25" customHeight="1">
      <c r="A875" s="3">
        <v>0.0</v>
      </c>
      <c r="B875" s="3">
        <v>3.0</v>
      </c>
      <c r="C875" s="3" t="s">
        <v>31</v>
      </c>
      <c r="D875" s="3">
        <v>47.0</v>
      </c>
      <c r="E875" s="3">
        <v>0.0</v>
      </c>
      <c r="F875" s="3">
        <v>0.0</v>
      </c>
      <c r="G875" s="4">
        <v>9.0</v>
      </c>
      <c r="H875" s="3" t="s">
        <v>30</v>
      </c>
    </row>
    <row r="876" ht="14.25" customHeight="1">
      <c r="A876" s="3">
        <v>1.0</v>
      </c>
      <c r="B876" s="3">
        <v>2.0</v>
      </c>
      <c r="C876" s="3" t="s">
        <v>33</v>
      </c>
      <c r="D876" s="3">
        <v>28.0</v>
      </c>
      <c r="E876" s="3">
        <v>1.0</v>
      </c>
      <c r="F876" s="3">
        <v>0.0</v>
      </c>
      <c r="G876" s="4">
        <v>24.0</v>
      </c>
      <c r="H876" s="3" t="s">
        <v>32</v>
      </c>
    </row>
    <row r="877" ht="14.25" customHeight="1">
      <c r="A877" s="3">
        <v>1.0</v>
      </c>
      <c r="B877" s="3">
        <v>3.0</v>
      </c>
      <c r="C877" s="3" t="s">
        <v>33</v>
      </c>
      <c r="D877" s="3">
        <v>15.0</v>
      </c>
      <c r="E877" s="3">
        <v>0.0</v>
      </c>
      <c r="F877" s="3">
        <v>0.0</v>
      </c>
      <c r="G877" s="4">
        <v>7.225</v>
      </c>
      <c r="H877" s="3" t="s">
        <v>32</v>
      </c>
    </row>
    <row r="878" ht="14.25" customHeight="1">
      <c r="A878" s="3">
        <v>0.0</v>
      </c>
      <c r="B878" s="3">
        <v>3.0</v>
      </c>
      <c r="C878" s="3" t="s">
        <v>31</v>
      </c>
      <c r="D878" s="3">
        <v>20.0</v>
      </c>
      <c r="E878" s="3">
        <v>0.0</v>
      </c>
      <c r="F878" s="3">
        <v>0.0</v>
      </c>
      <c r="G878" s="4">
        <v>9.8458</v>
      </c>
      <c r="H878" s="3" t="s">
        <v>30</v>
      </c>
    </row>
    <row r="879" ht="14.25" customHeight="1">
      <c r="A879" s="3">
        <v>0.0</v>
      </c>
      <c r="B879" s="3">
        <v>3.0</v>
      </c>
      <c r="C879" s="3" t="s">
        <v>31</v>
      </c>
      <c r="D879" s="3">
        <v>19.0</v>
      </c>
      <c r="E879" s="3">
        <v>0.0</v>
      </c>
      <c r="F879" s="3">
        <v>0.0</v>
      </c>
      <c r="G879" s="4">
        <v>7.8958</v>
      </c>
      <c r="H879" s="3" t="s">
        <v>30</v>
      </c>
    </row>
    <row r="880" ht="14.25" hidden="1" customHeight="1">
      <c r="A880" s="3">
        <v>0.0</v>
      </c>
      <c r="B880" s="3">
        <v>3.0</v>
      </c>
      <c r="C880" s="3" t="s">
        <v>31</v>
      </c>
      <c r="E880" s="3">
        <v>0.0</v>
      </c>
      <c r="F880" s="3">
        <v>0.0</v>
      </c>
      <c r="G880" s="4">
        <v>7.8958</v>
      </c>
      <c r="H880" s="3" t="s">
        <v>30</v>
      </c>
    </row>
    <row r="881" ht="14.25" customHeight="1">
      <c r="A881" s="3">
        <v>1.0</v>
      </c>
      <c r="B881" s="3">
        <v>1.0</v>
      </c>
      <c r="C881" s="3" t="s">
        <v>33</v>
      </c>
      <c r="D881" s="3">
        <v>56.0</v>
      </c>
      <c r="E881" s="3">
        <v>0.0</v>
      </c>
      <c r="F881" s="3">
        <v>1.0</v>
      </c>
      <c r="G881" s="4">
        <v>83.1583</v>
      </c>
      <c r="H881" s="3" t="s">
        <v>32</v>
      </c>
    </row>
    <row r="882" ht="14.25" customHeight="1">
      <c r="A882" s="3">
        <v>1.0</v>
      </c>
      <c r="B882" s="3">
        <v>2.0</v>
      </c>
      <c r="C882" s="3" t="s">
        <v>33</v>
      </c>
      <c r="D882" s="3">
        <v>25.0</v>
      </c>
      <c r="E882" s="3">
        <v>0.0</v>
      </c>
      <c r="F882" s="3">
        <v>1.0</v>
      </c>
      <c r="G882" s="4">
        <v>26.0</v>
      </c>
      <c r="H882" s="3" t="s">
        <v>30</v>
      </c>
    </row>
    <row r="883" ht="14.25" customHeight="1">
      <c r="A883" s="3">
        <v>0.0</v>
      </c>
      <c r="B883" s="3">
        <v>3.0</v>
      </c>
      <c r="C883" s="3" t="s">
        <v>31</v>
      </c>
      <c r="D883" s="3">
        <v>33.0</v>
      </c>
      <c r="E883" s="3">
        <v>0.0</v>
      </c>
      <c r="F883" s="3">
        <v>0.0</v>
      </c>
      <c r="G883" s="4">
        <v>7.8958</v>
      </c>
      <c r="H883" s="3" t="s">
        <v>30</v>
      </c>
    </row>
    <row r="884" ht="14.25" customHeight="1">
      <c r="A884" s="3">
        <v>0.0</v>
      </c>
      <c r="B884" s="3">
        <v>3.0</v>
      </c>
      <c r="C884" s="3" t="s">
        <v>33</v>
      </c>
      <c r="D884" s="3">
        <v>22.0</v>
      </c>
      <c r="E884" s="3">
        <v>0.0</v>
      </c>
      <c r="F884" s="3">
        <v>0.0</v>
      </c>
      <c r="G884" s="4">
        <v>10.5167</v>
      </c>
      <c r="H884" s="3" t="s">
        <v>30</v>
      </c>
    </row>
    <row r="885" ht="14.25" customHeight="1">
      <c r="A885" s="3">
        <v>0.0</v>
      </c>
      <c r="B885" s="3">
        <v>2.0</v>
      </c>
      <c r="C885" s="3" t="s">
        <v>31</v>
      </c>
      <c r="D885" s="3">
        <v>28.0</v>
      </c>
      <c r="E885" s="3">
        <v>0.0</v>
      </c>
      <c r="F885" s="3">
        <v>0.0</v>
      </c>
      <c r="G885" s="4">
        <v>10.5</v>
      </c>
      <c r="H885" s="3" t="s">
        <v>30</v>
      </c>
    </row>
    <row r="886" ht="14.25" customHeight="1">
      <c r="A886" s="3">
        <v>0.0</v>
      </c>
      <c r="B886" s="3">
        <v>3.0</v>
      </c>
      <c r="C886" s="3" t="s">
        <v>31</v>
      </c>
      <c r="D886" s="3">
        <v>25.0</v>
      </c>
      <c r="E886" s="3">
        <v>0.0</v>
      </c>
      <c r="F886" s="3">
        <v>0.0</v>
      </c>
      <c r="G886" s="4">
        <v>7.05</v>
      </c>
      <c r="H886" s="3" t="s">
        <v>30</v>
      </c>
    </row>
    <row r="887" ht="14.25" customHeight="1">
      <c r="A887" s="3">
        <v>0.0</v>
      </c>
      <c r="B887" s="3">
        <v>3.0</v>
      </c>
      <c r="C887" s="3" t="s">
        <v>33</v>
      </c>
      <c r="D887" s="3">
        <v>39.0</v>
      </c>
      <c r="E887" s="3">
        <v>0.0</v>
      </c>
      <c r="F887" s="3">
        <v>5.0</v>
      </c>
      <c r="G887" s="4">
        <v>29.125</v>
      </c>
      <c r="H887" s="3" t="s">
        <v>34</v>
      </c>
    </row>
    <row r="888" ht="14.25" customHeight="1">
      <c r="A888" s="3">
        <v>0.0</v>
      </c>
      <c r="B888" s="3">
        <v>2.0</v>
      </c>
      <c r="C888" s="3" t="s">
        <v>31</v>
      </c>
      <c r="D888" s="3">
        <v>27.0</v>
      </c>
      <c r="E888" s="3">
        <v>0.0</v>
      </c>
      <c r="F888" s="3">
        <v>0.0</v>
      </c>
      <c r="G888" s="4">
        <v>13.0</v>
      </c>
      <c r="H888" s="3" t="s">
        <v>30</v>
      </c>
    </row>
    <row r="889" ht="14.25" customHeight="1">
      <c r="A889" s="3">
        <v>1.0</v>
      </c>
      <c r="B889" s="3">
        <v>1.0</v>
      </c>
      <c r="C889" s="3" t="s">
        <v>33</v>
      </c>
      <c r="D889" s="3">
        <v>19.0</v>
      </c>
      <c r="E889" s="3">
        <v>0.0</v>
      </c>
      <c r="F889" s="3">
        <v>0.0</v>
      </c>
      <c r="G889" s="4">
        <v>30.0</v>
      </c>
      <c r="H889" s="3" t="s">
        <v>30</v>
      </c>
    </row>
    <row r="890" ht="14.25" hidden="1" customHeight="1">
      <c r="A890" s="3">
        <v>0.0</v>
      </c>
      <c r="B890" s="3">
        <v>3.0</v>
      </c>
      <c r="C890" s="3" t="s">
        <v>33</v>
      </c>
      <c r="E890" s="3">
        <v>1.0</v>
      </c>
      <c r="F890" s="3">
        <v>2.0</v>
      </c>
      <c r="G890" s="4">
        <v>23.45</v>
      </c>
      <c r="H890" s="3" t="s">
        <v>30</v>
      </c>
    </row>
    <row r="891" ht="14.25" customHeight="1">
      <c r="A891" s="3">
        <v>1.0</v>
      </c>
      <c r="B891" s="3">
        <v>1.0</v>
      </c>
      <c r="C891" s="3" t="s">
        <v>31</v>
      </c>
      <c r="D891" s="3">
        <v>26.0</v>
      </c>
      <c r="E891" s="3">
        <v>0.0</v>
      </c>
      <c r="F891" s="3">
        <v>0.0</v>
      </c>
      <c r="G891" s="4">
        <v>30.0</v>
      </c>
      <c r="H891" s="3" t="s">
        <v>32</v>
      </c>
    </row>
    <row r="892" ht="14.25" customHeight="1">
      <c r="A892" s="3">
        <v>0.0</v>
      </c>
      <c r="B892" s="3">
        <v>3.0</v>
      </c>
      <c r="C892" s="3" t="s">
        <v>31</v>
      </c>
      <c r="D892" s="3">
        <v>32.0</v>
      </c>
      <c r="E892" s="3">
        <v>0.0</v>
      </c>
      <c r="F892" s="3">
        <v>0.0</v>
      </c>
      <c r="G892" s="4">
        <v>7.75</v>
      </c>
      <c r="H892" s="3" t="s">
        <v>34</v>
      </c>
    </row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892">
    <filterColumn colId="3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2022-05-09T20:10:59Z</dcterms:created>
</cp:coreProperties>
</file>