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10" windowWidth="17865" windowHeight="1170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Sayfa1!$J$2:$K$21</definedName>
  </definedNames>
  <calcPr calcId="145621"/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F24" i="1" l="1"/>
  <c r="E24" i="1"/>
  <c r="D24" i="1"/>
  <c r="C24" i="1"/>
  <c r="B24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 l="1"/>
  <c r="K2" i="1" s="1"/>
  <c r="M53" i="1" l="1"/>
  <c r="M51" i="1"/>
  <c r="M49" i="1"/>
  <c r="M47" i="1"/>
  <c r="M45" i="1"/>
  <c r="M52" i="1"/>
  <c r="M50" i="1"/>
  <c r="M48" i="1"/>
  <c r="M46" i="1"/>
</calcChain>
</file>

<file path=xl/sharedStrings.xml><?xml version="1.0" encoding="utf-8"?>
<sst xmlns="http://schemas.openxmlformats.org/spreadsheetml/2006/main" count="55" uniqueCount="49">
  <si>
    <t>Arif UYSAL</t>
  </si>
  <si>
    <t>Berk YILDIZ</t>
  </si>
  <si>
    <t>Ceren GEMİCİ</t>
  </si>
  <si>
    <t>Emre YILMAZ</t>
  </si>
  <si>
    <t>Esat KABAK</t>
  </si>
  <si>
    <t>Figen KARACA</t>
  </si>
  <si>
    <t>Giray YİĞİT</t>
  </si>
  <si>
    <t>Halim ÇIRAK</t>
  </si>
  <si>
    <t>Ilgın TEKSÖZ</t>
  </si>
  <si>
    <t>İrem KOZAKLI</t>
  </si>
  <si>
    <t>Kerem DUMAN</t>
  </si>
  <si>
    <t>Lale KARATAŞ</t>
  </si>
  <si>
    <t>Mehmet TERAZİ</t>
  </si>
  <si>
    <t>Nazlı ÇINAR</t>
  </si>
  <si>
    <t>Serhat BİÇER</t>
  </si>
  <si>
    <t>Selim SERT</t>
  </si>
  <si>
    <t>Tuğba UZUN</t>
  </si>
  <si>
    <t>Student Name</t>
  </si>
  <si>
    <t>HW 1</t>
  </si>
  <si>
    <t>HW 2</t>
  </si>
  <si>
    <t>HW 3</t>
  </si>
  <si>
    <t>HW 4</t>
  </si>
  <si>
    <t>HW 5</t>
  </si>
  <si>
    <t>Midterm</t>
  </si>
  <si>
    <t>Final</t>
  </si>
  <si>
    <t>Uğur ÇAKIR</t>
  </si>
  <si>
    <t>HW 1 - Average Grade</t>
  </si>
  <si>
    <t>HW 2 - Average Grade</t>
  </si>
  <si>
    <t>HW 3 - Average Grade</t>
  </si>
  <si>
    <t>HW 4 - Average Grade</t>
  </si>
  <si>
    <t xml:space="preserve"> </t>
  </si>
  <si>
    <t>Letter Grade</t>
  </si>
  <si>
    <t>AA</t>
  </si>
  <si>
    <t>BA</t>
  </si>
  <si>
    <t>BB</t>
  </si>
  <si>
    <t>CB</t>
  </si>
  <si>
    <t>CC</t>
  </si>
  <si>
    <t>DC</t>
  </si>
  <si>
    <t>DD</t>
  </si>
  <si>
    <t>FD</t>
  </si>
  <si>
    <t>FF</t>
  </si>
  <si>
    <t>Grade</t>
  </si>
  <si>
    <t>Amount</t>
  </si>
  <si>
    <t>Average Grade Of Homework Grades</t>
  </si>
  <si>
    <t>Number Of Submission</t>
  </si>
  <si>
    <t>Homework</t>
  </si>
  <si>
    <t>HW 5 - Average Grade</t>
  </si>
  <si>
    <t>Azime BAYRAK</t>
  </si>
  <si>
    <t>Mahmut GÜR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</si>
</sst>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Pie</a:t>
            </a:r>
            <a:r>
              <a:rPr lang="tr-TR" baseline="0"/>
              <a:t> Chart Of Letter Grades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Sayfa1!$M$44</c:f>
              <c:strCache>
                <c:ptCount val="1"/>
                <c:pt idx="0">
                  <c:v>Amount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Sayfa1!$L$45:$L$53</c:f>
              <c:strCache>
                <c:ptCount val="9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FD</c:v>
                </c:pt>
                <c:pt idx="8">
                  <c:v>FF</c:v>
                </c:pt>
              </c:strCache>
            </c:strRef>
          </c:cat>
          <c:val>
            <c:numRef>
              <c:f>Sayfa1!$M$45:$M$53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Number Of Submissions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Sayfa1!$M$28</c:f>
              <c:strCache>
                <c:ptCount val="1"/>
                <c:pt idx="0">
                  <c:v>Number Of Submission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Sayfa1!$L$29:$L$33</c:f>
              <c:strCache>
                <c:ptCount val="5"/>
                <c:pt idx="0">
                  <c:v>HW 1</c:v>
                </c:pt>
                <c:pt idx="1">
                  <c:v>HW 2</c:v>
                </c:pt>
                <c:pt idx="2">
                  <c:v>HW 3</c:v>
                </c:pt>
                <c:pt idx="3">
                  <c:v>HW 4</c:v>
                </c:pt>
                <c:pt idx="4">
                  <c:v>HW 5</c:v>
                </c:pt>
              </c:strCache>
            </c:strRef>
          </c:cat>
          <c:val>
            <c:numRef>
              <c:f>Sayfa1!$M$29:$M$33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7773824"/>
        <c:axId val="137775360"/>
      </c:barChart>
      <c:catAx>
        <c:axId val="13777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775360"/>
        <c:crosses val="autoZero"/>
        <c:auto val="1"/>
        <c:lblAlgn val="ctr"/>
        <c:lblOffset val="100"/>
        <c:noMultiLvlLbl val="0"/>
      </c:catAx>
      <c:valAx>
        <c:axId val="137775360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77382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Distribution</a:t>
            </a:r>
            <a:r>
              <a:rPr lang="tr-TR" baseline="0"/>
              <a:t> of </a:t>
            </a:r>
            <a:r>
              <a:rPr lang="tr-TR"/>
              <a:t>Final</a:t>
            </a:r>
            <a:r>
              <a:rPr lang="tr-TR" baseline="0"/>
              <a:t> Exam Grades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</c:f>
              <c:strCache>
                <c:ptCount val="1"/>
                <c:pt idx="0">
                  <c:v>Final</c:v>
                </c:pt>
              </c:strCache>
            </c:strRef>
          </c:tx>
          <c:marker>
            <c:symbol val="none"/>
          </c:marker>
          <c:cat>
            <c:strRef>
              <c:f>Sayfa1!$A$2:$A$21</c:f>
              <c:strCache>
                <c:ptCount val="20"/>
                <c:pt idx="0">
                  <c:v>Arif UYSAL</c:v>
                </c:pt>
                <c:pt idx="1">
                  <c:v>Azime BAYRAK</c:v>
                </c:pt>
                <c:pt idx="2">
                  <c:v>Berk YILDIZ</c:v>
                </c:pt>
                <c:pt idx="3">
                  <c:v>Ceren GEMİCİ</c:v>
                </c:pt>
                <c:pt idx="4">
                  <c:v>Emre YILMAZ</c:v>
                </c:pt>
                <c:pt idx="5">
                  <c:v>Esat KABAK</c:v>
                </c:pt>
                <c:pt idx="6">
                  <c:v>Figen KARACA</c:v>
                </c:pt>
                <c:pt idx="7">
                  <c:v>Giray YİĞİT</c:v>
                </c:pt>
                <c:pt idx="8">
                  <c:v>Halim ÇIRAK</c:v>
                </c:pt>
                <c:pt idx="9">
                  <c:v>Ilgın TEKSÖZ</c:v>
                </c:pt>
                <c:pt idx="10">
                  <c:v>İrem KOZAKLI</c:v>
                </c:pt>
                <c:pt idx="11">
                  <c:v>Kerem DUMAN</c:v>
                </c:pt>
                <c:pt idx="12">
                  <c:v>Lale KARATAŞ</c:v>
                </c:pt>
                <c:pt idx="13">
                  <c:v>Mahmut GÜR</c:v>
                </c:pt>
                <c:pt idx="14">
                  <c:v>Mehmet TERAZİ</c:v>
                </c:pt>
                <c:pt idx="15">
                  <c:v>Nazlı ÇINAR</c:v>
                </c:pt>
                <c:pt idx="16">
                  <c:v>Selim SERT</c:v>
                </c:pt>
                <c:pt idx="17">
                  <c:v>Serhat BİÇER</c:v>
                </c:pt>
                <c:pt idx="18">
                  <c:v>Tuğba UZUN</c:v>
                </c:pt>
                <c:pt idx="19">
                  <c:v>Uğur ÇAKIR</c:v>
                </c:pt>
              </c:strCache>
            </c:strRef>
          </c:cat>
          <c:val>
            <c:numRef>
              <c:f>Sayfa1!$H$2:$H$21</c:f>
              <c:numCache>
                <c:formatCode>General</c:formatCode>
                <c:ptCount val="20"/>
                <c:pt idx="0">
                  <c:v>54</c:v>
                </c:pt>
                <c:pt idx="1">
                  <c:v>70</c:v>
                </c:pt>
                <c:pt idx="2">
                  <c:v>35</c:v>
                </c:pt>
                <c:pt idx="3">
                  <c:v>78</c:v>
                </c:pt>
                <c:pt idx="4">
                  <c:v>83</c:v>
                </c:pt>
                <c:pt idx="5">
                  <c:v>62</c:v>
                </c:pt>
                <c:pt idx="6">
                  <c:v>74</c:v>
                </c:pt>
                <c:pt idx="7">
                  <c:v>98</c:v>
                </c:pt>
                <c:pt idx="8">
                  <c:v>40</c:v>
                </c:pt>
                <c:pt idx="9">
                  <c:v>66</c:v>
                </c:pt>
                <c:pt idx="10">
                  <c:v>85</c:v>
                </c:pt>
                <c:pt idx="11">
                  <c:v>71</c:v>
                </c:pt>
                <c:pt idx="12">
                  <c:v>70</c:v>
                </c:pt>
                <c:pt idx="13">
                  <c:v>68</c:v>
                </c:pt>
                <c:pt idx="14">
                  <c:v>35</c:v>
                </c:pt>
                <c:pt idx="15">
                  <c:v>70</c:v>
                </c:pt>
                <c:pt idx="16">
                  <c:v>54</c:v>
                </c:pt>
                <c:pt idx="17">
                  <c:v>42</c:v>
                </c:pt>
                <c:pt idx="18">
                  <c:v>85</c:v>
                </c:pt>
                <c:pt idx="19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1840"/>
        <c:axId val="137813376"/>
      </c:lineChart>
      <c:catAx>
        <c:axId val="1378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13376"/>
        <c:crosses val="autoZero"/>
        <c:auto val="1"/>
        <c:lblAlgn val="ctr"/>
        <c:lblOffset val="100"/>
        <c:noMultiLvlLbl val="0"/>
      </c:catAx>
      <c:valAx>
        <c:axId val="1378133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1184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42</xdr:row>
      <xdr:rowOff>23811</xdr:rowOff>
    </xdr:from>
    <xdr:to>
      <xdr:col>8</xdr:col>
      <xdr:colOff>590551</xdr:colOff>
      <xdr:row>61</xdr:row>
      <xdr:rowOff>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33336</xdr:colOff>
      <xdr:row>26</xdr:row>
      <xdr:rowOff>4762</xdr:rowOff>
    </xdr:from>
    <xdr:to>
      <xdr:col>8</xdr:col>
      <xdr:colOff>590549</xdr:colOff>
      <xdr:row>39</xdr:row>
      <xdr:rowOff>171450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4762</xdr:rowOff>
    </xdr:from>
    <xdr:to>
      <xdr:col>9</xdr:col>
      <xdr:colOff>0</xdr:colOff>
      <xdr:row>81</xdr:row>
      <xdr:rowOff>171450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o2" displayName="Tablo2" ref="A1:H21" totalsRowShown="0">
  <autoFilter ref="A1:H21"/>
  <sortState ref="B2:I20">
    <sortCondition ref="B1:B20"/>
  </sortState>
  <tableColumns count="8">
    <tableColumn id="1" name="Student Name"/>
    <tableColumn id="2" name="HW 1"/>
    <tableColumn id="3" name="HW 2"/>
    <tableColumn id="4" name="HW 3"/>
    <tableColumn id="5" name="HW 4"/>
    <tableColumn id="6" name="HW 5"/>
    <tableColumn id="7" name="Midterm"/>
    <tableColumn id="8" name="Fi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o1" displayName="Tablo1" ref="L44:M53" totalsRowShown="0">
  <autoFilter ref="L44:M53"/>
  <tableColumns count="2">
    <tableColumn id="1" name="Grade"/>
    <tableColumn id="2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o6" displayName="Tablo6" ref="J1:K21" totalsRowShown="0">
  <autoFilter ref="J1:K21"/>
  <tableColumns count="2">
    <tableColumn id="1" name="Average Grade Of Homework Grades">
      <calculatedColumnFormula>AVERAGE(Tablo2[[#This Row],[HW 1]:[HW 5]])</calculatedColumnFormula>
    </tableColumn>
    <tableColumn id="2" name="Letter Grade" dataDxfId="0">
      <calculatedColumnFormula>IF(J2*0.3+G2*0.3+H2*0.4&lt;=38,"FF",IF(J2*0.3+G2*0.3+H2*0.4&lt;=45,"FD",IF(J2*0.3+G2*0.3+H2*0.4&lt;=52,"DD",IF(J2*0.3+G2*0.3+H2*0.4&lt;=59,"DC",IF(J2*0.3+G2*0.3+H2*0.4&lt;=66,"CC",IF(J2*0.3+G2*0.3+H2*0.4&lt;=73,"CB",IF(J2*0.3+G2*0.3+H2*0.4&lt;=80,"BB",IF(J2*0.3+G2*0.3+H2*0.4&lt;=86,"BA",IF(J2*0.3+G2*0.3+H2*0.4&lt;=100,"AA","HATA")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o8" displayName="Tablo8" ref="B23:F24" totalsRowShown="0">
  <autoFilter ref="B23:F24"/>
  <tableColumns count="5">
    <tableColumn id="1" name="HW 1 - Average Grade">
      <calculatedColumnFormula>AVERAGE(Tablo2[HW 1])</calculatedColumnFormula>
    </tableColumn>
    <tableColumn id="2" name="HW 2 - Average Grade">
      <calculatedColumnFormula>AVERAGE(Tablo2[HW 2])</calculatedColumnFormula>
    </tableColumn>
    <tableColumn id="3" name="HW 3 - Average Grade">
      <calculatedColumnFormula>AVERAGE(Tablo2[HW 3])</calculatedColumnFormula>
    </tableColumn>
    <tableColumn id="4" name="HW 4 - Average Grade">
      <calculatedColumnFormula>AVERAGE(Tablo2[HW 4])</calculatedColumnFormula>
    </tableColumn>
    <tableColumn id="5" name="HW 5 - Average Grade">
      <calculatedColumnFormula>AVERAGE(Tablo2[HW 5])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o9" displayName="Tablo9" ref="L28:M33" totalsRowShown="0">
  <autoFilter ref="L28:M33"/>
  <tableColumns count="2">
    <tableColumn id="1" name="Homework"/>
    <tableColumn id="2" name="Number Of Sub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61" workbookViewId="0">
      <selection activeCell="R70" sqref="R70"/>
    </sheetView>
  </sheetViews>
  <sheetFormatPr defaultRowHeight="15" x14ac:dyDescent="0.25"/>
  <cols>
    <col min="2" max="3" width="9.125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J1" t="s">
        <v>43</v>
      </c>
      <c r="K1" s="2" t="s">
        <v>31</v>
      </c>
      <c r="L1" t="s">
        <v>30</v>
      </c>
    </row>
    <row r="2" spans="1:12" x14ac:dyDescent="0.25">
      <c r="A2" t="s">
        <v>0</v>
      </c>
      <c r="B2">
        <v>70</v>
      </c>
      <c r="C2">
        <v>80</v>
      </c>
      <c r="D2">
        <v>80</v>
      </c>
      <c r="E2">
        <v>0</v>
      </c>
      <c r="F2">
        <v>80</v>
      </c>
      <c r="G2">
        <v>66</v>
      </c>
      <c r="H2">
        <v>54</v>
      </c>
      <c r="J2">
        <f>AVERAGE(Tablo2[[#This Row],[HW 1]:[HW 5]])</f>
        <v>62</v>
      </c>
      <c r="K2" s="2" t="str">
        <f t="shared" ref="K2:K21" si="0">IF(J2*0.3+G2*0.3+H2*0.4&lt;=38,"FF",IF(J2*0.3+G2*0.3+H2*0.4&lt;=45,"FD",IF(J2*0.3+G2*0.3+H2*0.4&lt;=52,"DD",IF(J2*0.3+G2*0.3+H2*0.4&lt;=59,"DC",IF(J2*0.3+G2*0.3+H2*0.4&lt;=66,"CC",IF(J2*0.3+G2*0.3+H2*0.4&lt;=73,"CB",IF(J2*0.3+G2*0.3+H2*0.4&lt;=80,"BB",IF(J2*0.3+G2*0.3+H2*0.4&lt;=86,"BA",IF(J2*0.3+G2*0.3+H2*0.4&lt;=100,"AA","HATA")))))))))</f>
        <v>CC</v>
      </c>
    </row>
    <row r="3" spans="1:12" x14ac:dyDescent="0.25">
      <c r="A3" t="s">
        <v>47</v>
      </c>
      <c r="B3">
        <v>80</v>
      </c>
      <c r="C3">
        <v>90</v>
      </c>
      <c r="D3">
        <v>80</v>
      </c>
      <c r="E3">
        <v>70</v>
      </c>
      <c r="F3">
        <v>90</v>
      </c>
      <c r="G3">
        <v>88</v>
      </c>
      <c r="H3">
        <v>70</v>
      </c>
      <c r="J3">
        <f>AVERAGE(Tablo2[[#This Row],[HW 1]:[HW 5]])</f>
        <v>82</v>
      </c>
      <c r="K3" s="2" t="str">
        <f t="shared" si="0"/>
        <v>BB</v>
      </c>
    </row>
    <row r="4" spans="1:12" x14ac:dyDescent="0.25">
      <c r="A4" t="s">
        <v>1</v>
      </c>
      <c r="B4">
        <v>70</v>
      </c>
      <c r="C4">
        <v>60</v>
      </c>
      <c r="D4">
        <v>0</v>
      </c>
      <c r="E4">
        <v>55</v>
      </c>
      <c r="F4">
        <v>0</v>
      </c>
      <c r="G4">
        <v>40</v>
      </c>
      <c r="H4">
        <v>35</v>
      </c>
      <c r="J4">
        <f>AVERAGE(Tablo2[[#This Row],[HW 1]:[HW 5]])</f>
        <v>37</v>
      </c>
      <c r="K4" s="2" t="str">
        <f t="shared" si="0"/>
        <v>FF</v>
      </c>
    </row>
    <row r="5" spans="1:12" x14ac:dyDescent="0.25">
      <c r="A5" t="s">
        <v>2</v>
      </c>
      <c r="B5">
        <v>90</v>
      </c>
      <c r="C5">
        <v>90</v>
      </c>
      <c r="D5">
        <v>70</v>
      </c>
      <c r="E5">
        <v>80</v>
      </c>
      <c r="F5">
        <v>100</v>
      </c>
      <c r="G5">
        <v>96</v>
      </c>
      <c r="H5">
        <v>78</v>
      </c>
      <c r="J5">
        <f>AVERAGE(Tablo2[[#This Row],[HW 1]:[HW 5]])</f>
        <v>86</v>
      </c>
      <c r="K5" s="2" t="str">
        <f t="shared" si="0"/>
        <v>BA</v>
      </c>
    </row>
    <row r="6" spans="1:12" x14ac:dyDescent="0.25">
      <c r="A6" t="s">
        <v>3</v>
      </c>
      <c r="B6">
        <v>100</v>
      </c>
      <c r="C6">
        <v>100</v>
      </c>
      <c r="D6">
        <v>90</v>
      </c>
      <c r="E6">
        <v>90</v>
      </c>
      <c r="F6">
        <v>100</v>
      </c>
      <c r="G6">
        <v>91</v>
      </c>
      <c r="H6">
        <v>83</v>
      </c>
      <c r="J6">
        <f>AVERAGE(Tablo2[[#This Row],[HW 1]:[HW 5]])</f>
        <v>96</v>
      </c>
      <c r="K6" s="2" t="str">
        <f t="shared" si="0"/>
        <v>AA</v>
      </c>
    </row>
    <row r="7" spans="1:12" x14ac:dyDescent="0.25">
      <c r="A7" t="s">
        <v>4</v>
      </c>
      <c r="B7">
        <v>80</v>
      </c>
      <c r="C7">
        <v>85</v>
      </c>
      <c r="D7">
        <v>75</v>
      </c>
      <c r="E7">
        <v>80</v>
      </c>
      <c r="F7">
        <v>90</v>
      </c>
      <c r="G7">
        <v>76</v>
      </c>
      <c r="H7">
        <v>62</v>
      </c>
      <c r="J7">
        <f>AVERAGE(Tablo2[[#This Row],[HW 1]:[HW 5]])</f>
        <v>82</v>
      </c>
      <c r="K7" s="2" t="str">
        <f t="shared" si="0"/>
        <v>CB</v>
      </c>
    </row>
    <row r="8" spans="1:12" x14ac:dyDescent="0.25">
      <c r="A8" t="s">
        <v>5</v>
      </c>
      <c r="B8">
        <v>85</v>
      </c>
      <c r="C8">
        <v>90</v>
      </c>
      <c r="D8">
        <v>80</v>
      </c>
      <c r="E8">
        <v>95</v>
      </c>
      <c r="F8">
        <v>0</v>
      </c>
      <c r="G8">
        <v>52</v>
      </c>
      <c r="H8">
        <v>74</v>
      </c>
      <c r="J8">
        <f>AVERAGE(Tablo2[[#This Row],[HW 1]:[HW 5]])</f>
        <v>70</v>
      </c>
      <c r="K8" s="2" t="str">
        <f t="shared" si="0"/>
        <v>CB</v>
      </c>
    </row>
    <row r="9" spans="1:12" x14ac:dyDescent="0.25">
      <c r="A9" t="s">
        <v>6</v>
      </c>
      <c r="B9">
        <v>90</v>
      </c>
      <c r="C9">
        <v>100</v>
      </c>
      <c r="D9">
        <v>95</v>
      </c>
      <c r="E9">
        <v>85</v>
      </c>
      <c r="F9">
        <v>100</v>
      </c>
      <c r="G9">
        <v>92</v>
      </c>
      <c r="H9">
        <v>98</v>
      </c>
      <c r="J9">
        <f>AVERAGE(Tablo2[[#This Row],[HW 1]:[HW 5]])</f>
        <v>94</v>
      </c>
      <c r="K9" s="2" t="str">
        <f t="shared" si="0"/>
        <v>AA</v>
      </c>
    </row>
    <row r="10" spans="1:12" x14ac:dyDescent="0.25">
      <c r="A10" t="s">
        <v>7</v>
      </c>
      <c r="B10">
        <v>0</v>
      </c>
      <c r="C10">
        <v>70</v>
      </c>
      <c r="D10">
        <v>70</v>
      </c>
      <c r="E10">
        <v>60</v>
      </c>
      <c r="F10">
        <v>80</v>
      </c>
      <c r="G10">
        <v>55</v>
      </c>
      <c r="H10">
        <v>40</v>
      </c>
      <c r="J10">
        <f>AVERAGE(Tablo2[[#This Row],[HW 1]:[HW 5]])</f>
        <v>56</v>
      </c>
      <c r="K10" s="2" t="str">
        <f t="shared" si="0"/>
        <v>DD</v>
      </c>
    </row>
    <row r="11" spans="1:12" x14ac:dyDescent="0.25">
      <c r="A11" t="s">
        <v>8</v>
      </c>
      <c r="B11">
        <v>75</v>
      </c>
      <c r="C11">
        <v>60</v>
      </c>
      <c r="D11">
        <v>75</v>
      </c>
      <c r="E11">
        <v>70</v>
      </c>
      <c r="F11">
        <v>85</v>
      </c>
      <c r="G11">
        <v>80</v>
      </c>
      <c r="H11">
        <v>66</v>
      </c>
      <c r="J11">
        <f>AVERAGE(Tablo2[[#This Row],[HW 1]:[HW 5]])</f>
        <v>73</v>
      </c>
      <c r="K11" s="2" t="str">
        <f t="shared" si="0"/>
        <v>CB</v>
      </c>
    </row>
    <row r="12" spans="1:12" x14ac:dyDescent="0.25">
      <c r="A12" t="s">
        <v>9</v>
      </c>
      <c r="B12">
        <v>80</v>
      </c>
      <c r="C12">
        <v>75</v>
      </c>
      <c r="D12">
        <v>0</v>
      </c>
      <c r="E12">
        <v>90</v>
      </c>
      <c r="F12">
        <v>95</v>
      </c>
      <c r="G12">
        <v>90</v>
      </c>
      <c r="H12">
        <v>85</v>
      </c>
      <c r="J12">
        <f>AVERAGE(Tablo2[[#This Row],[HW 1]:[HW 5]])</f>
        <v>68</v>
      </c>
      <c r="K12" s="2" t="str">
        <f t="shared" si="0"/>
        <v>BA</v>
      </c>
    </row>
    <row r="13" spans="1:12" x14ac:dyDescent="0.25">
      <c r="A13" t="s">
        <v>10</v>
      </c>
      <c r="B13">
        <v>90</v>
      </c>
      <c r="C13">
        <v>90</v>
      </c>
      <c r="D13">
        <v>75</v>
      </c>
      <c r="E13">
        <v>0</v>
      </c>
      <c r="F13">
        <v>80</v>
      </c>
      <c r="G13">
        <v>65</v>
      </c>
      <c r="H13">
        <v>71</v>
      </c>
      <c r="J13">
        <f>AVERAGE(Tablo2[[#This Row],[HW 1]:[HW 5]])</f>
        <v>67</v>
      </c>
      <c r="K13" s="2" t="str">
        <f t="shared" si="0"/>
        <v>CB</v>
      </c>
    </row>
    <row r="14" spans="1:12" x14ac:dyDescent="0.25">
      <c r="A14" t="s">
        <v>11</v>
      </c>
      <c r="B14">
        <v>80</v>
      </c>
      <c r="C14">
        <v>85</v>
      </c>
      <c r="D14">
        <v>85</v>
      </c>
      <c r="E14">
        <v>65</v>
      </c>
      <c r="F14">
        <v>90</v>
      </c>
      <c r="G14">
        <v>76</v>
      </c>
      <c r="H14">
        <v>70</v>
      </c>
      <c r="J14">
        <f>AVERAGE(Tablo2[[#This Row],[HW 1]:[HW 5]])</f>
        <v>81</v>
      </c>
      <c r="K14" s="2" t="str">
        <f t="shared" si="0"/>
        <v>BB</v>
      </c>
    </row>
    <row r="15" spans="1:12" x14ac:dyDescent="0.25">
      <c r="A15" t="s">
        <v>48</v>
      </c>
      <c r="B15">
        <v>75</v>
      </c>
      <c r="C15">
        <v>80</v>
      </c>
      <c r="D15">
        <v>65</v>
      </c>
      <c r="E15">
        <v>75</v>
      </c>
      <c r="F15">
        <v>70</v>
      </c>
      <c r="G15">
        <v>58</v>
      </c>
      <c r="H15">
        <v>68</v>
      </c>
      <c r="J15">
        <f>AVERAGE(Tablo2[[#This Row],[HW 1]:[HW 5]])</f>
        <v>73</v>
      </c>
      <c r="K15" s="2" t="str">
        <f t="shared" si="0"/>
        <v>CB</v>
      </c>
    </row>
    <row r="16" spans="1:12" x14ac:dyDescent="0.25">
      <c r="A16" t="s">
        <v>12</v>
      </c>
      <c r="B16">
        <v>70</v>
      </c>
      <c r="C16">
        <v>65</v>
      </c>
      <c r="D16">
        <v>70</v>
      </c>
      <c r="E16">
        <v>55</v>
      </c>
      <c r="F16">
        <v>75</v>
      </c>
      <c r="G16">
        <v>65</v>
      </c>
      <c r="H16">
        <v>35</v>
      </c>
      <c r="J16">
        <f>AVERAGE(Tablo2[[#This Row],[HW 1]:[HW 5]])</f>
        <v>67</v>
      </c>
      <c r="K16" s="2" t="str">
        <f t="shared" si="0"/>
        <v>DC</v>
      </c>
    </row>
    <row r="17" spans="1:13" x14ac:dyDescent="0.25">
      <c r="A17" t="s">
        <v>13</v>
      </c>
      <c r="B17">
        <v>95</v>
      </c>
      <c r="C17">
        <v>80</v>
      </c>
      <c r="D17">
        <v>70</v>
      </c>
      <c r="E17">
        <v>75</v>
      </c>
      <c r="F17">
        <v>80</v>
      </c>
      <c r="G17">
        <v>73</v>
      </c>
      <c r="H17">
        <v>70</v>
      </c>
      <c r="J17">
        <f>AVERAGE(Tablo2[[#This Row],[HW 1]:[HW 5]])</f>
        <v>80</v>
      </c>
      <c r="K17" s="2" t="str">
        <f t="shared" si="0"/>
        <v>BB</v>
      </c>
    </row>
    <row r="18" spans="1:13" x14ac:dyDescent="0.25">
      <c r="A18" t="s">
        <v>15</v>
      </c>
      <c r="B18">
        <v>65</v>
      </c>
      <c r="C18">
        <v>0</v>
      </c>
      <c r="D18">
        <v>55</v>
      </c>
      <c r="E18">
        <v>60</v>
      </c>
      <c r="F18">
        <v>85</v>
      </c>
      <c r="G18">
        <v>48</v>
      </c>
      <c r="H18">
        <v>54</v>
      </c>
      <c r="J18">
        <f>AVERAGE(Tablo2[[#This Row],[HW 1]:[HW 5]])</f>
        <v>53</v>
      </c>
      <c r="K18" s="2" t="str">
        <f t="shared" si="0"/>
        <v>DD</v>
      </c>
    </row>
    <row r="19" spans="1:13" x14ac:dyDescent="0.25">
      <c r="A19" t="s">
        <v>14</v>
      </c>
      <c r="B19">
        <v>60</v>
      </c>
      <c r="C19">
        <v>75</v>
      </c>
      <c r="D19">
        <v>60</v>
      </c>
      <c r="E19">
        <v>0</v>
      </c>
      <c r="F19">
        <v>70</v>
      </c>
      <c r="G19">
        <v>35</v>
      </c>
      <c r="H19">
        <v>42</v>
      </c>
      <c r="J19">
        <f>AVERAGE(Tablo2[[#This Row],[HW 1]:[HW 5]])</f>
        <v>53</v>
      </c>
      <c r="K19" s="2" t="str">
        <f t="shared" si="0"/>
        <v>FD</v>
      </c>
    </row>
    <row r="20" spans="1:13" x14ac:dyDescent="0.25">
      <c r="A20" t="s">
        <v>16</v>
      </c>
      <c r="B20">
        <v>90</v>
      </c>
      <c r="C20">
        <v>90</v>
      </c>
      <c r="D20">
        <v>90</v>
      </c>
      <c r="E20">
        <v>80</v>
      </c>
      <c r="F20">
        <v>100</v>
      </c>
      <c r="G20">
        <v>88</v>
      </c>
      <c r="H20">
        <v>85</v>
      </c>
      <c r="J20">
        <f>AVERAGE(Tablo2[[#This Row],[HW 1]:[HW 5]])</f>
        <v>90</v>
      </c>
      <c r="K20" s="2" t="str">
        <f t="shared" si="0"/>
        <v>AA</v>
      </c>
    </row>
    <row r="21" spans="1:13" x14ac:dyDescent="0.25">
      <c r="A21" t="s">
        <v>25</v>
      </c>
      <c r="B21">
        <v>75</v>
      </c>
      <c r="C21">
        <v>80</v>
      </c>
      <c r="D21">
        <v>80</v>
      </c>
      <c r="E21">
        <v>70</v>
      </c>
      <c r="F21">
        <v>85</v>
      </c>
      <c r="G21">
        <v>62</v>
      </c>
      <c r="H21">
        <v>88</v>
      </c>
      <c r="J21">
        <f>AVERAGE(Tablo2[[#This Row],[HW 1]:[HW 5]])</f>
        <v>78</v>
      </c>
      <c r="K21" s="2" t="str">
        <f t="shared" si="0"/>
        <v>BB</v>
      </c>
    </row>
    <row r="23" spans="1:13" x14ac:dyDescent="0.25">
      <c r="B23" t="s">
        <v>26</v>
      </c>
      <c r="C23" t="s">
        <v>27</v>
      </c>
      <c r="D23" t="s">
        <v>28</v>
      </c>
      <c r="E23" t="s">
        <v>29</v>
      </c>
      <c r="F23" t="s">
        <v>46</v>
      </c>
      <c r="G23" s="1" t="s">
        <v>30</v>
      </c>
    </row>
    <row r="24" spans="1:13" x14ac:dyDescent="0.25">
      <c r="B24">
        <f>AVERAGE(Tablo2[HW 1])</f>
        <v>76</v>
      </c>
      <c r="C24">
        <f>AVERAGE(Tablo2[HW 2])</f>
        <v>77.25</v>
      </c>
      <c r="D24">
        <f>AVERAGE(Tablo2[HW 3])</f>
        <v>68.25</v>
      </c>
      <c r="E24">
        <f>AVERAGE(Tablo2[HW 4])</f>
        <v>62.75</v>
      </c>
      <c r="F24">
        <f>AVERAGE(Tablo2[HW 5])</f>
        <v>77.75</v>
      </c>
    </row>
    <row r="27" spans="1:13" x14ac:dyDescent="0.25">
      <c r="B27" s="1"/>
      <c r="C27" s="3"/>
    </row>
    <row r="28" spans="1:13" x14ac:dyDescent="0.25">
      <c r="B28" s="1"/>
      <c r="C28" s="3"/>
      <c r="L28" t="s">
        <v>45</v>
      </c>
      <c r="M28" t="s">
        <v>44</v>
      </c>
    </row>
    <row r="29" spans="1:13" x14ac:dyDescent="0.25">
      <c r="B29" s="1"/>
      <c r="C29" s="3"/>
      <c r="L29" t="s">
        <v>18</v>
      </c>
      <c r="M29">
        <f>COUNTIF(B2:B21,"&gt;0")</f>
        <v>19</v>
      </c>
    </row>
    <row r="30" spans="1:13" x14ac:dyDescent="0.25">
      <c r="B30" s="1"/>
      <c r="C30" s="3"/>
      <c r="L30" t="s">
        <v>19</v>
      </c>
      <c r="M30">
        <f>COUNTIF(C2:C21,"&gt;0")</f>
        <v>19</v>
      </c>
    </row>
    <row r="31" spans="1:13" x14ac:dyDescent="0.25">
      <c r="B31" s="1"/>
      <c r="C31" s="3"/>
      <c r="L31" t="s">
        <v>20</v>
      </c>
      <c r="M31">
        <f>COUNTIF(D2:D21,"&gt;0")</f>
        <v>18</v>
      </c>
    </row>
    <row r="32" spans="1:13" x14ac:dyDescent="0.25">
      <c r="B32" s="1"/>
      <c r="C32" s="3"/>
      <c r="L32" t="s">
        <v>21</v>
      </c>
      <c r="M32">
        <f>COUNTIF(E2:E21,"&gt;0")</f>
        <v>17</v>
      </c>
    </row>
    <row r="33" spans="2:13" x14ac:dyDescent="0.25">
      <c r="B33" s="1"/>
      <c r="C33" s="3"/>
      <c r="L33" t="s">
        <v>22</v>
      </c>
      <c r="M33">
        <f>COUNTIF(F2:F21,"&gt;0")</f>
        <v>18</v>
      </c>
    </row>
    <row r="34" spans="2:13" x14ac:dyDescent="0.25">
      <c r="B34" s="1"/>
      <c r="C34" s="3"/>
    </row>
    <row r="35" spans="2:13" x14ac:dyDescent="0.25">
      <c r="B35" s="1"/>
      <c r="C35" s="3"/>
    </row>
    <row r="36" spans="2:13" x14ac:dyDescent="0.25">
      <c r="B36" s="1"/>
      <c r="C36" s="3"/>
    </row>
    <row r="44" spans="2:13" x14ac:dyDescent="0.25">
      <c r="L44" t="s">
        <v>41</v>
      </c>
      <c r="M44" t="s">
        <v>42</v>
      </c>
    </row>
    <row r="45" spans="2:13" x14ac:dyDescent="0.25">
      <c r="L45" t="s">
        <v>32</v>
      </c>
      <c r="M45">
        <f>COUNTIF(K2:K21,"AA")</f>
        <v>3</v>
      </c>
    </row>
    <row r="46" spans="2:13" x14ac:dyDescent="0.25">
      <c r="L46" t="s">
        <v>33</v>
      </c>
      <c r="M46">
        <f>COUNTIF(K2:K21,"BA")</f>
        <v>2</v>
      </c>
    </row>
    <row r="47" spans="2:13" x14ac:dyDescent="0.25">
      <c r="L47" t="s">
        <v>34</v>
      </c>
      <c r="M47">
        <f>COUNTIF(K2:K21,"BB")</f>
        <v>4</v>
      </c>
    </row>
    <row r="48" spans="2:13" x14ac:dyDescent="0.25">
      <c r="L48" t="s">
        <v>35</v>
      </c>
      <c r="M48">
        <f>COUNTIF(K2:K21,"CB")</f>
        <v>5</v>
      </c>
    </row>
    <row r="49" spans="12:13" x14ac:dyDescent="0.25">
      <c r="L49" t="s">
        <v>36</v>
      </c>
      <c r="M49">
        <f>COUNTIF(K2:K21,"CC")</f>
        <v>1</v>
      </c>
    </row>
    <row r="50" spans="12:13" x14ac:dyDescent="0.25">
      <c r="L50" t="s">
        <v>37</v>
      </c>
      <c r="M50">
        <f>COUNTIF(K2:K21,"DC")</f>
        <v>1</v>
      </c>
    </row>
    <row r="51" spans="12:13" x14ac:dyDescent="0.25">
      <c r="L51" t="s">
        <v>38</v>
      </c>
      <c r="M51">
        <f>COUNTIF(K2:K21,"DD")</f>
        <v>2</v>
      </c>
    </row>
    <row r="52" spans="12:13" x14ac:dyDescent="0.25">
      <c r="L52" t="s">
        <v>39</v>
      </c>
      <c r="M52">
        <f>COUNTIF(K2:K21,"FD")</f>
        <v>1</v>
      </c>
    </row>
    <row r="53" spans="12:13" x14ac:dyDescent="0.25">
      <c r="L53" t="s">
        <v>40</v>
      </c>
      <c r="M53">
        <f>COUNTIF(K2:K21,"FF")</f>
        <v>1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Celal Can Kaya</dc:creator>
  <cp:lastModifiedBy>user</cp:lastModifiedBy>
  <dcterms:created xsi:type="dcterms:W3CDTF">2016-09-30T21:24:39Z</dcterms:created>
  <dcterms:modified xsi:type="dcterms:W3CDTF">2016-10-04T17:56:13Z</dcterms:modified>
</cp:coreProperties>
</file>