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" windowWidth="19020" windowHeight="12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4" i="1" l="1"/>
  <c r="Q4" i="1"/>
  <c r="R7" i="1"/>
  <c r="Q7" i="1"/>
  <c r="K6" i="1"/>
  <c r="K5" i="1"/>
  <c r="K4" i="1"/>
  <c r="K3" i="1"/>
  <c r="K2" i="1"/>
  <c r="K7" i="1"/>
  <c r="J6" i="1"/>
  <c r="J5" i="1"/>
  <c r="J4" i="1"/>
  <c r="J3" i="1"/>
  <c r="J2" i="1"/>
  <c r="L2" i="1" s="1"/>
  <c r="J7" i="1"/>
  <c r="R12" i="1"/>
  <c r="Q12" i="1"/>
  <c r="O5" i="1"/>
  <c r="O4" i="1"/>
  <c r="O3" i="1"/>
  <c r="O2" i="1"/>
  <c r="O12" i="1"/>
  <c r="O11" i="1"/>
  <c r="O10" i="1"/>
  <c r="O9" i="1"/>
  <c r="O8" i="1"/>
  <c r="O7" i="1"/>
  <c r="O6" i="1"/>
  <c r="O16" i="1"/>
  <c r="O15" i="1"/>
  <c r="O14" i="1"/>
  <c r="O13" i="1"/>
  <c r="L3" i="1"/>
  <c r="L13" i="1"/>
  <c r="L12" i="1"/>
  <c r="L11" i="1"/>
  <c r="L10" i="1"/>
  <c r="L9" i="1"/>
  <c r="L8" i="1"/>
  <c r="L16" i="1"/>
  <c r="L15" i="1"/>
  <c r="L20" i="1"/>
  <c r="L14" i="1"/>
  <c r="I20" i="1"/>
  <c r="K20" i="1"/>
  <c r="J20" i="1"/>
  <c r="K13" i="1"/>
  <c r="K12" i="1"/>
  <c r="K11" i="1"/>
  <c r="K10" i="1"/>
  <c r="K9" i="1"/>
  <c r="K8" i="1"/>
  <c r="K16" i="1"/>
  <c r="K15" i="1"/>
  <c r="K14" i="1"/>
  <c r="J16" i="1"/>
  <c r="J15" i="1"/>
  <c r="J14" i="1"/>
  <c r="J13" i="1"/>
  <c r="J12" i="1"/>
  <c r="J11" i="1"/>
  <c r="J10" i="1"/>
  <c r="J9" i="1"/>
  <c r="J8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3" i="1"/>
  <c r="I2" i="1"/>
  <c r="L5" i="1" l="1"/>
  <c r="L6" i="1"/>
  <c r="L4" i="1"/>
  <c r="L7" i="1"/>
</calcChain>
</file>

<file path=xl/sharedStrings.xml><?xml version="1.0" encoding="utf-8"?>
<sst xmlns="http://schemas.openxmlformats.org/spreadsheetml/2006/main" count="10" uniqueCount="10">
  <si>
    <t>secs</t>
  </si>
  <si>
    <t>rahr</t>
  </si>
  <si>
    <t>ramin</t>
  </si>
  <si>
    <t>rasec</t>
  </si>
  <si>
    <t>decldeg</t>
  </si>
  <si>
    <t>declmin</t>
  </si>
  <si>
    <t>declsec</t>
  </si>
  <si>
    <t>hms</t>
  </si>
  <si>
    <t>dms</t>
  </si>
  <si>
    <t>hms in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</si>
</sst>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"/>
    <numFmt numFmtId="169" formatCode="0.0000"/>
    <numFmt numFmtId="170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0" fontId="0" fillId="0" borderId="0" xfId="0" applyNumberFormat="1"/>
    <xf numFmtId="46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70" fontId="0" fillId="2" borderId="0" xfId="0" applyNumberFormat="1" applyFill="1"/>
    <xf numFmtId="2" fontId="0" fillId="2" borderId="0" xfId="0" applyNumberFormat="1" applyFill="1"/>
    <xf numFmtId="1" fontId="0" fillId="3" borderId="0" xfId="0" applyNumberFormat="1" applyFill="1"/>
    <xf numFmtId="170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workbookViewId="0">
      <selection activeCell="G21" sqref="G21"/>
    </sheetView>
  </sheetViews>
  <sheetFormatPr defaultRowHeight="15" x14ac:dyDescent="0.25"/>
  <cols>
    <col min="1" max="1" width="3.85546875" customWidth="1"/>
    <col min="4" max="4" width="5" customWidth="1"/>
    <col min="5" max="5" width="12.85546875" style="3" customWidth="1"/>
    <col min="6" max="7" width="13.42578125" style="3" customWidth="1"/>
    <col min="8" max="8" width="5.5703125" customWidth="1"/>
    <col min="10" max="10" width="9.7109375" customWidth="1"/>
    <col min="12" max="12" width="9.140625" style="12"/>
    <col min="13" max="13" width="12.28515625" style="5" bestFit="1" customWidth="1"/>
    <col min="15" max="15" width="9.140625" style="4"/>
    <col min="16" max="16" width="4.42578125" customWidth="1"/>
  </cols>
  <sheetData>
    <row r="1" spans="1:18" x14ac:dyDescent="0.25">
      <c r="E1" s="3" t="s">
        <v>7</v>
      </c>
      <c r="F1" s="3" t="s">
        <v>8</v>
      </c>
      <c r="G1" s="3" t="s">
        <v>9</v>
      </c>
      <c r="I1" t="s">
        <v>0</v>
      </c>
      <c r="J1" t="s">
        <v>1</v>
      </c>
      <c r="K1" t="s">
        <v>2</v>
      </c>
      <c r="L1" s="12" t="s">
        <v>3</v>
      </c>
      <c r="M1" s="5" t="s">
        <v>4</v>
      </c>
      <c r="N1" t="s">
        <v>5</v>
      </c>
      <c r="O1" s="4" t="s">
        <v>6</v>
      </c>
    </row>
    <row r="2" spans="1:18" x14ac:dyDescent="0.25">
      <c r="A2">
        <v>1</v>
      </c>
      <c r="B2" s="1">
        <v>0.45833333333333331</v>
      </c>
      <c r="C2" s="1">
        <v>0.625</v>
      </c>
      <c r="D2">
        <v>0</v>
      </c>
      <c r="E2" s="8">
        <v>-63.215482100000003</v>
      </c>
      <c r="F2" s="8">
        <v>-28.015780199999998</v>
      </c>
      <c r="G2" s="3">
        <f>E2/15</f>
        <v>-4.2143654733333333</v>
      </c>
      <c r="I2">
        <f>11*3600+15*60</f>
        <v>40500</v>
      </c>
      <c r="J2" s="6">
        <f t="shared" ref="J2:J6" si="0">INT(G2)+1</f>
        <v>-4</v>
      </c>
      <c r="K2" s="7">
        <f t="shared" ref="K2:K6" si="1">INT((G2-J2)*60)+1</f>
        <v>-12</v>
      </c>
      <c r="L2" s="9">
        <f t="shared" ref="L2:L7" si="2">(G2-J2-K2/60)*3600</f>
        <v>-51.71570399999996</v>
      </c>
      <c r="M2" s="6">
        <f>INT(F2)</f>
        <v>-29</v>
      </c>
      <c r="N2" s="7">
        <f>INT((F2-M2)*60)</f>
        <v>59</v>
      </c>
      <c r="O2" s="10">
        <f t="shared" ref="O2:O5" si="3">(F2-M2-N2/60)*3600</f>
        <v>3.1912800000065022</v>
      </c>
    </row>
    <row r="3" spans="1:18" x14ac:dyDescent="0.25">
      <c r="A3">
        <v>2</v>
      </c>
      <c r="B3" s="1">
        <v>0.45833333333333331</v>
      </c>
      <c r="C3" s="1">
        <v>0.83333333333333337</v>
      </c>
      <c r="D3">
        <v>0</v>
      </c>
      <c r="E3" s="8">
        <v>-54.124901199999996</v>
      </c>
      <c r="F3" s="8">
        <v>-22.615651400000001</v>
      </c>
      <c r="G3" s="3">
        <f t="shared" ref="G3:G16" si="4">E3/15</f>
        <v>-3.6083267466666666</v>
      </c>
      <c r="I3">
        <f>I2+300</f>
        <v>40800</v>
      </c>
      <c r="J3" s="6">
        <f t="shared" si="0"/>
        <v>-3</v>
      </c>
      <c r="K3" s="7">
        <f t="shared" si="1"/>
        <v>-36</v>
      </c>
      <c r="L3" s="9">
        <f t="shared" si="2"/>
        <v>-29.976287999999983</v>
      </c>
      <c r="M3" s="6">
        <f t="shared" ref="M3:M16" si="5">INT(F3)</f>
        <v>-23</v>
      </c>
      <c r="N3" s="7">
        <f t="shared" ref="N3:N16" si="6">INT((F3-M3)*60)</f>
        <v>23</v>
      </c>
      <c r="O3" s="10">
        <f t="shared" si="3"/>
        <v>3.6549599999968541</v>
      </c>
    </row>
    <row r="4" spans="1:18" x14ac:dyDescent="0.25">
      <c r="A4">
        <v>3</v>
      </c>
      <c r="B4" s="1">
        <v>0.45833333333333331</v>
      </c>
      <c r="C4" s="2">
        <v>1.0416666666666667</v>
      </c>
      <c r="D4">
        <v>0</v>
      </c>
      <c r="E4" s="8">
        <v>-44.301914199999999</v>
      </c>
      <c r="F4" s="8">
        <v>-15.842803200000001</v>
      </c>
      <c r="G4" s="3">
        <f t="shared" si="4"/>
        <v>-2.9534609466666666</v>
      </c>
      <c r="I4">
        <f t="shared" ref="I4:I16" si="7">I3+300</f>
        <v>41100</v>
      </c>
      <c r="J4" s="6">
        <f t="shared" si="0"/>
        <v>-2</v>
      </c>
      <c r="K4" s="7">
        <f t="shared" si="1"/>
        <v>-57</v>
      </c>
      <c r="L4" s="9">
        <f t="shared" si="2"/>
        <v>-12.459407999999872</v>
      </c>
      <c r="M4" s="6">
        <f t="shared" si="5"/>
        <v>-16</v>
      </c>
      <c r="N4" s="7">
        <f t="shared" si="6"/>
        <v>9</v>
      </c>
      <c r="O4" s="10">
        <f t="shared" si="3"/>
        <v>25.908479999998114</v>
      </c>
      <c r="Q4">
        <f>(J4+K4/60+L4/3600)*15</f>
        <v>-44.301914199999999</v>
      </c>
      <c r="R4">
        <f>M4+N4/60+O4/3600</f>
        <v>-15.842803200000001</v>
      </c>
    </row>
    <row r="5" spans="1:18" x14ac:dyDescent="0.25">
      <c r="A5">
        <v>4</v>
      </c>
      <c r="B5" s="1">
        <v>0.45833333333333331</v>
      </c>
      <c r="C5" s="2">
        <v>1.25</v>
      </c>
      <c r="D5">
        <v>0</v>
      </c>
      <c r="E5" s="8">
        <v>-33.058841000000001</v>
      </c>
      <c r="F5" s="8">
        <v>-7.2056382000000001</v>
      </c>
      <c r="G5" s="3">
        <f t="shared" si="4"/>
        <v>-2.2039227333333336</v>
      </c>
      <c r="I5">
        <f t="shared" si="7"/>
        <v>41400</v>
      </c>
      <c r="J5" s="6">
        <f t="shared" si="0"/>
        <v>-2</v>
      </c>
      <c r="K5" s="7">
        <f t="shared" si="1"/>
        <v>-12</v>
      </c>
      <c r="L5" s="9">
        <f t="shared" si="2"/>
        <v>-14.121840000000741</v>
      </c>
      <c r="M5" s="6">
        <f t="shared" si="5"/>
        <v>-8</v>
      </c>
      <c r="N5" s="7">
        <f t="shared" si="6"/>
        <v>47</v>
      </c>
      <c r="O5" s="10">
        <f t="shared" si="3"/>
        <v>39.702479999999653</v>
      </c>
    </row>
    <row r="6" spans="1:18" x14ac:dyDescent="0.25">
      <c r="A6">
        <v>5</v>
      </c>
      <c r="B6" s="1">
        <v>0.45833333333333331</v>
      </c>
      <c r="C6" s="2">
        <v>1.4583333333333333</v>
      </c>
      <c r="D6">
        <v>0</v>
      </c>
      <c r="E6" s="8">
        <v>-19.138164499999998</v>
      </c>
      <c r="F6" s="8">
        <v>3.9172775</v>
      </c>
      <c r="G6" s="3">
        <f t="shared" si="4"/>
        <v>-1.2758776333333333</v>
      </c>
      <c r="I6">
        <f t="shared" si="7"/>
        <v>41700</v>
      </c>
      <c r="J6" s="6">
        <f t="shared" si="0"/>
        <v>-1</v>
      </c>
      <c r="K6" s="7">
        <f t="shared" si="1"/>
        <v>-16</v>
      </c>
      <c r="L6" s="9">
        <f t="shared" si="2"/>
        <v>-33.159479999999753</v>
      </c>
      <c r="M6" s="5">
        <f t="shared" si="5"/>
        <v>3</v>
      </c>
      <c r="N6">
        <f t="shared" si="6"/>
        <v>55</v>
      </c>
      <c r="O6" s="4">
        <f t="shared" ref="O6:O12" si="8">(F6-M6-N6/60)*3600</f>
        <v>2.1990000000000176</v>
      </c>
    </row>
    <row r="7" spans="1:18" x14ac:dyDescent="0.25">
      <c r="A7">
        <v>6</v>
      </c>
      <c r="B7" s="1">
        <v>0.45833333333333331</v>
      </c>
      <c r="C7" s="2">
        <v>1.6666666666666667</v>
      </c>
      <c r="D7">
        <v>0</v>
      </c>
      <c r="E7" s="8">
        <v>-0.41728700000000002</v>
      </c>
      <c r="F7" s="8">
        <v>17.462661600000001</v>
      </c>
      <c r="G7" s="3">
        <f t="shared" si="4"/>
        <v>-2.7819133333333336E-2</v>
      </c>
      <c r="I7">
        <f t="shared" si="7"/>
        <v>42000</v>
      </c>
      <c r="J7" s="6">
        <f>INT(G7)+1</f>
        <v>0</v>
      </c>
      <c r="K7" s="7">
        <f>INT((G7-J7)*60)+1</f>
        <v>-1</v>
      </c>
      <c r="L7" s="9">
        <f t="shared" si="2"/>
        <v>-40.148880000000013</v>
      </c>
      <c r="M7" s="5">
        <f t="shared" si="5"/>
        <v>17</v>
      </c>
      <c r="N7">
        <f t="shared" si="6"/>
        <v>27</v>
      </c>
      <c r="O7" s="4">
        <f t="shared" si="8"/>
        <v>45.581760000001978</v>
      </c>
      <c r="Q7">
        <f>(J7+K7/60+L7/3600)*15</f>
        <v>-0.41728700000000002</v>
      </c>
      <c r="R7">
        <f>M7+N7/60+O7/3600</f>
        <v>17.462661600000001</v>
      </c>
    </row>
    <row r="8" spans="1:18" x14ac:dyDescent="0.25">
      <c r="A8">
        <v>7</v>
      </c>
      <c r="B8" s="1">
        <v>0.45833333333333331</v>
      </c>
      <c r="C8" s="2">
        <v>1.875</v>
      </c>
      <c r="D8">
        <v>0</v>
      </c>
      <c r="E8" s="8">
        <v>25.240441199999999</v>
      </c>
      <c r="F8" s="8">
        <v>30.293612299999999</v>
      </c>
      <c r="G8" s="3">
        <f t="shared" si="4"/>
        <v>1.6826960799999999</v>
      </c>
      <c r="I8">
        <f t="shared" si="7"/>
        <v>42300</v>
      </c>
      <c r="J8" s="11">
        <f t="shared" ref="J3:J16" si="9">INT(G8)</f>
        <v>1</v>
      </c>
      <c r="K8">
        <f t="shared" ref="K8:K13" si="10">INT((G8-J8)*60)</f>
        <v>40</v>
      </c>
      <c r="L8" s="12">
        <f t="shared" ref="L8:L13" si="11">(G8-J8-K8/60)*3600</f>
        <v>57.705887999999874</v>
      </c>
      <c r="M8" s="5">
        <f t="shared" si="5"/>
        <v>30</v>
      </c>
      <c r="N8">
        <f t="shared" si="6"/>
        <v>17</v>
      </c>
      <c r="O8" s="4">
        <f t="shared" si="8"/>
        <v>37.004279999998204</v>
      </c>
    </row>
    <row r="9" spans="1:18" x14ac:dyDescent="0.25">
      <c r="A9">
        <v>8</v>
      </c>
      <c r="B9" s="1">
        <v>0.45833333333333331</v>
      </c>
      <c r="C9" s="2">
        <v>2.0833333333333335</v>
      </c>
      <c r="D9">
        <v>0</v>
      </c>
      <c r="E9" s="8">
        <v>55.093155099999997</v>
      </c>
      <c r="F9" s="8">
        <v>36.573194600000001</v>
      </c>
      <c r="G9" s="3">
        <f t="shared" si="4"/>
        <v>3.6728770066666665</v>
      </c>
      <c r="I9">
        <f t="shared" si="7"/>
        <v>42600</v>
      </c>
      <c r="J9" s="11">
        <f t="shared" si="9"/>
        <v>3</v>
      </c>
      <c r="K9">
        <f t="shared" si="10"/>
        <v>40</v>
      </c>
      <c r="L9" s="12">
        <f t="shared" si="11"/>
        <v>22.357223999999533</v>
      </c>
      <c r="M9" s="5">
        <f t="shared" si="5"/>
        <v>36</v>
      </c>
      <c r="N9">
        <f t="shared" si="6"/>
        <v>34</v>
      </c>
      <c r="O9" s="4">
        <f t="shared" si="8"/>
        <v>23.500560000002846</v>
      </c>
    </row>
    <row r="10" spans="1:18" x14ac:dyDescent="0.25">
      <c r="A10">
        <v>9</v>
      </c>
      <c r="B10" s="1">
        <v>0.45833333333333331</v>
      </c>
      <c r="C10" s="2">
        <v>2.2916666666666665</v>
      </c>
      <c r="D10">
        <v>0</v>
      </c>
      <c r="E10" s="8">
        <v>80.676169200000004</v>
      </c>
      <c r="F10" s="8">
        <v>35.532574099999998</v>
      </c>
      <c r="G10" s="3">
        <f t="shared" si="4"/>
        <v>5.3784112799999999</v>
      </c>
      <c r="I10">
        <f t="shared" si="7"/>
        <v>42900</v>
      </c>
      <c r="J10" s="11">
        <f t="shared" si="9"/>
        <v>5</v>
      </c>
      <c r="K10">
        <f t="shared" si="10"/>
        <v>22</v>
      </c>
      <c r="L10" s="12">
        <f t="shared" si="11"/>
        <v>42.280607999999752</v>
      </c>
      <c r="M10" s="5">
        <f t="shared" si="5"/>
        <v>35</v>
      </c>
      <c r="N10">
        <f t="shared" si="6"/>
        <v>31</v>
      </c>
      <c r="O10" s="4">
        <f t="shared" si="8"/>
        <v>57.266759999992402</v>
      </c>
    </row>
    <row r="11" spans="1:18" x14ac:dyDescent="0.25">
      <c r="A11">
        <v>10</v>
      </c>
      <c r="B11" s="1">
        <v>0.5</v>
      </c>
      <c r="C11" s="1">
        <v>0</v>
      </c>
      <c r="D11">
        <v>0</v>
      </c>
      <c r="E11" s="8">
        <v>98.773953700000007</v>
      </c>
      <c r="F11" s="8">
        <v>31.131451299999998</v>
      </c>
      <c r="G11" s="3">
        <f t="shared" si="4"/>
        <v>6.5849302466666675</v>
      </c>
      <c r="I11">
        <f t="shared" si="7"/>
        <v>43200</v>
      </c>
      <c r="J11" s="11">
        <f t="shared" si="9"/>
        <v>6</v>
      </c>
      <c r="K11">
        <f t="shared" si="10"/>
        <v>35</v>
      </c>
      <c r="L11" s="12">
        <f t="shared" si="11"/>
        <v>5.7488880000028164</v>
      </c>
      <c r="M11" s="5">
        <f t="shared" si="5"/>
        <v>31</v>
      </c>
      <c r="N11">
        <f t="shared" si="6"/>
        <v>7</v>
      </c>
      <c r="O11" s="4">
        <f t="shared" si="8"/>
        <v>53.224679999994173</v>
      </c>
    </row>
    <row r="12" spans="1:18" x14ac:dyDescent="0.25">
      <c r="A12">
        <v>11</v>
      </c>
      <c r="B12" s="1">
        <v>0.5</v>
      </c>
      <c r="C12" s="1">
        <v>0.20833333333333334</v>
      </c>
      <c r="D12">
        <v>0</v>
      </c>
      <c r="E12" s="8">
        <v>111.4115235</v>
      </c>
      <c r="F12" s="8">
        <v>25.998339000000001</v>
      </c>
      <c r="G12" s="3">
        <f t="shared" si="4"/>
        <v>7.4274348999999997</v>
      </c>
      <c r="I12">
        <f t="shared" si="7"/>
        <v>43500</v>
      </c>
      <c r="J12" s="11">
        <f t="shared" si="9"/>
        <v>7</v>
      </c>
      <c r="K12">
        <f t="shared" si="10"/>
        <v>25</v>
      </c>
      <c r="L12" s="12">
        <f t="shared" si="11"/>
        <v>38.76563999999896</v>
      </c>
      <c r="M12" s="5">
        <f t="shared" si="5"/>
        <v>25</v>
      </c>
      <c r="N12">
        <f t="shared" si="6"/>
        <v>59</v>
      </c>
      <c r="O12" s="4">
        <f t="shared" si="8"/>
        <v>54.020400000005296</v>
      </c>
      <c r="Q12">
        <f>(J12+K12/60+L12/3600)*15</f>
        <v>111.4115235</v>
      </c>
      <c r="R12">
        <f>M12+N12/60+O12/3600</f>
        <v>25.998339000000001</v>
      </c>
    </row>
    <row r="13" spans="1:18" x14ac:dyDescent="0.25">
      <c r="A13">
        <v>12</v>
      </c>
      <c r="B13" s="1">
        <v>0.5</v>
      </c>
      <c r="C13" s="1">
        <v>0.41666666666666669</v>
      </c>
      <c r="D13">
        <v>0</v>
      </c>
      <c r="E13" s="8">
        <v>120.7634587</v>
      </c>
      <c r="F13" s="8">
        <v>21.0068603</v>
      </c>
      <c r="G13" s="3">
        <f t="shared" si="4"/>
        <v>8.0508972466666666</v>
      </c>
      <c r="I13">
        <f t="shared" si="7"/>
        <v>43800</v>
      </c>
      <c r="J13" s="11">
        <f t="shared" si="9"/>
        <v>8</v>
      </c>
      <c r="K13">
        <f t="shared" si="10"/>
        <v>3</v>
      </c>
      <c r="L13" s="12">
        <f t="shared" si="11"/>
        <v>3.2300879999998147</v>
      </c>
      <c r="M13" s="5">
        <f t="shared" si="5"/>
        <v>21</v>
      </c>
      <c r="N13">
        <f t="shared" si="6"/>
        <v>0</v>
      </c>
      <c r="O13" s="4">
        <f>(F13-M13-N13/60)*3600</f>
        <v>24.69707999999855</v>
      </c>
    </row>
    <row r="14" spans="1:18" x14ac:dyDescent="0.25">
      <c r="A14">
        <v>13</v>
      </c>
      <c r="B14" s="1">
        <v>0.5</v>
      </c>
      <c r="C14" s="1">
        <v>0.625</v>
      </c>
      <c r="D14">
        <v>0</v>
      </c>
      <c r="E14" s="8">
        <v>128.14169089999999</v>
      </c>
      <c r="F14" s="8">
        <v>16.3518151</v>
      </c>
      <c r="G14" s="3">
        <f t="shared" si="4"/>
        <v>8.5427793933333316</v>
      </c>
      <c r="I14">
        <f t="shared" si="7"/>
        <v>44100</v>
      </c>
      <c r="J14" s="11">
        <f t="shared" si="9"/>
        <v>8</v>
      </c>
      <c r="K14">
        <f>INT((G14-J14)*60)</f>
        <v>32</v>
      </c>
      <c r="L14" s="12">
        <f>(G14-J14-K14/60)*3600</f>
        <v>34.005815999993729</v>
      </c>
      <c r="M14" s="5">
        <f t="shared" si="5"/>
        <v>16</v>
      </c>
      <c r="N14">
        <f t="shared" si="6"/>
        <v>21</v>
      </c>
      <c r="O14" s="4">
        <f t="shared" ref="O14:O16" si="12">(F14-M14-N14/60)*3600</f>
        <v>6.5343599999986512</v>
      </c>
    </row>
    <row r="15" spans="1:18" x14ac:dyDescent="0.25">
      <c r="A15">
        <v>14</v>
      </c>
      <c r="B15" s="1">
        <v>0.5</v>
      </c>
      <c r="C15" s="1">
        <v>0.83333333333333337</v>
      </c>
      <c r="D15">
        <v>0</v>
      </c>
      <c r="E15" s="8">
        <v>134.28266930000001</v>
      </c>
      <c r="F15" s="8">
        <v>12.0351097</v>
      </c>
      <c r="G15" s="3">
        <f t="shared" si="4"/>
        <v>8.9521779533333348</v>
      </c>
      <c r="I15">
        <f t="shared" si="7"/>
        <v>44400</v>
      </c>
      <c r="J15" s="11">
        <f t="shared" si="9"/>
        <v>8</v>
      </c>
      <c r="K15">
        <f t="shared" ref="K15:K16" si="13">INT((G15-J15)*60)</f>
        <v>57</v>
      </c>
      <c r="L15" s="12">
        <f t="shared" ref="L15:L16" si="14">(G15-J15-K15/60)*3600</f>
        <v>7.840632000005332</v>
      </c>
      <c r="M15" s="5">
        <f t="shared" si="5"/>
        <v>12</v>
      </c>
      <c r="N15">
        <f t="shared" si="6"/>
        <v>2</v>
      </c>
      <c r="O15" s="4">
        <f t="shared" si="12"/>
        <v>6.3949199999984803</v>
      </c>
    </row>
    <row r="16" spans="1:18" x14ac:dyDescent="0.25">
      <c r="A16">
        <v>15</v>
      </c>
      <c r="B16" s="1">
        <v>0.5</v>
      </c>
      <c r="C16" s="2">
        <v>1.0416666666666667</v>
      </c>
      <c r="D16">
        <v>0</v>
      </c>
      <c r="E16" s="8">
        <v>139.61338309999999</v>
      </c>
      <c r="F16" s="8">
        <v>8.0147326000000003</v>
      </c>
      <c r="G16" s="3">
        <f t="shared" si="4"/>
        <v>9.307558873333333</v>
      </c>
      <c r="I16">
        <f t="shared" si="7"/>
        <v>44700</v>
      </c>
      <c r="J16" s="11">
        <f t="shared" si="9"/>
        <v>9</v>
      </c>
      <c r="K16">
        <f t="shared" si="13"/>
        <v>18</v>
      </c>
      <c r="L16" s="12">
        <f t="shared" si="14"/>
        <v>27.211943999998777</v>
      </c>
      <c r="M16" s="5">
        <f t="shared" si="5"/>
        <v>8</v>
      </c>
      <c r="N16">
        <f t="shared" si="6"/>
        <v>0</v>
      </c>
      <c r="O16" s="4">
        <f t="shared" si="12"/>
        <v>53.037360000001144</v>
      </c>
    </row>
    <row r="19" spans="5:12" x14ac:dyDescent="0.25">
      <c r="E19" s="3">
        <v>-63.215482100000003</v>
      </c>
    </row>
    <row r="20" spans="5:12" x14ac:dyDescent="0.25">
      <c r="I20" s="13">
        <f>J20+K20+L20</f>
        <v>128.14169089999999</v>
      </c>
      <c r="J20">
        <f>J14*15</f>
        <v>120</v>
      </c>
      <c r="K20">
        <f>K14*15/60</f>
        <v>8</v>
      </c>
      <c r="L20" s="12">
        <f>L14*15/3600</f>
        <v>0.14169089999997386</v>
      </c>
    </row>
    <row r="23" spans="5:12" x14ac:dyDescent="0.25">
      <c r="J23" s="3"/>
    </row>
    <row r="24" spans="5:12" x14ac:dyDescent="0.25">
      <c r="J2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Vallado, David</dc:creator>
  <cp:lastModifiedBy>Vallado, David</cp:lastModifiedBy>
  <dcterms:created xsi:type="dcterms:W3CDTF">2011-11-28T18:30:55Z</dcterms:created>
  <dcterms:modified xsi:type="dcterms:W3CDTF">2011-11-28T20:00:24Z</dcterms:modified>
</cp:coreProperties>
</file>