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71027" concurrentCalc="0"/>
</workbook>
</file>

<file path=xl/calcChain.xml><?xml version="1.0" encoding="utf-8"?>
<calcChain xmlns="http://schemas.openxmlformats.org/spreadsheetml/2006/main">
  <c r="FL2" i="7" l="1"/>
  <c r="FO2" i="7"/>
  <c r="DR2" i="7"/>
  <c r="ET2" i="7"/>
  <c r="EU2" i="7"/>
  <c r="EO2" i="7"/>
  <c r="ES2" i="7"/>
  <c r="EA2" i="7"/>
  <c r="EE2" i="7"/>
  <c r="EC2" i="7"/>
  <c r="FM2" i="7"/>
  <c r="FN2" i="7"/>
  <c r="EB2" i="7"/>
  <c r="ED2" i="7"/>
  <c r="DO2" i="7"/>
  <c r="DP2" i="7"/>
  <c r="DQ2" i="7"/>
  <c r="FF2" i="7"/>
  <c r="FI2" i="7"/>
  <c r="FH2" i="7"/>
  <c r="FA2" i="7"/>
  <c r="FE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<sst xmlns="http://schemas.openxmlformats.org/spreadsheetml/2006/main" count="406" uniqueCount="394">
  <si>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</si>
  <si>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</si>
  <si>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</si>
  <si>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</si>
  <si>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</si>
  <si>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</si>
  <si>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</si>
  <si>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</si>
  <si>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</si>
  <si>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</si>
  <si>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</si>
  <si>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</si>
  <si>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</si>
  <si>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</si>
  <si>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</si>
  <si>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</si>
  <si>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</si>
  <si>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</si>
  <si>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</si>
  <si>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</si>
  <si>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</si>
  <si>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</si>
  <si>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</si>
  <si>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</si>
  <si>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</si>
  <si>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</si>
  <si>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</si>
  <si>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</si>
  <si>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</si>
  <si>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</si>
  <si>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</si>
  <si>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</si>
  <si>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</si>
  <si>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</si>
  <si>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</si>
  <si>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</si>
  <si>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</si>
  <si>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</si>
  <si>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</si>
  <si>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</si>
  <si>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</si>
  <si>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</si>
  <si>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</si>
  <si>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</si>
  <si>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</si>
  <si>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</si>
  <si>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</si>
  <si>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</si>
  <si>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</si>
  <si>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</si>
  <si>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</si>
  <si>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</si>
  <si>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</si>
  <si>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</si>
  <si>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</si>
  <si>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</si>
  <si>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</si>
  <si>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</si>
  <si>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</si>
  <si>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</si>
  <si>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</si>
  <si>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</si>
  <si>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</si>
  <si>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</si>
  <si>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</si>
  <si>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</si>
  <si>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</si>
  <si>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</si>
  <si>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</si>
  <si>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</si>
  <si>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</si>
  <si>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</si>
  <si>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</si>
  <si>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</si>
  <si>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</si>
  <si>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</si>
  <si>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</si>
  <si>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</si>
  <si>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</si>
  <si>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</si>
  <si>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</si>
  <si>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</si>
  <si>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</si>
  <si>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</si>
  <si>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</si>
  <si>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</si>
  <si>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</si>
  <si>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</si>
  <si>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</si>
  <si>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</si>
  <si>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</si>
  <si>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</si>
  <si>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</si>
  <si>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</si>
  <si>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</si>
  <si>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</si>
  <si>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</si>
  <si>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</si>
  <si>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</si>
  <si>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</si>
  <si>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</si>
  <si>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</si>
  <si>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</si>
  <si>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</si>
  <si>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</si>
  <si>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</si>
  <si>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</si>
  <si>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</si>
  <si>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</si>
  <si>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</si>
  <si>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</si>
  <si>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</si>
  <si>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</si>
  <si>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</si>
  <si>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</si>
  <si>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</si>
  <si>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</si>
  <si>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</si>
  <si>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</si>
  <si>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</si>
  <si>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</si>
  <si>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</si>
  <si>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</si>
  <si>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</si>
  <si>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</si>
  <si>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</si>
  <si>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</si>
  <si>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</si>
  <si>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</si>
  <si>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</si>
  <si>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</si>
  <si>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</si>
  <si>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</si>
  <si>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</si>
  <si>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</si>
  <si>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</si>
  <si>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</si>
  <si>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</si>
  <si>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</si>
  <si>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</si>
  <si>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</si>
  <si>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</si>
  <si>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</si>
  <si>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</si>
  <si>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</si>
  <si>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</si>
  <si>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</si>
  <si>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</si>
  <si>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</si>
  <si>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</si>
  <si>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</si>
  <si>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</si>
  <si>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</si>
  <si>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</si>
  <si>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</si>
  <si>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</si>
  <si>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</si>
  <si>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</si>
  <si>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</si>
  <si>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</si>
  <si>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</si>
  <si>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</si>
  <si>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</si>
  <si>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</si>
  <si>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</si>
  <si>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</si>
  <si>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</si>
  <si>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</si>
  <si>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</si>
  <si>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</si>
  <si>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</si>
  <si>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</si>
  <si>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</si>
  <si>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</si>
  <si>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</si>
  <si>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</si>
  <si>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</si>
  <si>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</si>
  <si>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</si>
  <si>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</si>
  <si>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</si>
  <si>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</si>
  <si>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</si>
  <si>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</si>
  <si>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</si>
  <si>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</si>
  <si>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</si>
  <si>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</si>
  <si>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</si>
  <si>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</si>
  <si>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</si>
  <si>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</si>
  <si>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</si>
  <si>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</si>
  <si>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</si>
  <si>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</si>
  <si>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</si>
  <si>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</si>
  <si>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</si>
  <si>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</si>
  <si>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</si>
  <si>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</si>
  <si>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</si>
  <si>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</si>
  <si>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</si>
  <si>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</si>
  <si>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</si>
  <si>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</si>
  <si>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</si>
  <si>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</si>
  <si>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</si>
  <si>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</si>
  <si>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</si>
  <si>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</si>
  <si>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</si>
  <si>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</si>
  <si>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</si>
  <si>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</si>
  <si>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</si>
  <si>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</si>
  <si>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</si>
  <si>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</si>
  <si>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</si>
  <si>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</si>
  <si>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</si>
  <si>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</si>
  <si>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</si>
  <si>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</si>
  <si>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</si>
  <si>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</si>
  <si>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</si>
  <si>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</si>
  <si>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</si>
  <si>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</si>
  <si>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</si>
  <si>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</si>
  <si>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</si>
  <si>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</si>
  <si>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</si>
  <si>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</si>
  <si>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</si>
  <si>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</si>
  <si>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</si>
  <si>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</si>
  <si>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</si>
  <si>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</si>
  <si>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</si>
  <si>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</si>
  <si>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</si>
  <si>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</si>
  <si>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</si>
  <si>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</si>
  <si>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</si>
  <si>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</si>
  <si>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</si>
  <si>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</si>
  <si>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</si>
  <si>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</si>
  <si>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</si>
  <si>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</si>
  <si>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</si>
  <si>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</si>
  <si>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</si>
  <si>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</si>
  <si>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</si>
  <si>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</si>
  <si>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</si>
  <si>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</si>
  <si>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</si>
  <si>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</si>
  <si>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</si>
  <si>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</si>
  <si>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</si>
  <si>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</si>
  <si>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</si>
  <si>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</si>
  <si>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</si>
  <si>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</si>
  <si>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</si>
  <si>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</si>
  <si>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</si>
  <si>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</si>
  <si>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</si>
  <si>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</si>
  <si>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</si>
  <si>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</si>
  <si>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</si>
  <si>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</si>
  <si>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</si>
  <si>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</si>
  <si>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</si>
  <si>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</si>
  <si>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</si>
  <si>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</si>
  <si>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</si>
  <si>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</si>
  <si>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</si>
  <si>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</si>
  <si>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</si>
  <si>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</si>
  <si>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</si>
  <si>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</si>
  <si>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</si>
  <si>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</si>
  <si>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</si>
  <si>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</si>
  <si>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</si>
  <si>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</si>
  <si>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</si>
  <si>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</si>
  <si>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</si>
  <si>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</si>
  <si>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</si>
  <si>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</si>
  <si>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</si>
  <si>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</si>
  <si>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</si>
  <si>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</si>
  <si>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</si>
  <si>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</si>
  <si>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</si>
  <si>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</si>
  <si>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</si>
  <si>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</si>
  <si>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</si>
  <si>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</si>
  <si>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</si>
  <si>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</si>
  <si>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</si>
  <si>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</si>
  <si>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</si>
  <si>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</si>
  <si>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</si>
  <si>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</si>
  <si>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</si>
  <si>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</si>
  <si>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</si>
  <si>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</si>
  <si>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</si>
  <si>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</si>
  <si>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</si>
  <si>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</si>
  <si>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</si>
  <si>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</si>
  <si>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</si>
  <si>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</si>
  <si>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</si>
  <si>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</si>
  <si>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</si>
  <si>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</si>
  <si>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</si>
  <si>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</si>
  <si>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</si>
  <si>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</si>
  <si>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</si>
  <si>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</si>
  <si>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</si>
  <si>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</si>
  <si>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</si>
  <si>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</si>
  <si>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</si>
  <si>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</si>
  <si>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</si>
  <si>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</si>
  <si>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</si>
  <si>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</si>
  <si>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</si>
  <si>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</si>
  <si>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</si>
  <si>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</si>
  <si>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</si>
  <si>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</si>
  <si>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</si>
  <si>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</si>
  <si>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</si>
  <si>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</si>
  <si>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</si>
  <si>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</si>
  <si>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</si>
  <si>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</si>
  <si>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</si>
  <si>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</si>
  <si>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</si>
  <si>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</si>
  <si>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</si>
  <si>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Only use this AMI when you have produced a LANSA application with the LANSA IDE. </t>
  </si>
  <si>
    <t xml:space="preserve">We do not currently support refunds, but you may cancel at any time.  </t>
  </si>
  <si>
    <t>http://s3.amazonaws.com/EULA/LANSA%20EULA.txt</t>
  </si>
  <si>
    <t>https://s3-ap-southeast-2.amazonaws.com/lansa/templates/support/L4W13200_scalable/lansa-master-win.cfn.template</t>
  </si>
  <si>
    <t>This LANSA Scalable License is the basis upon which a LANSA stack may be created in AWS for executing LANSA WAMS, VL Web or LANSA Integrator, with no coding or scripting - essentially one click.</t>
  </si>
  <si>
    <t xml:space="preserve">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It is fully licensed for production work loads.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Support Details for more information.
</t>
  </si>
  <si>
    <t>ami-211e6044</t>
  </si>
  <si>
    <t>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</si>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</sst>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5703125" style="5" customWidth="1"/>
    <col min="2" max="2" width="78" style="6" customWidth="1"/>
    <col min="3" max="3" width="9.140625" style="5"/>
    <col min="4" max="4" width="9.140625" style="5" customWidth="1"/>
    <col min="5" max="256" width="9.140625" style="5"/>
    <col min="257" max="257" width="120.7109375" style="5" customWidth="1"/>
    <col min="258" max="512" width="9.140625" style="5"/>
    <col min="513" max="513" width="120.7109375" style="5" customWidth="1"/>
    <col min="514" max="768" width="9.140625" style="5"/>
    <col min="769" max="769" width="120.7109375" style="5" customWidth="1"/>
    <col min="770" max="1024" width="9.140625" style="5"/>
    <col min="1025" max="1025" width="120.7109375" style="5" customWidth="1"/>
    <col min="1026" max="1280" width="9.140625" style="5"/>
    <col min="1281" max="1281" width="120.7109375" style="5" customWidth="1"/>
    <col min="1282" max="1536" width="9.140625" style="5"/>
    <col min="1537" max="1537" width="120.7109375" style="5" customWidth="1"/>
    <col min="1538" max="1792" width="9.140625" style="5"/>
    <col min="1793" max="1793" width="120.7109375" style="5" customWidth="1"/>
    <col min="1794" max="2048" width="9.140625" style="5"/>
    <col min="2049" max="2049" width="120.7109375" style="5" customWidth="1"/>
    <col min="2050" max="2304" width="9.140625" style="5"/>
    <col min="2305" max="2305" width="120.7109375" style="5" customWidth="1"/>
    <col min="2306" max="2560" width="9.140625" style="5"/>
    <col min="2561" max="2561" width="120.7109375" style="5" customWidth="1"/>
    <col min="2562" max="2816" width="9.140625" style="5"/>
    <col min="2817" max="2817" width="120.7109375" style="5" customWidth="1"/>
    <col min="2818" max="3072" width="9.140625" style="5"/>
    <col min="3073" max="3073" width="120.7109375" style="5" customWidth="1"/>
    <col min="3074" max="3328" width="9.140625" style="5"/>
    <col min="3329" max="3329" width="120.7109375" style="5" customWidth="1"/>
    <col min="3330" max="3584" width="9.140625" style="5"/>
    <col min="3585" max="3585" width="120.7109375" style="5" customWidth="1"/>
    <col min="3586" max="3840" width="9.140625" style="5"/>
    <col min="3841" max="3841" width="120.7109375" style="5" customWidth="1"/>
    <col min="3842" max="4096" width="9.140625" style="5"/>
    <col min="4097" max="4097" width="120.7109375" style="5" customWidth="1"/>
    <col min="4098" max="4352" width="9.140625" style="5"/>
    <col min="4353" max="4353" width="120.7109375" style="5" customWidth="1"/>
    <col min="4354" max="4608" width="9.140625" style="5"/>
    <col min="4609" max="4609" width="120.7109375" style="5" customWidth="1"/>
    <col min="4610" max="4864" width="9.140625" style="5"/>
    <col min="4865" max="4865" width="120.7109375" style="5" customWidth="1"/>
    <col min="4866" max="5120" width="9.140625" style="5"/>
    <col min="5121" max="5121" width="120.7109375" style="5" customWidth="1"/>
    <col min="5122" max="5376" width="9.140625" style="5"/>
    <col min="5377" max="5377" width="120.7109375" style="5" customWidth="1"/>
    <col min="5378" max="5632" width="9.140625" style="5"/>
    <col min="5633" max="5633" width="120.7109375" style="5" customWidth="1"/>
    <col min="5634" max="5888" width="9.140625" style="5"/>
    <col min="5889" max="5889" width="120.7109375" style="5" customWidth="1"/>
    <col min="5890" max="6144" width="9.140625" style="5"/>
    <col min="6145" max="6145" width="120.7109375" style="5" customWidth="1"/>
    <col min="6146" max="6400" width="9.140625" style="5"/>
    <col min="6401" max="6401" width="120.7109375" style="5" customWidth="1"/>
    <col min="6402" max="6656" width="9.140625" style="5"/>
    <col min="6657" max="6657" width="120.7109375" style="5" customWidth="1"/>
    <col min="6658" max="6912" width="9.140625" style="5"/>
    <col min="6913" max="6913" width="120.7109375" style="5" customWidth="1"/>
    <col min="6914" max="7168" width="9.140625" style="5"/>
    <col min="7169" max="7169" width="120.7109375" style="5" customWidth="1"/>
    <col min="7170" max="7424" width="9.140625" style="5"/>
    <col min="7425" max="7425" width="120.7109375" style="5" customWidth="1"/>
    <col min="7426" max="7680" width="9.140625" style="5"/>
    <col min="7681" max="7681" width="120.7109375" style="5" customWidth="1"/>
    <col min="7682" max="7936" width="9.140625" style="5"/>
    <col min="7937" max="7937" width="120.7109375" style="5" customWidth="1"/>
    <col min="7938" max="8192" width="9.140625" style="5"/>
    <col min="8193" max="8193" width="120.7109375" style="5" customWidth="1"/>
    <col min="8194" max="8448" width="9.140625" style="5"/>
    <col min="8449" max="8449" width="120.7109375" style="5" customWidth="1"/>
    <col min="8450" max="8704" width="9.140625" style="5"/>
    <col min="8705" max="8705" width="120.7109375" style="5" customWidth="1"/>
    <col min="8706" max="8960" width="9.140625" style="5"/>
    <col min="8961" max="8961" width="120.7109375" style="5" customWidth="1"/>
    <col min="8962" max="9216" width="9.140625" style="5"/>
    <col min="9217" max="9217" width="120.7109375" style="5" customWidth="1"/>
    <col min="9218" max="9472" width="9.140625" style="5"/>
    <col min="9473" max="9473" width="120.7109375" style="5" customWidth="1"/>
    <col min="9474" max="9728" width="9.140625" style="5"/>
    <col min="9729" max="9729" width="120.7109375" style="5" customWidth="1"/>
    <col min="9730" max="9984" width="9.140625" style="5"/>
    <col min="9985" max="9985" width="120.7109375" style="5" customWidth="1"/>
    <col min="9986" max="10240" width="9.140625" style="5"/>
    <col min="10241" max="10241" width="120.7109375" style="5" customWidth="1"/>
    <col min="10242" max="10496" width="9.140625" style="5"/>
    <col min="10497" max="10497" width="120.7109375" style="5" customWidth="1"/>
    <col min="10498" max="10752" width="9.140625" style="5"/>
    <col min="10753" max="10753" width="120.7109375" style="5" customWidth="1"/>
    <col min="10754" max="11008" width="9.140625" style="5"/>
    <col min="11009" max="11009" width="120.7109375" style="5" customWidth="1"/>
    <col min="11010" max="11264" width="9.140625" style="5"/>
    <col min="11265" max="11265" width="120.7109375" style="5" customWidth="1"/>
    <col min="11266" max="11520" width="9.140625" style="5"/>
    <col min="11521" max="11521" width="120.7109375" style="5" customWidth="1"/>
    <col min="11522" max="11776" width="9.140625" style="5"/>
    <col min="11777" max="11777" width="120.7109375" style="5" customWidth="1"/>
    <col min="11778" max="12032" width="9.140625" style="5"/>
    <col min="12033" max="12033" width="120.7109375" style="5" customWidth="1"/>
    <col min="12034" max="12288" width="9.140625" style="5"/>
    <col min="12289" max="12289" width="120.7109375" style="5" customWidth="1"/>
    <col min="12290" max="12544" width="9.140625" style="5"/>
    <col min="12545" max="12545" width="120.7109375" style="5" customWidth="1"/>
    <col min="12546" max="12800" width="9.140625" style="5"/>
    <col min="12801" max="12801" width="120.7109375" style="5" customWidth="1"/>
    <col min="12802" max="13056" width="9.140625" style="5"/>
    <col min="13057" max="13057" width="120.7109375" style="5" customWidth="1"/>
    <col min="13058" max="13312" width="9.140625" style="5"/>
    <col min="13313" max="13313" width="120.7109375" style="5" customWidth="1"/>
    <col min="13314" max="13568" width="9.140625" style="5"/>
    <col min="13569" max="13569" width="120.7109375" style="5" customWidth="1"/>
    <col min="13570" max="13824" width="9.140625" style="5"/>
    <col min="13825" max="13825" width="120.7109375" style="5" customWidth="1"/>
    <col min="13826" max="14080" width="9.140625" style="5"/>
    <col min="14081" max="14081" width="120.7109375" style="5" customWidth="1"/>
    <col min="14082" max="14336" width="9.140625" style="5"/>
    <col min="14337" max="14337" width="120.7109375" style="5" customWidth="1"/>
    <col min="14338" max="14592" width="9.140625" style="5"/>
    <col min="14593" max="14593" width="120.7109375" style="5" customWidth="1"/>
    <col min="14594" max="14848" width="9.140625" style="5"/>
    <col min="14849" max="14849" width="120.7109375" style="5" customWidth="1"/>
    <col min="14850" max="15104" width="9.140625" style="5"/>
    <col min="15105" max="15105" width="120.7109375" style="5" customWidth="1"/>
    <col min="15106" max="15360" width="9.140625" style="5"/>
    <col min="15361" max="15361" width="120.7109375" style="5" customWidth="1"/>
    <col min="15362" max="15616" width="9.140625" style="5"/>
    <col min="15617" max="15617" width="120.7109375" style="5" customWidth="1"/>
    <col min="15618" max="15872" width="9.140625" style="5"/>
    <col min="15873" max="15873" width="120.7109375" style="5" customWidth="1"/>
    <col min="15874" max="16128" width="9.140625" style="5"/>
    <col min="16129" max="16129" width="120.7109375" style="5" customWidth="1"/>
    <col min="16130" max="16384" width="9.140625" style="5"/>
  </cols>
  <sheetData>
    <row r="8" spans="1:2">
      <c r="B8" s="4" t="s">
        <v>91</v>
      </c>
    </row>
    <row r="10" spans="1:2" ht="21">
      <c r="B10" s="38" t="s">
        <v>137</v>
      </c>
    </row>
    <row r="11" spans="1:2">
      <c r="B11" s="39" t="s">
        <v>342</v>
      </c>
    </row>
    <row r="12" spans="1:2">
      <c r="B12" s="45">
        <v>42086</v>
      </c>
    </row>
    <row r="13" spans="1:2">
      <c r="B13" s="40"/>
    </row>
    <row r="14" spans="1:2" ht="18.75" customHeight="1">
      <c r="A14" s="102" t="s">
        <v>92</v>
      </c>
      <c r="B14" s="102"/>
    </row>
    <row r="15" spans="1:2" ht="49.5" customHeight="1">
      <c r="A15" s="103" t="s">
        <v>131</v>
      </c>
      <c r="B15" s="103"/>
    </row>
    <row r="16" spans="1:2" ht="15" customHeight="1">
      <c r="A16" s="107"/>
      <c r="B16" s="107"/>
    </row>
    <row r="17" spans="1:2" ht="18.75" customHeight="1">
      <c r="A17" s="104" t="s">
        <v>93</v>
      </c>
      <c r="B17" s="104"/>
    </row>
    <row r="18" spans="1:2" ht="15">
      <c r="A18" s="105" t="s">
        <v>140</v>
      </c>
      <c r="B18" s="105"/>
    </row>
    <row r="19" spans="1:2" ht="15">
      <c r="B19" s="70" t="s">
        <v>133</v>
      </c>
    </row>
    <row r="20" spans="1:2" ht="15">
      <c r="B20" s="71" t="s">
        <v>129</v>
      </c>
    </row>
    <row r="21" spans="1:2" ht="15">
      <c r="B21" s="72" t="s">
        <v>134</v>
      </c>
    </row>
    <row r="22" spans="1:2" ht="15">
      <c r="A22" s="106" t="s">
        <v>136</v>
      </c>
      <c r="B22" s="106"/>
    </row>
    <row r="23" spans="1:2" ht="15" customHeight="1">
      <c r="A23" s="106" t="s">
        <v>135</v>
      </c>
      <c r="B23" s="106"/>
    </row>
    <row r="24" spans="1:2" s="35" customFormat="1" ht="15" customHeight="1">
      <c r="A24" s="108" t="s">
        <v>141</v>
      </c>
      <c r="B24" s="108"/>
    </row>
    <row r="25" spans="1:2" s="35" customFormat="1" ht="15" customHeight="1">
      <c r="A25" s="108"/>
      <c r="B25" s="108"/>
    </row>
    <row r="26" spans="1:2" ht="15">
      <c r="A26" s="73"/>
      <c r="B26" s="73"/>
    </row>
    <row r="27" spans="1:2" s="37" customFormat="1" ht="17.25">
      <c r="A27" s="42" t="s">
        <v>88</v>
      </c>
    </row>
    <row r="28" spans="1:2" s="35" customFormat="1" ht="15">
      <c r="A28" s="43" t="s">
        <v>324</v>
      </c>
    </row>
    <row r="29" spans="1:2" s="35" customFormat="1" ht="15">
      <c r="A29" s="43"/>
    </row>
    <row r="30" spans="1:2" s="35" customFormat="1" ht="17.25">
      <c r="A30" s="42" t="s">
        <v>89</v>
      </c>
    </row>
    <row r="31" spans="1:2" s="35" customFormat="1" ht="15">
      <c r="A31" s="43" t="s">
        <v>325</v>
      </c>
    </row>
    <row r="32" spans="1:2" s="35" customFormat="1" ht="15">
      <c r="A32" s="44" t="s">
        <v>139</v>
      </c>
    </row>
    <row r="33" spans="1:2" s="35" customFormat="1" ht="15">
      <c r="A33" s="44" t="s">
        <v>138</v>
      </c>
    </row>
    <row r="34" spans="1:2" s="35" customFormat="1" ht="15">
      <c r="A34" s="101"/>
      <c r="B34" s="101"/>
    </row>
    <row r="35" spans="1:2" s="36" customFormat="1" ht="18.75">
      <c r="A35" s="41" t="s">
        <v>90</v>
      </c>
    </row>
    <row r="36" spans="1:2" ht="30.75" customHeight="1">
      <c r="A36" s="100" t="s">
        <v>130</v>
      </c>
      <c r="B36" s="100"/>
    </row>
    <row r="37" spans="1:2" ht="1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L1" zoomScaleNormal="100" workbookViewId="0">
      <pane ySplit="1" topLeftCell="A2" activePane="bottomLeft" state="frozen"/>
      <selection activeCell="AB1" sqref="AB1"/>
      <selection pane="bottomLeft" activeCell="AO2" sqref="AO2"/>
    </sheetView>
  </sheetViews>
  <sheetFormatPr defaultColWidth="20.7109375" defaultRowHeight="15.95" customHeight="1"/>
  <cols>
    <col min="1" max="1" width="28.140625" style="8" customWidth="1"/>
    <col min="2" max="2" width="24" style="8" customWidth="1"/>
    <col min="3" max="3" width="28.85546875" style="8" customWidth="1"/>
    <col min="4" max="4" width="41.28515625" style="8" customWidth="1"/>
    <col min="5" max="5" width="65.5703125" style="8" customWidth="1"/>
    <col min="6" max="6" width="29.85546875" style="8" customWidth="1"/>
    <col min="7" max="7" width="27.42578125" style="8" customWidth="1"/>
    <col min="8" max="8" width="25.5703125" style="8" customWidth="1"/>
    <col min="9" max="11" width="20.7109375" style="8"/>
    <col min="12" max="12" width="34.140625" style="8" customWidth="1"/>
    <col min="13" max="13" width="20.7109375" style="8"/>
    <col min="14" max="14" width="32.140625" style="8" customWidth="1"/>
    <col min="15" max="20" width="20.7109375" style="8"/>
    <col min="21" max="21" width="13.7109375" style="8" customWidth="1"/>
    <col min="22" max="22" width="20.7109375" style="8"/>
    <col min="23" max="23" width="25.85546875" style="8" customWidth="1"/>
    <col min="24" max="24" width="36.7109375" style="8" customWidth="1"/>
    <col min="25" max="25" width="11.5703125" style="8" customWidth="1"/>
    <col min="26" max="29" width="20.7109375" style="8"/>
    <col min="30" max="30" width="13.140625" style="8" customWidth="1"/>
    <col min="31" max="31" width="19.5703125" style="8" customWidth="1"/>
    <col min="32" max="33" width="20.7109375" style="8"/>
    <col min="34" max="34" width="10.42578125" style="8" customWidth="1"/>
    <col min="35" max="39" width="20.7109375" style="8"/>
    <col min="40" max="40" width="62.5703125" style="8" customWidth="1"/>
    <col min="41" max="41" width="13.5703125" style="8" customWidth="1"/>
    <col min="42" max="42" width="14.7109375" style="8" customWidth="1"/>
    <col min="43" max="43" width="13" style="8" customWidth="1"/>
    <col min="44" max="46" width="20.7109375" style="8"/>
    <col min="47" max="47" width="14" style="8" customWidth="1"/>
    <col min="48" max="50" width="13.5703125" style="8" customWidth="1"/>
    <col min="51" max="51" width="12.85546875" style="8" customWidth="1"/>
    <col min="52" max="52" width="14" style="8" customWidth="1"/>
    <col min="53" max="53" width="13.85546875" style="8" customWidth="1"/>
    <col min="54" max="54" width="14" style="8" customWidth="1"/>
    <col min="55" max="55" width="13.28515625" style="8" customWidth="1"/>
    <col min="56" max="59" width="20.7109375" style="8"/>
    <col min="60" max="113" width="13.7109375" style="8" customWidth="1"/>
    <col min="114" max="114" width="15.7109375" style="8" customWidth="1"/>
    <col min="115" max="116" width="15" style="8" customWidth="1"/>
    <col min="117" max="117" width="13.140625" style="8" customWidth="1"/>
    <col min="118" max="118" width="13.7109375" style="8" hidden="1" customWidth="1"/>
    <col min="119" max="121" width="13.7109375" style="8" customWidth="1"/>
    <col min="122" max="122" width="12.42578125" style="8" customWidth="1"/>
    <col min="123" max="126" width="13.7109375" style="8" hidden="1" customWidth="1"/>
    <col min="127" max="135" width="13.7109375" style="8" customWidth="1"/>
    <col min="136" max="139" width="13.7109375" style="8" hidden="1" customWidth="1"/>
    <col min="140" max="151" width="13.7109375" style="8" customWidth="1"/>
    <col min="152" max="156" width="13.7109375" style="8" hidden="1" customWidth="1"/>
    <col min="157" max="165" width="13.7109375" style="8" customWidth="1"/>
    <col min="166" max="167" width="13.7109375" style="8" hidden="1" customWidth="1"/>
    <col min="168" max="171" width="13.7109375" style="8" customWidth="1"/>
    <col min="172" max="172" width="11.42578125" style="8" customWidth="1"/>
    <col min="173" max="173" width="13.7109375" style="75" hidden="1" customWidth="1"/>
    <col min="174" max="176" width="13.7109375" style="75" customWidth="1"/>
    <col min="177" max="180" width="13.7109375" style="75" hidden="1" customWidth="1"/>
    <col min="181" max="184" width="13.7109375" style="75" customWidth="1"/>
    <col min="185" max="186" width="13.7109375" style="75" hidden="1" customWidth="1"/>
    <col min="187" max="187" width="13.7109375" style="75" customWidth="1"/>
    <col min="188" max="188" width="13.7109375" style="75" hidden="1" customWidth="1"/>
    <col min="189" max="198" width="13.7109375" style="75" customWidth="1"/>
    <col min="199" max="203" width="13.7109375" style="75" hidden="1" customWidth="1"/>
    <col min="204" max="212" width="13.7109375" style="75" customWidth="1"/>
    <col min="213" max="214" width="13.7109375" style="75" hidden="1" customWidth="1"/>
    <col min="215" max="215" width="15.7109375" style="77" customWidth="1"/>
    <col min="216" max="226" width="15.7109375" style="8" customWidth="1"/>
    <col min="227" max="16384" width="20.71093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361</v>
      </c>
      <c r="BM1" s="15" t="s">
        <v>207</v>
      </c>
      <c r="BN1" s="15" t="s">
        <v>208</v>
      </c>
      <c r="BO1" s="15" t="s">
        <v>209</v>
      </c>
      <c r="BP1" s="15" t="s">
        <v>210</v>
      </c>
      <c r="BQ1" s="15" t="s">
        <v>211</v>
      </c>
      <c r="BR1" s="15" t="s">
        <v>212</v>
      </c>
      <c r="BS1" s="15" t="s">
        <v>213</v>
      </c>
      <c r="BT1" s="15" t="s">
        <v>214</v>
      </c>
      <c r="BU1" s="15" t="s">
        <v>362</v>
      </c>
      <c r="BV1" s="15" t="s">
        <v>363</v>
      </c>
      <c r="BW1" s="15" t="s">
        <v>364</v>
      </c>
      <c r="BX1" s="15" t="s">
        <v>365</v>
      </c>
      <c r="BY1" s="15" t="s">
        <v>366</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367</v>
      </c>
      <c r="CN1" s="15" t="s">
        <v>224</v>
      </c>
      <c r="CO1" s="15" t="s">
        <v>368</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369</v>
      </c>
      <c r="DG1" s="15" t="s">
        <v>370</v>
      </c>
      <c r="DH1" s="15" t="s">
        <v>371</v>
      </c>
      <c r="DI1" s="15" t="s">
        <v>372</v>
      </c>
      <c r="DJ1" s="16" t="s">
        <v>12</v>
      </c>
      <c r="DK1" s="12" t="s">
        <v>119</v>
      </c>
      <c r="DL1" s="31" t="s">
        <v>124</v>
      </c>
      <c r="DM1" s="32" t="s">
        <v>125</v>
      </c>
      <c r="DN1" s="25" t="s">
        <v>276</v>
      </c>
      <c r="DO1" s="26" t="s">
        <v>145</v>
      </c>
      <c r="DP1" s="26" t="s">
        <v>146</v>
      </c>
      <c r="DQ1" s="26" t="s">
        <v>147</v>
      </c>
      <c r="DR1" s="26" t="s">
        <v>373</v>
      </c>
      <c r="DS1" s="26" t="s">
        <v>277</v>
      </c>
      <c r="DT1" s="26" t="s">
        <v>278</v>
      </c>
      <c r="DU1" s="26" t="s">
        <v>279</v>
      </c>
      <c r="DV1" s="26" t="s">
        <v>280</v>
      </c>
      <c r="DW1" s="26" t="s">
        <v>281</v>
      </c>
      <c r="DX1" s="26" t="s">
        <v>282</v>
      </c>
      <c r="DY1" s="26" t="s">
        <v>283</v>
      </c>
      <c r="DZ1" s="26" t="s">
        <v>284</v>
      </c>
      <c r="EA1" s="26" t="s">
        <v>374</v>
      </c>
      <c r="EB1" s="26" t="s">
        <v>375</v>
      </c>
      <c r="EC1" s="26" t="s">
        <v>376</v>
      </c>
      <c r="ED1" s="26" t="s">
        <v>377</v>
      </c>
      <c r="EE1" s="26" t="s">
        <v>378</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379</v>
      </c>
      <c r="ET1" s="26" t="s">
        <v>294</v>
      </c>
      <c r="EU1" s="26" t="s">
        <v>380</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381</v>
      </c>
      <c r="FM1" s="15" t="s">
        <v>382</v>
      </c>
      <c r="FN1" s="15" t="s">
        <v>383</v>
      </c>
      <c r="FO1" s="15" t="s">
        <v>372</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79" customFormat="1" ht="409.5">
      <c r="A2" s="78" t="s">
        <v>346</v>
      </c>
      <c r="B2" s="79" t="s">
        <v>345</v>
      </c>
      <c r="C2" s="79" t="s">
        <v>344</v>
      </c>
      <c r="D2" s="79" t="s">
        <v>389</v>
      </c>
      <c r="E2" s="79" t="s">
        <v>390</v>
      </c>
      <c r="F2" s="80" t="s">
        <v>347</v>
      </c>
      <c r="G2" s="79" t="s">
        <v>348</v>
      </c>
      <c r="H2" s="79" t="s">
        <v>385</v>
      </c>
      <c r="I2" s="80" t="s">
        <v>63</v>
      </c>
      <c r="J2" s="79" t="s">
        <v>65</v>
      </c>
      <c r="K2" s="79" t="s">
        <v>69</v>
      </c>
      <c r="L2" s="81" t="s">
        <v>349</v>
      </c>
      <c r="M2" s="79" t="s">
        <v>350</v>
      </c>
      <c r="N2" s="82" t="s">
        <v>360</v>
      </c>
      <c r="O2" s="79" t="s">
        <v>353</v>
      </c>
      <c r="P2" s="82" t="s">
        <v>352</v>
      </c>
      <c r="Q2" s="79" t="s">
        <v>87</v>
      </c>
      <c r="R2" s="82" t="s">
        <v>351</v>
      </c>
      <c r="S2" s="83" t="s">
        <v>354</v>
      </c>
      <c r="U2" s="80" t="b">
        <v>1</v>
      </c>
      <c r="V2" s="82" t="s">
        <v>355</v>
      </c>
      <c r="W2" s="82" t="s">
        <v>392</v>
      </c>
      <c r="X2" s="80" t="s">
        <v>386</v>
      </c>
      <c r="Y2" s="80" t="s">
        <v>8</v>
      </c>
      <c r="Z2" s="80"/>
      <c r="AB2" s="80" t="s">
        <v>391</v>
      </c>
      <c r="AD2" s="80" t="s">
        <v>84</v>
      </c>
      <c r="AE2" s="79" t="s">
        <v>327</v>
      </c>
      <c r="AF2" s="84" t="s">
        <v>356</v>
      </c>
      <c r="AG2" s="85" t="s">
        <v>127</v>
      </c>
      <c r="AI2" s="80" t="s">
        <v>357</v>
      </c>
      <c r="AJ2" s="85" t="s">
        <v>358</v>
      </c>
      <c r="AK2" s="86" t="s">
        <v>384</v>
      </c>
      <c r="AL2" s="79" t="s">
        <v>86</v>
      </c>
      <c r="AM2" s="85"/>
      <c r="AN2" s="87" t="s">
        <v>393</v>
      </c>
      <c r="AO2" s="79" t="s">
        <v>20</v>
      </c>
      <c r="AP2" s="79">
        <v>80</v>
      </c>
      <c r="AR2" s="88" t="s">
        <v>387</v>
      </c>
      <c r="AS2" s="80" t="s">
        <v>359</v>
      </c>
      <c r="AT2" s="89" t="s">
        <v>388</v>
      </c>
      <c r="AU2" s="80" t="b">
        <v>1</v>
      </c>
      <c r="AV2" s="79" t="b">
        <v>1</v>
      </c>
      <c r="AW2" s="79" t="b">
        <v>1</v>
      </c>
      <c r="AX2" s="79" t="b">
        <v>1</v>
      </c>
      <c r="AY2" s="79" t="b">
        <v>1</v>
      </c>
      <c r="AZ2" s="79" t="b">
        <v>1</v>
      </c>
      <c r="BA2" s="79" t="b">
        <v>1</v>
      </c>
      <c r="BB2" s="79" t="b">
        <v>1</v>
      </c>
      <c r="BC2" s="90" t="b">
        <v>1</v>
      </c>
      <c r="BD2" s="91" t="b">
        <v>1</v>
      </c>
      <c r="BE2" s="79" t="b">
        <v>1</v>
      </c>
      <c r="BF2" s="87" t="s">
        <v>150</v>
      </c>
      <c r="BG2" s="87" t="b">
        <v>0</v>
      </c>
      <c r="BH2" s="80" t="b">
        <v>0</v>
      </c>
      <c r="BI2" s="79" t="b">
        <v>1</v>
      </c>
      <c r="BJ2" s="79" t="b">
        <v>1</v>
      </c>
      <c r="BK2" s="79" t="b">
        <v>1</v>
      </c>
      <c r="BL2" s="79" t="b">
        <v>1</v>
      </c>
      <c r="BM2" s="79" t="b">
        <v>0</v>
      </c>
      <c r="BN2" s="79" t="b">
        <v>0</v>
      </c>
      <c r="BO2" s="79" t="b">
        <v>0</v>
      </c>
      <c r="BP2" s="79" t="b">
        <v>0</v>
      </c>
      <c r="BQ2" s="79" t="b">
        <v>1</v>
      </c>
      <c r="BR2" s="79" t="b">
        <v>1</v>
      </c>
      <c r="BS2" s="79" t="b">
        <v>1</v>
      </c>
      <c r="BT2" s="79" t="b">
        <v>1</v>
      </c>
      <c r="BU2" s="79" t="b">
        <v>1</v>
      </c>
      <c r="BV2" s="79" t="b">
        <v>1</v>
      </c>
      <c r="BW2" s="79" t="b">
        <v>1</v>
      </c>
      <c r="BX2" s="79" t="b">
        <v>1</v>
      </c>
      <c r="BY2" s="79" t="b">
        <v>1</v>
      </c>
      <c r="BZ2" s="79" t="b">
        <v>0</v>
      </c>
      <c r="CA2" s="79" t="b">
        <v>0</v>
      </c>
      <c r="CB2" s="79" t="b">
        <v>0</v>
      </c>
      <c r="CC2" s="79" t="b">
        <v>0</v>
      </c>
      <c r="CD2" s="79" t="b">
        <v>1</v>
      </c>
      <c r="CE2" s="79" t="b">
        <v>1</v>
      </c>
      <c r="CF2" s="79" t="b">
        <v>1</v>
      </c>
      <c r="CG2" s="79" t="b">
        <v>1</v>
      </c>
      <c r="CH2" s="79" t="b">
        <v>1</v>
      </c>
      <c r="CI2" s="79" t="b">
        <v>1</v>
      </c>
      <c r="CJ2" s="79" t="b">
        <v>1</v>
      </c>
      <c r="CK2" s="79" t="b">
        <v>1</v>
      </c>
      <c r="CL2" s="79" t="b">
        <v>1</v>
      </c>
      <c r="CM2" s="79" t="b">
        <v>1</v>
      </c>
      <c r="CN2" s="79" t="b">
        <v>1</v>
      </c>
      <c r="CO2" s="79" t="b">
        <v>1</v>
      </c>
      <c r="CP2" s="79" t="b">
        <v>0</v>
      </c>
      <c r="CQ2" s="79" t="b">
        <v>0</v>
      </c>
      <c r="CR2" s="79" t="b">
        <v>0</v>
      </c>
      <c r="CS2" s="79" t="b">
        <v>0</v>
      </c>
      <c r="CT2" s="79" t="b">
        <v>0</v>
      </c>
      <c r="CU2" s="79" t="b">
        <v>1</v>
      </c>
      <c r="CV2" s="79" t="b">
        <v>1</v>
      </c>
      <c r="CW2" s="79" t="b">
        <v>1</v>
      </c>
      <c r="CX2" s="79" t="b">
        <v>1</v>
      </c>
      <c r="CY2" s="79" t="b">
        <v>1</v>
      </c>
      <c r="CZ2" s="79" t="b">
        <v>1</v>
      </c>
      <c r="DA2" s="79" t="b">
        <v>1</v>
      </c>
      <c r="DB2" s="79" t="b">
        <v>1</v>
      </c>
      <c r="DC2" s="79" t="b">
        <v>1</v>
      </c>
      <c r="DD2" s="79" t="b">
        <v>0</v>
      </c>
      <c r="DE2" s="79" t="b">
        <v>0</v>
      </c>
      <c r="DF2" s="79" t="b">
        <v>1</v>
      </c>
      <c r="DG2" s="79" t="b">
        <v>1</v>
      </c>
      <c r="DH2" s="79" t="b">
        <v>1</v>
      </c>
      <c r="DI2" s="79" t="b">
        <v>1</v>
      </c>
      <c r="DJ2" s="80" t="s">
        <v>61</v>
      </c>
      <c r="DK2" s="92"/>
      <c r="DL2" s="93">
        <v>1</v>
      </c>
      <c r="DM2" s="94">
        <v>31</v>
      </c>
      <c r="DN2" s="95"/>
      <c r="DO2" s="96">
        <f>DW2*0.2</f>
        <v>0.1</v>
      </c>
      <c r="DP2" s="96">
        <f>DW2*0.4</f>
        <v>0.2</v>
      </c>
      <c r="DQ2" s="96">
        <f>DW2*0.8</f>
        <v>0.4</v>
      </c>
      <c r="DR2" s="96">
        <f>DW2*1.2</f>
        <v>0.6</v>
      </c>
      <c r="DS2" s="96"/>
      <c r="DT2" s="96"/>
      <c r="DU2" s="96"/>
      <c r="DV2" s="96"/>
      <c r="DW2" s="96">
        <v>0.5</v>
      </c>
      <c r="DX2" s="96">
        <f>DW2*2</f>
        <v>1</v>
      </c>
      <c r="DY2" s="96">
        <f>DW2*4</f>
        <v>2</v>
      </c>
      <c r="DZ2" s="96">
        <f>DW2*8</f>
        <v>4</v>
      </c>
      <c r="EA2" s="96">
        <f>$DW2*2</f>
        <v>1</v>
      </c>
      <c r="EB2" s="96">
        <f>EA2*2</f>
        <v>2</v>
      </c>
      <c r="EC2" s="96">
        <f>EA2*4</f>
        <v>4</v>
      </c>
      <c r="ED2" s="96">
        <f>EA2*8</f>
        <v>8</v>
      </c>
      <c r="EE2" s="96">
        <f>EA2*20</f>
        <v>20</v>
      </c>
      <c r="EF2" s="96"/>
      <c r="EG2" s="96"/>
      <c r="EH2" s="96"/>
      <c r="EI2" s="96"/>
      <c r="EJ2" s="96">
        <f>$DW2*1.5</f>
        <v>0.75</v>
      </c>
      <c r="EK2" s="96">
        <f>EJ2*2</f>
        <v>1.5</v>
      </c>
      <c r="EL2" s="96">
        <f>EJ2*4</f>
        <v>3</v>
      </c>
      <c r="EM2" s="96">
        <f>EJ2*8</f>
        <v>6</v>
      </c>
      <c r="EN2" s="96">
        <f>EJ2*16</f>
        <v>12</v>
      </c>
      <c r="EO2" s="96">
        <f>$DW2*1.5</f>
        <v>0.75</v>
      </c>
      <c r="EP2" s="96">
        <f>EO2*2</f>
        <v>1.5</v>
      </c>
      <c r="EQ2" s="96">
        <f>EO2*4</f>
        <v>3</v>
      </c>
      <c r="ER2" s="96">
        <f>EO2*8</f>
        <v>6</v>
      </c>
      <c r="ES2" s="96">
        <f>EO2*16</f>
        <v>12</v>
      </c>
      <c r="ET2" s="96">
        <f>$DW2*5.5</f>
        <v>2.75</v>
      </c>
      <c r="EU2" s="96">
        <f>ET2*4</f>
        <v>11</v>
      </c>
      <c r="EV2" s="96"/>
      <c r="EW2" s="96"/>
      <c r="EX2" s="96"/>
      <c r="EY2" s="96"/>
      <c r="EZ2" s="96"/>
      <c r="FA2" s="96">
        <f>$DW2*2</f>
        <v>1</v>
      </c>
      <c r="FB2" s="96">
        <f>FA2*2</f>
        <v>2</v>
      </c>
      <c r="FC2" s="96">
        <f>FA2*4</f>
        <v>4</v>
      </c>
      <c r="FD2" s="96">
        <f>FA2*8</f>
        <v>8</v>
      </c>
      <c r="FE2" s="96">
        <f>FA2*16</f>
        <v>16</v>
      </c>
      <c r="FF2" s="96">
        <f>$DW2*7</f>
        <v>3.5</v>
      </c>
      <c r="FG2" s="96">
        <f>FF2*2</f>
        <v>7</v>
      </c>
      <c r="FH2" s="96">
        <f>FF2*4</f>
        <v>14</v>
      </c>
      <c r="FI2" s="96">
        <f>FF2*8</f>
        <v>28</v>
      </c>
      <c r="FJ2" s="96"/>
      <c r="FK2" s="96"/>
      <c r="FL2" s="96">
        <f>$DW2*15/3</f>
        <v>2.5</v>
      </c>
      <c r="FM2" s="96">
        <f>FL2*2</f>
        <v>5</v>
      </c>
      <c r="FN2" s="96">
        <f>FL2*4</f>
        <v>10</v>
      </c>
      <c r="FO2" s="97">
        <f>FL2*8</f>
        <v>20</v>
      </c>
      <c r="FP2" s="98">
        <v>0</v>
      </c>
      <c r="FQ2" s="99"/>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80" t="s">
        <v>128</v>
      </c>
    </row>
    <row r="3" spans="1:226" s="34" customFormat="1" ht="1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5"/>
    <row r="363" spans="1:215" ht="15"/>
    <row r="364" spans="1:215" ht="15"/>
    <row r="365" spans="1:215" ht="15"/>
    <row r="366" spans="1:215" ht="15"/>
    <row r="367" spans="1:215" ht="15"/>
    <row r="368" spans="1:215"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 ref="W2" display="http://www.lansa.com/support/register/helpdesk.htm_x000a_The LANSA Product Support team is highly qualified to provide timely, accurate information and assistance on the entire suite of LANSA products. From answering simple installation questions to troubleshoo"/>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5"/>
  <cols>
    <col min="1" max="1" width="11.7109375" bestFit="1" customWidth="1"/>
    <col min="2" max="2" width="13.28515625" bestFit="1" customWidth="1"/>
    <col min="3" max="3" width="36.5703125" bestFit="1" customWidth="1"/>
    <col min="4" max="4" width="25.28515625" bestFit="1" customWidth="1"/>
    <col min="5" max="5" width="15.42578125" bestFit="1" customWidth="1"/>
    <col min="6" max="6" width="27.5703125" bestFit="1" customWidth="1"/>
    <col min="7" max="7" width="12" bestFit="1" customWidth="1"/>
    <col min="8" max="8" width="17.7109375" bestFit="1" customWidth="1"/>
  </cols>
  <sheetData>
    <row r="1" spans="1:8" s="3" customFormat="1">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2016-08-12T02:41:04Z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