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4INV 2019 Design\PROJECTS\Samples\Replacement Data\Materials\"/>
    </mc:Choice>
  </mc:AlternateContent>
  <xr:revisionPtr revIDLastSave="0" documentId="13_ncr:1_{A50F116A-F883-4B52-9B35-A548A12B1F8F}" xr6:coauthVersionLast="45" xr6:coauthVersionMax="45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Laminated Boards" sheetId="1" r:id="rId1"/>
    <sheet name="Edge Bands" sheetId="10" r:id="rId2"/>
    <sheet name="Boards" sheetId="3" r:id="rId3"/>
    <sheet name="Hardwood Materials" sheetId="4" r:id="rId4"/>
    <sheet name="Veneers" sheetId="5" r:id="rId5"/>
    <sheet name="Counter Tops" sheetId="11" r:id="rId6"/>
    <sheet name="Purchased Component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1" i="1" l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6" i="1"/>
  <c r="B165" i="1"/>
  <c r="B164" i="1"/>
  <c r="B163" i="1"/>
  <c r="B162" i="1"/>
  <c r="B161" i="1"/>
  <c r="B160" i="1"/>
  <c r="B158" i="1"/>
  <c r="B157" i="1"/>
  <c r="B156" i="1"/>
  <c r="B155" i="1"/>
  <c r="B154" i="1"/>
  <c r="B153" i="1"/>
  <c r="B151" i="1"/>
  <c r="B150" i="1"/>
  <c r="B149" i="1"/>
  <c r="B148" i="1"/>
  <c r="B147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5" i="1"/>
  <c r="B124" i="1"/>
  <c r="B123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3" i="1"/>
  <c r="B102" i="1"/>
  <c r="B101" i="1"/>
  <c r="B100" i="1"/>
  <c r="B99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5" i="1"/>
  <c r="B44" i="1"/>
  <c r="B43" i="1"/>
  <c r="B42" i="1"/>
  <c r="B41" i="1"/>
  <c r="B40" i="1"/>
  <c r="B39" i="1"/>
  <c r="B38" i="1"/>
  <c r="B37" i="1"/>
  <c r="B35" i="1"/>
  <c r="B34" i="1"/>
  <c r="B33" i="1"/>
  <c r="B32" i="1"/>
  <c r="B30" i="1"/>
  <c r="B29" i="1"/>
  <c r="B28" i="1"/>
  <c r="B27" i="1"/>
  <c r="B26" i="1"/>
  <c r="B24" i="1"/>
  <c r="B23" i="1"/>
  <c r="B22" i="1"/>
  <c r="B21" i="1"/>
  <c r="B19" i="1"/>
  <c r="B18" i="1"/>
  <c r="B17" i="1"/>
  <c r="E16" i="5" l="1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H12" i="11"/>
  <c r="H13" i="11" s="1"/>
  <c r="H14" i="11" s="1"/>
  <c r="H15" i="11" s="1"/>
  <c r="H16" i="11" s="1"/>
  <c r="H17" i="11" s="1"/>
  <c r="H18" i="11" s="1"/>
  <c r="H19" i="11" s="1"/>
  <c r="H20" i="11" s="1"/>
  <c r="B11" i="11"/>
  <c r="B10" i="11"/>
  <c r="B9" i="11"/>
  <c r="B8" i="11"/>
  <c r="B7" i="11"/>
  <c r="B6" i="11"/>
  <c r="B5" i="11"/>
  <c r="B4" i="11"/>
  <c r="B3" i="11"/>
  <c r="B2" i="11"/>
  <c r="A2" i="11"/>
  <c r="H3" i="11"/>
  <c r="A3" i="11" s="1"/>
  <c r="H4" i="11" l="1"/>
  <c r="A4" i="11" s="1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4" i="10"/>
  <c r="H3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27" i="10"/>
  <c r="B22" i="10"/>
  <c r="B31" i="10"/>
  <c r="B30" i="10"/>
  <c r="B29" i="10"/>
  <c r="B28" i="10"/>
  <c r="B26" i="10"/>
  <c r="B25" i="10"/>
  <c r="B24" i="10"/>
  <c r="B23" i="10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G18" i="5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3" i="1"/>
  <c r="B238" i="1"/>
  <c r="B167" i="1"/>
  <c r="B159" i="1"/>
  <c r="B152" i="1"/>
  <c r="B146" i="1"/>
  <c r="B126" i="1"/>
  <c r="B122" i="1"/>
  <c r="B104" i="1"/>
  <c r="B98" i="1"/>
  <c r="B75" i="1"/>
  <c r="B60" i="1"/>
  <c r="B46" i="1"/>
  <c r="B36" i="1"/>
  <c r="B31" i="1"/>
  <c r="B25" i="1"/>
  <c r="B20" i="1"/>
  <c r="B16" i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2" i="5"/>
  <c r="G3" i="5"/>
  <c r="A3" i="5" s="1"/>
  <c r="A22" i="3"/>
  <c r="B26" i="3"/>
  <c r="B25" i="3"/>
  <c r="B24" i="3"/>
  <c r="B23" i="3"/>
  <c r="B22" i="3"/>
  <c r="E24" i="3"/>
  <c r="E25" i="3" s="1"/>
  <c r="A25" i="3" s="1"/>
  <c r="E23" i="3"/>
  <c r="A23" i="3" s="1"/>
  <c r="B21" i="3"/>
  <c r="B20" i="3"/>
  <c r="B19" i="3"/>
  <c r="A10" i="4"/>
  <c r="A9" i="4"/>
  <c r="A8" i="4"/>
  <c r="A7" i="4"/>
  <c r="A6" i="4"/>
  <c r="A5" i="4"/>
  <c r="A4" i="4"/>
  <c r="A3" i="4"/>
  <c r="A2" i="4"/>
  <c r="A21" i="3"/>
  <c r="A19" i="3"/>
  <c r="E20" i="3"/>
  <c r="E21" i="3" s="1"/>
  <c r="D5" i="4"/>
  <c r="D6" i="4" s="1"/>
  <c r="D7" i="4" s="1"/>
  <c r="D8" i="4" s="1"/>
  <c r="D9" i="4" s="1"/>
  <c r="D10" i="4" s="1"/>
  <c r="D4" i="4"/>
  <c r="D3" i="4"/>
  <c r="B18" i="3"/>
  <c r="B17" i="3"/>
  <c r="A17" i="3"/>
  <c r="B16" i="3"/>
  <c r="A16" i="3"/>
  <c r="E17" i="3"/>
  <c r="E18" i="3" s="1"/>
  <c r="A18" i="3" s="1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A14" i="3" s="1"/>
  <c r="A2" i="3"/>
  <c r="F109" i="2"/>
  <c r="F108" i="2"/>
  <c r="F106" i="2"/>
  <c r="A106" i="2"/>
  <c r="F105" i="2"/>
  <c r="A105" i="2"/>
  <c r="F104" i="2"/>
  <c r="A104" i="2"/>
  <c r="F103" i="2"/>
  <c r="A103" i="2"/>
  <c r="F102" i="2"/>
  <c r="A102" i="2"/>
  <c r="F101" i="2"/>
  <c r="A101" i="2"/>
  <c r="F100" i="2"/>
  <c r="A100" i="2"/>
  <c r="F99" i="2"/>
  <c r="A99" i="2"/>
  <c r="F98" i="2"/>
  <c r="A98" i="2"/>
  <c r="F97" i="2"/>
  <c r="A97" i="2"/>
  <c r="F96" i="2"/>
  <c r="A96" i="2"/>
  <c r="F95" i="2"/>
  <c r="A95" i="2"/>
  <c r="F94" i="2"/>
  <c r="A94" i="2"/>
  <c r="F92" i="2"/>
  <c r="F91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0" i="2"/>
  <c r="A70" i="2"/>
  <c r="F69" i="2"/>
  <c r="A69" i="2"/>
  <c r="F68" i="2"/>
  <c r="A68" i="2"/>
  <c r="F67" i="2"/>
  <c r="A67" i="2"/>
  <c r="F66" i="2"/>
  <c r="A66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4" i="2"/>
  <c r="F33" i="2"/>
  <c r="F32" i="2"/>
  <c r="F30" i="2"/>
  <c r="F29" i="2"/>
  <c r="F28" i="2"/>
  <c r="F27" i="2"/>
  <c r="F26" i="2"/>
  <c r="F24" i="2"/>
  <c r="F23" i="2"/>
  <c r="F22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5" i="11" l="1"/>
  <c r="A5" i="11" s="1"/>
  <c r="G4" i="5"/>
  <c r="G5" i="5" s="1"/>
  <c r="G6" i="5" s="1"/>
  <c r="G7" i="5" s="1"/>
  <c r="G8" i="5" s="1"/>
  <c r="A24" i="3"/>
  <c r="A20" i="3"/>
  <c r="E26" i="3"/>
  <c r="E15" i="3"/>
  <c r="A15" i="3" s="1"/>
  <c r="A13" i="3"/>
  <c r="A7" i="3"/>
  <c r="A3" i="3"/>
  <c r="A9" i="3"/>
  <c r="A4" i="3"/>
  <c r="A10" i="3"/>
  <c r="A5" i="3"/>
  <c r="A11" i="3"/>
  <c r="A6" i="3"/>
  <c r="A12" i="3"/>
  <c r="A8" i="3"/>
  <c r="H6" i="11" l="1"/>
  <c r="A6" i="11" s="1"/>
  <c r="A5" i="5"/>
  <c r="A7" i="5"/>
  <c r="A6" i="5"/>
  <c r="A4" i="5"/>
  <c r="G9" i="5"/>
  <c r="A8" i="5"/>
  <c r="A26" i="3"/>
  <c r="H7" i="11" l="1"/>
  <c r="A7" i="11" s="1"/>
  <c r="G10" i="5"/>
  <c r="A9" i="5"/>
  <c r="H8" i="11" l="1"/>
  <c r="A8" i="11" s="1"/>
  <c r="G11" i="5"/>
  <c r="A10" i="5"/>
  <c r="H9" i="11" l="1"/>
  <c r="A9" i="11" s="1"/>
  <c r="G12" i="5"/>
  <c r="A11" i="5"/>
  <c r="H10" i="11" l="1"/>
  <c r="A10" i="11" s="1"/>
  <c r="G13" i="5"/>
  <c r="A12" i="5"/>
  <c r="H11" i="11" l="1"/>
  <c r="A11" i="11" s="1"/>
  <c r="G14" i="5"/>
  <c r="A13" i="5"/>
  <c r="G15" i="5" l="1"/>
  <c r="A14" i="5"/>
  <c r="G16" i="5" l="1"/>
  <c r="A16" i="5" s="1"/>
  <c r="A15" i="5"/>
</calcChain>
</file>

<file path=xl/sharedStrings.xml><?xml version="1.0" encoding="utf-8"?>
<sst xmlns="http://schemas.openxmlformats.org/spreadsheetml/2006/main" count="2221" uniqueCount="647">
  <si>
    <t>Name</t>
  </si>
  <si>
    <t>ERP Component-Material Code</t>
  </si>
  <si>
    <t>Color Name</t>
  </si>
  <si>
    <t>American Oak</t>
  </si>
  <si>
    <t>Acacia Cinamon</t>
  </si>
  <si>
    <t>Acacia</t>
  </si>
  <si>
    <t>Antracit</t>
  </si>
  <si>
    <t>Picture</t>
  </si>
  <si>
    <t>Pfleiderer\amerikietiskas azuolas R20119_R3101.JPG</t>
  </si>
  <si>
    <t>Pfleiderer\Akacija Cinamon R38004_R5052.jpg</t>
  </si>
  <si>
    <t>Pfleiderer\Akacija  R5028.JPG</t>
  </si>
  <si>
    <t>Pfleiderer\Antracitas U1290.jpg</t>
  </si>
  <si>
    <t>Edge Band PVC D5/15 22x0,6</t>
  </si>
  <si>
    <t>Edge Band PVC D5/15 22x2</t>
  </si>
  <si>
    <t>Edge Band PVC  D4/15 28x2</t>
  </si>
  <si>
    <t>Edge Band PVC D26/2 22x0,6</t>
  </si>
  <si>
    <t>Edge Band PVC D26/2 22x2</t>
  </si>
  <si>
    <t>Edge Band PVC  D26/2 32x2</t>
  </si>
  <si>
    <t>Edge Band PVC  D26/2 35x1</t>
  </si>
  <si>
    <t>Edge Band PVC D26/1 22x0,6</t>
  </si>
  <si>
    <t>Edge Band PVC D26/1 22x2</t>
  </si>
  <si>
    <t>Edge Band PVC  D26/1 32x2</t>
  </si>
  <si>
    <t>Edge Band PVC  D26/1 35x1</t>
  </si>
  <si>
    <t>Olive sevilla</t>
  </si>
  <si>
    <t>Acacia cinamon</t>
  </si>
  <si>
    <t>American oak</t>
  </si>
  <si>
    <t>Pfleiderer\Alyva Sevila R3108.jpg</t>
  </si>
  <si>
    <t>Edge Band PVC D19/3 22x0,6</t>
  </si>
  <si>
    <t>Edge Band PVC D19/3 22x2</t>
  </si>
  <si>
    <t>Edge Band PVC  D19/3 32x2</t>
  </si>
  <si>
    <t>Edge Band PVC  D19/3 35x1</t>
  </si>
  <si>
    <t>Board Thickness</t>
  </si>
  <si>
    <t>Edge Band Sizes</t>
  </si>
  <si>
    <t>22x0,6</t>
  </si>
  <si>
    <t>22x2</t>
  </si>
  <si>
    <t>28x2</t>
  </si>
  <si>
    <t>32x2</t>
  </si>
  <si>
    <t>35x1</t>
  </si>
  <si>
    <t>Edge Band PVC  D4/15 28x0,6</t>
  </si>
  <si>
    <t>28x0,6</t>
  </si>
  <si>
    <t>White</t>
  </si>
  <si>
    <t>Kronospan\101.JPG</t>
  </si>
  <si>
    <t>Bolderaja\101.jpg</t>
  </si>
  <si>
    <t>Edge Band PVC D20/3 22x0,6</t>
  </si>
  <si>
    <t>Edge Band PVC D20/3 22x2</t>
  </si>
  <si>
    <t>Edge Band PVC  D20/3 32x2</t>
  </si>
  <si>
    <t>Edge Band PVC  D20/3 35x1</t>
  </si>
  <si>
    <t>Color Code</t>
  </si>
  <si>
    <t>R5052</t>
  </si>
  <si>
    <t>R3101</t>
  </si>
  <si>
    <t>R3108</t>
  </si>
  <si>
    <t>R5028</t>
  </si>
  <si>
    <t>U1290</t>
  </si>
  <si>
    <t>W6459</t>
  </si>
  <si>
    <t>Code</t>
  </si>
  <si>
    <t>Additional property 1</t>
  </si>
  <si>
    <t>Additional Property 2</t>
  </si>
  <si>
    <t>Additional Property 3</t>
  </si>
  <si>
    <t>Hinges</t>
  </si>
  <si>
    <t xml:space="preserve">Self-close   			</t>
  </si>
  <si>
    <t>329.17.580</t>
  </si>
  <si>
    <t xml:space="preserve">Full   			</t>
  </si>
  <si>
    <t xml:space="preserve">Rapido		</t>
  </si>
  <si>
    <t xml:space="preserve">C276A99	  </t>
  </si>
  <si>
    <t>Full Hinge.jpg</t>
  </si>
  <si>
    <t xml:space="preserve">329.17.583   </t>
  </si>
  <si>
    <t xml:space="preserve">1/2"   			</t>
  </si>
  <si>
    <t xml:space="preserve">Rapido   	</t>
  </si>
  <si>
    <t xml:space="preserve">C276D99   </t>
  </si>
  <si>
    <t>1_2 Hinge.jpg</t>
  </si>
  <si>
    <t xml:space="preserve">329.17.581   </t>
  </si>
  <si>
    <t xml:space="preserve">Half   			</t>
  </si>
  <si>
    <t xml:space="preserve">C276G99   </t>
  </si>
  <si>
    <t>Half Hinge.jpg</t>
  </si>
  <si>
    <t xml:space="preserve">329.17.582   </t>
  </si>
  <si>
    <t xml:space="preserve">Inset   		</t>
  </si>
  <si>
    <t xml:space="preserve">C276P99   </t>
  </si>
  <si>
    <t>Inset Hinge.jpg</t>
  </si>
  <si>
    <t xml:space="preserve">Silentia Soft Close   	</t>
  </si>
  <si>
    <t xml:space="preserve">329.17.420   </t>
  </si>
  <si>
    <t xml:space="preserve">C776AD9   </t>
  </si>
  <si>
    <t xml:space="preserve">329.17.421   </t>
  </si>
  <si>
    <t xml:space="preserve">C776DD9   </t>
  </si>
  <si>
    <t xml:space="preserve">329.17.422   </t>
  </si>
  <si>
    <t xml:space="preserve">C776GD9   </t>
  </si>
  <si>
    <t xml:space="preserve">Free-swinging   		</t>
  </si>
  <si>
    <t xml:space="preserve">329.16.580   </t>
  </si>
  <si>
    <t xml:space="preserve">C274A99   </t>
  </si>
  <si>
    <t xml:space="preserve">329.16.581   </t>
  </si>
  <si>
    <t xml:space="preserve">C274G99   </t>
  </si>
  <si>
    <t xml:space="preserve">329.16.582   </t>
  </si>
  <si>
    <t xml:space="preserve">C274P99   </t>
  </si>
  <si>
    <t xml:space="preserve">329.17.430   </t>
  </si>
  <si>
    <t xml:space="preserve">Logica   	</t>
  </si>
  <si>
    <t xml:space="preserve">C7J6AD9   </t>
  </si>
  <si>
    <t xml:space="preserve">Silentla Soft Close   	</t>
  </si>
  <si>
    <t xml:space="preserve">329.17.431   </t>
  </si>
  <si>
    <t xml:space="preserve">C7J6DD9   </t>
  </si>
  <si>
    <t xml:space="preserve">329.17.432   </t>
  </si>
  <si>
    <t xml:space="preserve">Half  			</t>
  </si>
  <si>
    <t xml:space="preserve">C7J6GD9   </t>
  </si>
  <si>
    <t xml:space="preserve">329.17.433   </t>
  </si>
  <si>
    <t xml:space="preserve">C7J6PD9   </t>
  </si>
  <si>
    <t xml:space="preserve">Self-close 				</t>
  </si>
  <si>
    <t xml:space="preserve">329.17.350   </t>
  </si>
  <si>
    <t xml:space="preserve">C2J6A99   </t>
  </si>
  <si>
    <t xml:space="preserve">329.17.351   </t>
  </si>
  <si>
    <t xml:space="preserve">C2J6D99   </t>
  </si>
  <si>
    <t xml:space="preserve">329.17.352   </t>
  </si>
  <si>
    <t xml:space="preserve">C2J6G99   </t>
  </si>
  <si>
    <t xml:space="preserve">329.17.353   </t>
  </si>
  <si>
    <t xml:space="preserve">C2J6P99   </t>
  </si>
  <si>
    <t>Mounting Plate</t>
  </si>
  <si>
    <t>Mounting Plate BAVGL09F/16</t>
  </si>
  <si>
    <t>329.73.510</t>
  </si>
  <si>
    <t>Mounting Plate.jpg</t>
  </si>
  <si>
    <t>Mounting Plate BAVGL39F/16</t>
  </si>
  <si>
    <t>329.85.043</t>
  </si>
  <si>
    <t>Mounting Plate BAVGL69F/16</t>
  </si>
  <si>
    <t>329.73.516</t>
  </si>
  <si>
    <t>Confirmat</t>
  </si>
  <si>
    <t>Length</t>
  </si>
  <si>
    <t>Cover</t>
  </si>
  <si>
    <t>Confirmat zinc-Plated L 50</t>
  </si>
  <si>
    <t xml:space="preserve">264.43.190   </t>
  </si>
  <si>
    <t>L50</t>
  </si>
  <si>
    <t>Zinc Plated</t>
  </si>
  <si>
    <t>Confirmat.jpg</t>
  </si>
  <si>
    <t>Confirmat bronzed L 50</t>
  </si>
  <si>
    <t xml:space="preserve">264.43.130   </t>
  </si>
  <si>
    <t>Bronzed</t>
  </si>
  <si>
    <t>Confirmat black L 50</t>
  </si>
  <si>
    <t xml:space="preserve">264.43.111   </t>
  </si>
  <si>
    <t>Black</t>
  </si>
  <si>
    <t>Confirmat zinc-plated L 70</t>
  </si>
  <si>
    <t xml:space="preserve">264.43.291   </t>
  </si>
  <si>
    <t>L70</t>
  </si>
  <si>
    <t>Confirmat bronzed L 70</t>
  </si>
  <si>
    <t xml:space="preserve">264.43.238   </t>
  </si>
  <si>
    <t>Trim Caps</t>
  </si>
  <si>
    <t xml:space="preserve">Trim Cap white   </t>
  </si>
  <si>
    <t xml:space="preserve">045.01.731   </t>
  </si>
  <si>
    <t>D12</t>
  </si>
  <si>
    <t>Trim Cap white.jpg</t>
  </si>
  <si>
    <t xml:space="preserve">Trim Cap brown   </t>
  </si>
  <si>
    <t xml:space="preserve">045.01.133   </t>
  </si>
  <si>
    <t>Trim Cap brown.jpg</t>
  </si>
  <si>
    <t xml:space="preserve">Trim Cap black   </t>
  </si>
  <si>
    <t xml:space="preserve">045.01.339   </t>
  </si>
  <si>
    <t>Trim Cap black.jpg</t>
  </si>
  <si>
    <t>Cover Caps</t>
  </si>
  <si>
    <t>Cover Cap White</t>
  </si>
  <si>
    <t xml:space="preserve">045.23.700   </t>
  </si>
  <si>
    <t>D15</t>
  </si>
  <si>
    <t>Cover Cap White.jpg</t>
  </si>
  <si>
    <t>Cover Cap antigue white</t>
  </si>
  <si>
    <t xml:space="preserve">045.23.710   </t>
  </si>
  <si>
    <t>Cover Cap antigue white.jpg</t>
  </si>
  <si>
    <t>Cover Cap almond</t>
  </si>
  <si>
    <t xml:space="preserve">045.23.400   </t>
  </si>
  <si>
    <t>Cover Cap almond.jpg</t>
  </si>
  <si>
    <t>Cover Cap black</t>
  </si>
  <si>
    <t xml:space="preserve">045.23.300   </t>
  </si>
  <si>
    <t>Cover Cap black.jpg</t>
  </si>
  <si>
    <t>Cover Cap folkstone gray</t>
  </si>
  <si>
    <t xml:space="preserve">045.23.500   </t>
  </si>
  <si>
    <t>Cover Cap folkstone gray.jpg</t>
  </si>
  <si>
    <t>Cover Cap fog gray</t>
  </si>
  <si>
    <t xml:space="preserve">045.23.510   </t>
  </si>
  <si>
    <t>Cover Cap fog gray.jpg</t>
  </si>
  <si>
    <t>Cover Cap hard rock maple</t>
  </si>
  <si>
    <t xml:space="preserve">045.24.110   </t>
  </si>
  <si>
    <t>Cover Cap hard rock maple.jpg</t>
  </si>
  <si>
    <t>Cover Cap natural oak</t>
  </si>
  <si>
    <t xml:space="preserve">045.23.410   </t>
  </si>
  <si>
    <t>Cover Cap natural oak.jpg</t>
  </si>
  <si>
    <t>Cover Cap golden oak</t>
  </si>
  <si>
    <t xml:space="preserve">045.23.411   </t>
  </si>
  <si>
    <t>Cover Cap golden oak.jpg</t>
  </si>
  <si>
    <t>Cover Cap renaissance oak</t>
  </si>
  <si>
    <t xml:space="preserve">045.23.412   </t>
  </si>
  <si>
    <t>Cover Cap renaissance oak.jpg</t>
  </si>
  <si>
    <t>Cover Cap manitoba maple</t>
  </si>
  <si>
    <t xml:space="preserve">045.23.110   </t>
  </si>
  <si>
    <t>Cover Cap manitoba maple.jpg</t>
  </si>
  <si>
    <t>Cover Cap White washed maple</t>
  </si>
  <si>
    <t xml:space="preserve">045.23.111   </t>
  </si>
  <si>
    <t>Cover Cap White washed maple.jpg</t>
  </si>
  <si>
    <t>Cover Cap light maple</t>
  </si>
  <si>
    <t xml:space="preserve">045.23.112   </t>
  </si>
  <si>
    <t>Cover Cap light maple.jpg</t>
  </si>
  <si>
    <t>Cover Cap clear maple</t>
  </si>
  <si>
    <t xml:space="preserve">045.23.113   </t>
  </si>
  <si>
    <t>Cover Cap clear maple.jpg</t>
  </si>
  <si>
    <t>Cover Cap american maple</t>
  </si>
  <si>
    <t xml:space="preserve">045.23.114   </t>
  </si>
  <si>
    <t>Cover Cap american maple.jpg</t>
  </si>
  <si>
    <t>Cover Cap red mahogany</t>
  </si>
  <si>
    <t xml:space="preserve">045.23.210   </t>
  </si>
  <si>
    <t>Cover Cap red mahogany.jpg</t>
  </si>
  <si>
    <t>Cover Cap dark red mahogany</t>
  </si>
  <si>
    <t xml:space="preserve">045.23.211   </t>
  </si>
  <si>
    <t>Cover Cap dark red mahogany.jpg</t>
  </si>
  <si>
    <t>Cover Cap natural cherry</t>
  </si>
  <si>
    <t xml:space="preserve">045.23.610   </t>
  </si>
  <si>
    <t>Cover Cap natural cherry.jpg</t>
  </si>
  <si>
    <t>Cover Cap medium cherry</t>
  </si>
  <si>
    <t xml:space="preserve">045.23.611   </t>
  </si>
  <si>
    <t>Cover Cap medium cherry.jpg</t>
  </si>
  <si>
    <t>Cover Cap selected cherry</t>
  </si>
  <si>
    <t xml:space="preserve">045.23.612   </t>
  </si>
  <si>
    <t>Cover Cap selected cherry.jpg</t>
  </si>
  <si>
    <t>Cover Cap bourbon cherry</t>
  </si>
  <si>
    <t xml:space="preserve">045.23.613   </t>
  </si>
  <si>
    <t>Cover Cap bourbon cherry.jpg</t>
  </si>
  <si>
    <t>Cover Cap golden cherry</t>
  </si>
  <si>
    <t xml:space="preserve">045.23.614   </t>
  </si>
  <si>
    <t>Cover Cap golden cherry.jpg</t>
  </si>
  <si>
    <t>Cover Cap dark cherry</t>
  </si>
  <si>
    <t xml:space="preserve">045.23.615   </t>
  </si>
  <si>
    <t>Cover Cap dark cherry.jpg</t>
  </si>
  <si>
    <t>Cover Cap heritage cherry</t>
  </si>
  <si>
    <t xml:space="preserve">045.23.616   </t>
  </si>
  <si>
    <t>Cover Cap heritage cherry.jpg</t>
  </si>
  <si>
    <t>Cover Cap knotty pine</t>
  </si>
  <si>
    <t xml:space="preserve">045.23.010   </t>
  </si>
  <si>
    <t>Cover Cap knotty pine.jpg</t>
  </si>
  <si>
    <t>Cover Cap presidential walnut</t>
  </si>
  <si>
    <t xml:space="preserve">045.23.213   </t>
  </si>
  <si>
    <t>Cover Cap presidential walnut.jpg</t>
  </si>
  <si>
    <t>Cover Cap imperial walnut</t>
  </si>
  <si>
    <t xml:space="preserve">045.23.702   </t>
  </si>
  <si>
    <t>Cover Cap imperial walnut.jpg</t>
  </si>
  <si>
    <t>Cover Cap mahogany on walnut</t>
  </si>
  <si>
    <t xml:space="preserve">045.23.701   </t>
  </si>
  <si>
    <t>Cover Cap mahogany on walnut.jpg</t>
  </si>
  <si>
    <t>Cover Cap beech</t>
  </si>
  <si>
    <t xml:space="preserve">045.23.310   </t>
  </si>
  <si>
    <t>Cover Cap beech.jpg</t>
  </si>
  <si>
    <t>Cover capsfor drill hole Ø5 mm</t>
  </si>
  <si>
    <t>045.01.704</t>
  </si>
  <si>
    <t>Cover caps for drill hole D5mm.jpg</t>
  </si>
  <si>
    <t>045.01.008</t>
  </si>
  <si>
    <t>Pine coloured</t>
  </si>
  <si>
    <t>045.01.106</t>
  </si>
  <si>
    <t xml:space="preserve">Brown </t>
  </si>
  <si>
    <t>045.01.302</t>
  </si>
  <si>
    <t>045.01.500</t>
  </si>
  <si>
    <t>Light grey</t>
  </si>
  <si>
    <t>Minifix 15 CAM</t>
  </si>
  <si>
    <t>Covering</t>
  </si>
  <si>
    <t>Minifix 15 CAM Type 1 Th12 Unfinished</t>
  </si>
  <si>
    <t>262.26.070</t>
  </si>
  <si>
    <t>Unfineshed</t>
  </si>
  <si>
    <t>Thickness 12</t>
  </si>
  <si>
    <t>Minifix D15 CAM Type 1.jpg</t>
  </si>
  <si>
    <t>Minifix 15 CAM Type 1 Th13 Unfinished</t>
  </si>
  <si>
    <t>262.26.071</t>
  </si>
  <si>
    <t>Thickness 13</t>
  </si>
  <si>
    <t>Minifix 15 CAM Type 3 Th16 Unfinished</t>
  </si>
  <si>
    <t>262.26.093</t>
  </si>
  <si>
    <t>Thickness 16</t>
  </si>
  <si>
    <t>Minifix D15 CAM Type 3.jpg</t>
  </si>
  <si>
    <t>Minifix 15 CAM Type 1 Th19 Unfinished</t>
  </si>
  <si>
    <t>262.26.075</t>
  </si>
  <si>
    <t>Thickness 19</t>
  </si>
  <si>
    <t>Minifix 15 CAM Type 2 Th23 Unfinished</t>
  </si>
  <si>
    <t>262.26.264</t>
  </si>
  <si>
    <t>Thickness 23</t>
  </si>
  <si>
    <t>Minifix D15 CAM Type 2.jpg</t>
  </si>
  <si>
    <t>Minifix 15 CAM Type 2 Th29 Unfinished</t>
  </si>
  <si>
    <t>262.26.291</t>
  </si>
  <si>
    <t>Thickness 29</t>
  </si>
  <si>
    <t>Minifix 15 CAM Type 1 Th12 Nickel Plated</t>
  </si>
  <si>
    <t>262.26.570</t>
  </si>
  <si>
    <t>Nickel Plated</t>
  </si>
  <si>
    <t>Minifix 15 CAM Type 1 Th13 Nickel Plated</t>
  </si>
  <si>
    <t>262.26.571</t>
  </si>
  <si>
    <t>Minifix 15 CAM Type 3 Th16 Nickel Plated</t>
  </si>
  <si>
    <t>262.26.593</t>
  </si>
  <si>
    <t>Minifix 15 CAM Type 1 Th19 Nickel Plated</t>
  </si>
  <si>
    <t>262.26.575</t>
  </si>
  <si>
    <t>Minifix 15 CAM Type 2 Th23 Nickel Plated</t>
  </si>
  <si>
    <t>Minifix 15 CAM Type 2 Th29 Nickel Plated</t>
  </si>
  <si>
    <t>262.26.693</t>
  </si>
  <si>
    <t>Minifix 15 CAM Type 1 Th12 Black</t>
  </si>
  <si>
    <t>Minifix 15 CAM Type 1 Th13 Black</t>
  </si>
  <si>
    <t>262.26.371</t>
  </si>
  <si>
    <t>Minifix 15 CAM Type 3 Th16 Black</t>
  </si>
  <si>
    <t>262.26.393</t>
  </si>
  <si>
    <t>Minifix 15 CAM Type 1 Th19 Black</t>
  </si>
  <si>
    <t>262.26.375</t>
  </si>
  <si>
    <t>Minifix 15 CAM Type 2 Th23 Black</t>
  </si>
  <si>
    <t>262.26.862</t>
  </si>
  <si>
    <t>Minifix 15 CAM Type 2 Th29 Black</t>
  </si>
  <si>
    <t>262.26.899</t>
  </si>
  <si>
    <t>Minifix Connecting Bolts</t>
  </si>
  <si>
    <t>Minifix Connecting Bolts D5 L24</t>
  </si>
  <si>
    <t>262.27.449</t>
  </si>
  <si>
    <t>L24</t>
  </si>
  <si>
    <t>Minifix connecting Bolt D5.jpg</t>
  </si>
  <si>
    <t>262.28.446</t>
  </si>
  <si>
    <t>L34</t>
  </si>
  <si>
    <t>Dowels</t>
  </si>
  <si>
    <t>Diameter</t>
  </si>
  <si>
    <t>267.83.030</t>
  </si>
  <si>
    <t>Dowel.jpg</t>
  </si>
  <si>
    <t>267.83.035</t>
  </si>
  <si>
    <t>267.83.040</t>
  </si>
  <si>
    <t>267.83.125</t>
  </si>
  <si>
    <t>267.83.130</t>
  </si>
  <si>
    <t>267.83.225</t>
  </si>
  <si>
    <t>267.83.230</t>
  </si>
  <si>
    <t>267.83.232</t>
  </si>
  <si>
    <t>267.83.235</t>
  </si>
  <si>
    <t>267.83.238</t>
  </si>
  <si>
    <t>267.83.240</t>
  </si>
  <si>
    <t>267.83.250</t>
  </si>
  <si>
    <t>267.83.330</t>
  </si>
  <si>
    <t>Shelf Supports for Wood</t>
  </si>
  <si>
    <t>Shelf Support for Wood (Galvanised)</t>
  </si>
  <si>
    <t>282.43.905</t>
  </si>
  <si>
    <t>Shelf Support 282.43.905.jpg</t>
  </si>
  <si>
    <t>Shelf Support for Wood (Burnished)</t>
  </si>
  <si>
    <t>282.43.101</t>
  </si>
  <si>
    <t>Material Name</t>
  </si>
  <si>
    <t>Materials\MDF.png</t>
  </si>
  <si>
    <t>Materials\HDF.png</t>
  </si>
  <si>
    <t>Thickness</t>
  </si>
  <si>
    <t>Materials\Glass.png</t>
  </si>
  <si>
    <t>Oak</t>
  </si>
  <si>
    <t>Solids\Oak.png</t>
  </si>
  <si>
    <t>Alder</t>
  </si>
  <si>
    <t>Solids\Alder.png</t>
  </si>
  <si>
    <t>Apple</t>
  </si>
  <si>
    <t>Apple tree</t>
  </si>
  <si>
    <t>Solids\Apple.png</t>
  </si>
  <si>
    <t>Pine</t>
  </si>
  <si>
    <t>Solids\Pine.png</t>
  </si>
  <si>
    <t>Plum</t>
  </si>
  <si>
    <t>Solids\Plum.png</t>
  </si>
  <si>
    <t>Walnut</t>
  </si>
  <si>
    <t>Solids\Walnut.png</t>
  </si>
  <si>
    <t>Birch</t>
  </si>
  <si>
    <t>Solids\Birch.png</t>
  </si>
  <si>
    <t>Aluminium</t>
  </si>
  <si>
    <t>Solids\Aluminium.png</t>
  </si>
  <si>
    <t>Metal</t>
  </si>
  <si>
    <t>Solids\Metal.png</t>
  </si>
  <si>
    <t>Materials\Aluminium.png</t>
  </si>
  <si>
    <t>Materials\Metal.jpg</t>
  </si>
  <si>
    <t>jpg</t>
  </si>
  <si>
    <t>Ash</t>
  </si>
  <si>
    <t>Beech</t>
  </si>
  <si>
    <t>Cherry American</t>
  </si>
  <si>
    <t>Maple American</t>
  </si>
  <si>
    <t>Maple Euro</t>
  </si>
  <si>
    <t>Oak Fineline</t>
  </si>
  <si>
    <t>Pine Rad</t>
  </si>
  <si>
    <t>Walnut American</t>
  </si>
  <si>
    <t>Wenge RAD</t>
  </si>
  <si>
    <t>Wenge Mallado</t>
  </si>
  <si>
    <t>Zebrano Mallado</t>
  </si>
  <si>
    <t>Zebrano</t>
  </si>
  <si>
    <t>Metalic</t>
  </si>
  <si>
    <t>Kronospan\851.jpg</t>
  </si>
  <si>
    <t>Rovere Fumare</t>
  </si>
  <si>
    <t>Kronospan\3167.jpg</t>
  </si>
  <si>
    <t>Rovere Vanilla</t>
  </si>
  <si>
    <t>Kronospan\5502.jpg</t>
  </si>
  <si>
    <t>Rovere Truflle</t>
  </si>
  <si>
    <t>Kronospan\5503.jpg</t>
  </si>
  <si>
    <t>Blue Marmara</t>
  </si>
  <si>
    <t>Kronospan\5515.jpg</t>
  </si>
  <si>
    <t>Prisma</t>
  </si>
  <si>
    <t>Kronospan\5528.jpg</t>
  </si>
  <si>
    <t>Oregon</t>
  </si>
  <si>
    <t>Kronospan\5529.jpg</t>
  </si>
  <si>
    <t>Wildfire</t>
  </si>
  <si>
    <t>Kronospan\5530.jpg</t>
  </si>
  <si>
    <t>Monaco dark</t>
  </si>
  <si>
    <t>Kronospan\8069.jpg</t>
  </si>
  <si>
    <t>Moanco Medium</t>
  </si>
  <si>
    <t>Kronospan\8195.jpg</t>
  </si>
  <si>
    <t>Monaco Light</t>
  </si>
  <si>
    <t>Kronospan\8203.jpg</t>
  </si>
  <si>
    <t>Macassar Coffee</t>
  </si>
  <si>
    <t>Kronospan\8425.jpg</t>
  </si>
  <si>
    <t>Ash Taomina</t>
  </si>
  <si>
    <t>Kronospan\8503.jpg</t>
  </si>
  <si>
    <t>Rose Pink</t>
  </si>
  <si>
    <t>Kronospan\8534.jpg</t>
  </si>
  <si>
    <t>Kronospan\101.jpg</t>
  </si>
  <si>
    <t>Gray Orange</t>
  </si>
  <si>
    <t>Kronospan\112.jpg</t>
  </si>
  <si>
    <t>Blue Orange</t>
  </si>
  <si>
    <t>Kronospan\125.jpg</t>
  </si>
  <si>
    <t>Zinc Yellow</t>
  </si>
  <si>
    <t>Kronospan\134.jpg</t>
  </si>
  <si>
    <t>Red Orange</t>
  </si>
  <si>
    <t>Kronospan\149.jpg</t>
  </si>
  <si>
    <t>Anthracite</t>
  </si>
  <si>
    <t>Kronospan\164.jpg</t>
  </si>
  <si>
    <t>Black orange</t>
  </si>
  <si>
    <t>Kronospan\190.jpg</t>
  </si>
  <si>
    <t>Cherry Balaton</t>
  </si>
  <si>
    <t>Kronospan\340.jpg</t>
  </si>
  <si>
    <t>Cherry</t>
  </si>
  <si>
    <t>Kronospan\344.jpg</t>
  </si>
  <si>
    <t>Maple</t>
  </si>
  <si>
    <t>Kronospan\375.jpg</t>
  </si>
  <si>
    <t>Beech intermediate</t>
  </si>
  <si>
    <t>Kronospan\381.jpg</t>
  </si>
  <si>
    <t>Fir branched</t>
  </si>
  <si>
    <t>Kronospan\396.jpg</t>
  </si>
  <si>
    <t>Ivory</t>
  </si>
  <si>
    <t>Kronospan\514.jpg</t>
  </si>
  <si>
    <t>Sand orange</t>
  </si>
  <si>
    <t>Kronospan\515.jpg</t>
  </si>
  <si>
    <t>Cream Orange</t>
  </si>
  <si>
    <t>Kronospan\522.jpg</t>
  </si>
  <si>
    <t>Orange Light</t>
  </si>
  <si>
    <t>Kronospan\551.jpg</t>
  </si>
  <si>
    <t>Kronospan\685.jpg</t>
  </si>
  <si>
    <t>Oak Dark</t>
  </si>
  <si>
    <t>Kronospan\708.jpg</t>
  </si>
  <si>
    <t>Walnut dark</t>
  </si>
  <si>
    <t>Kronospan\729.jpg</t>
  </si>
  <si>
    <t>Oak mountain</t>
  </si>
  <si>
    <t>Kronospan\740.jpg</t>
  </si>
  <si>
    <t>Oak Ural</t>
  </si>
  <si>
    <t>Kronospan\748.jpg</t>
  </si>
  <si>
    <t>Oak Natural</t>
  </si>
  <si>
    <t>Kronospan\757.jpg</t>
  </si>
  <si>
    <t>Mahogany Light</t>
  </si>
  <si>
    <t>Kronospan\775.jpg</t>
  </si>
  <si>
    <t>Mahogany</t>
  </si>
  <si>
    <t>Kronospan\776.jpg</t>
  </si>
  <si>
    <t>Wenge</t>
  </si>
  <si>
    <t>Kronospan\854.jpg</t>
  </si>
  <si>
    <t>Platinum</t>
  </si>
  <si>
    <t>Kronospan\859.jpg</t>
  </si>
  <si>
    <t>Beech bright</t>
  </si>
  <si>
    <t>Kronospan\876.jpg</t>
  </si>
  <si>
    <t>Kronospan\881.jpg</t>
  </si>
  <si>
    <t>Gray</t>
  </si>
  <si>
    <t>Kronospan\1700.jpg</t>
  </si>
  <si>
    <t>Kronospan\1715.jpg</t>
  </si>
  <si>
    <t>Maple pearl</t>
  </si>
  <si>
    <t>Kronospan\1738.jpg</t>
  </si>
  <si>
    <t>Pear bright</t>
  </si>
  <si>
    <t>Kronospan\1764.jpg</t>
  </si>
  <si>
    <t>Calvados</t>
  </si>
  <si>
    <t>Kronospan\1792.jpg</t>
  </si>
  <si>
    <t>Kronospan\1795.jpg</t>
  </si>
  <si>
    <t>Maple Canadian</t>
  </si>
  <si>
    <t>Kronospan\5504.jpg</t>
  </si>
  <si>
    <t>Champagne</t>
  </si>
  <si>
    <t>Kronospan\7045.jpg</t>
  </si>
  <si>
    <t>Green Mamba</t>
  </si>
  <si>
    <t>Kronospan\7190.jpg</t>
  </si>
  <si>
    <t>Apple Kern</t>
  </si>
  <si>
    <t>Kronospan\7937.jpg</t>
  </si>
  <si>
    <t>Rigoletto bronze</t>
  </si>
  <si>
    <t>Kronospan\8312.jpg</t>
  </si>
  <si>
    <t>Rigoletto silver</t>
  </si>
  <si>
    <t>Kronospan\8313.jpg</t>
  </si>
  <si>
    <t>Caramel textiles</t>
  </si>
  <si>
    <t>Kronospan\8362.jpg</t>
  </si>
  <si>
    <t>Orfeo dark</t>
  </si>
  <si>
    <t>Kronospan\8409.jpg</t>
  </si>
  <si>
    <t>Orfeo bright</t>
  </si>
  <si>
    <t>Kronospan\8410.jpg</t>
  </si>
  <si>
    <t>Imeneo bright</t>
  </si>
  <si>
    <t>Kronospan\8413.jpg</t>
  </si>
  <si>
    <t>Imeneo dark</t>
  </si>
  <si>
    <t>Kronospan\8414.jpg</t>
  </si>
  <si>
    <t>Rigoletto copper</t>
  </si>
  <si>
    <t>Kronospan\8417.jpg</t>
  </si>
  <si>
    <t>Oak Nagano</t>
  </si>
  <si>
    <t>Kronospan\8431.jpg</t>
  </si>
  <si>
    <t>White deep texture</t>
  </si>
  <si>
    <t>Kronospan\8508.jpg</t>
  </si>
  <si>
    <t>Black deep texture</t>
  </si>
  <si>
    <t>Kronospan\8509.jpg</t>
  </si>
  <si>
    <t>Capuccino</t>
  </si>
  <si>
    <t>Kronospan\8533.jpg</t>
  </si>
  <si>
    <t>Pine Larico</t>
  </si>
  <si>
    <t>Kronospan\8539.jpg</t>
  </si>
  <si>
    <t>Fineline bright</t>
  </si>
  <si>
    <t>Kronospan\8547.jpg</t>
  </si>
  <si>
    <t>Fineline dark</t>
  </si>
  <si>
    <t>Kronospan\8548.jpg</t>
  </si>
  <si>
    <t>Oak bleached</t>
  </si>
  <si>
    <t>Kronospan\8921.jpg</t>
  </si>
  <si>
    <t>Walnut Tiepolo</t>
  </si>
  <si>
    <t>Kronospan\8953.jpg</t>
  </si>
  <si>
    <t>Makasar ceylon</t>
  </si>
  <si>
    <t>Kronospan\8971.jpg</t>
  </si>
  <si>
    <t>Coco bolo</t>
  </si>
  <si>
    <t>Kronospan\8995.jpg</t>
  </si>
  <si>
    <t>Vernasca ash</t>
  </si>
  <si>
    <t>Kronospan\9285.jpg</t>
  </si>
  <si>
    <t>Cherry Eastern</t>
  </si>
  <si>
    <t>Kronospan\9345.jpg</t>
  </si>
  <si>
    <t>Walnut Lyon</t>
  </si>
  <si>
    <t>Kronospan\9614.jpg</t>
  </si>
  <si>
    <t>Cherry Marbella</t>
  </si>
  <si>
    <t>Kronospan\9755.jpg</t>
  </si>
  <si>
    <t>Kronospan\9775.jpg</t>
  </si>
  <si>
    <t>Laminated Medium Density Fiberboard R5052 4MM</t>
  </si>
  <si>
    <t>Laminated Medium Density Fiberboard R5052 18MM</t>
  </si>
  <si>
    <t>Laminated Medium Density Fiberboard R5052 25MM</t>
  </si>
  <si>
    <t>Laminated Medium Density Fiberboard R3101 18MM</t>
  </si>
  <si>
    <t>Laminated Medium Density Fiberboard R3101 25MM</t>
  </si>
  <si>
    <t>Laminated Medium Density Fiberboard R5028 18MM</t>
  </si>
  <si>
    <t>Laminated Medium Density Fiberboard R5028 25MM</t>
  </si>
  <si>
    <t>Laminated Medium Density Fiberboard U1290 18MM</t>
  </si>
  <si>
    <t>Laminated Medium Density Fiberboard U1290 25MM</t>
  </si>
  <si>
    <t>Laminated Medium Density Fiberboard W6459 18MM</t>
  </si>
  <si>
    <t>Laminated Medium Density Fiberboard W6459 25MM</t>
  </si>
  <si>
    <t>Laminated High Density Fiberboard R3101 4MM</t>
  </si>
  <si>
    <t>Laminated High Density Fiberboard R5028 4MM</t>
  </si>
  <si>
    <t>Laminated High Density Fiberboard W6459 4MM</t>
  </si>
  <si>
    <t xml:space="preserve">Orang  </t>
  </si>
  <si>
    <t>Edge Band\Orang 213.jpg</t>
  </si>
  <si>
    <t>D2_6</t>
  </si>
  <si>
    <t xml:space="preserve">Pastel pear </t>
  </si>
  <si>
    <t>Edge Band\Pastel pear D2_6.jpg</t>
  </si>
  <si>
    <t>D10_1</t>
  </si>
  <si>
    <t xml:space="preserve">Pine  </t>
  </si>
  <si>
    <t>Edge Band\Pine D10_1.jpg</t>
  </si>
  <si>
    <t>D10_3</t>
  </si>
  <si>
    <t xml:space="preserve">Pine Wasa </t>
  </si>
  <si>
    <t>Edge Band\Pine Wasa D10_3.jpg</t>
  </si>
  <si>
    <t>206-P</t>
  </si>
  <si>
    <t xml:space="preserve">Red (glossy) </t>
  </si>
  <si>
    <t>Edge Band\Red (glossy) 206-P.jpg</t>
  </si>
  <si>
    <t xml:space="preserve">Red  </t>
  </si>
  <si>
    <t>Edge Band\Red 206.jpg</t>
  </si>
  <si>
    <t>D4_2</t>
  </si>
  <si>
    <t xml:space="preserve">Rustical Oak </t>
  </si>
  <si>
    <t>Edge Band\Rustical Oak D4_2.jpg</t>
  </si>
  <si>
    <t>D4_4</t>
  </si>
  <si>
    <t>Rustical Oak light</t>
  </si>
  <si>
    <t>Edge Band\Rustical Oak light D4_4.jpg</t>
  </si>
  <si>
    <t>D18_1</t>
  </si>
  <si>
    <t xml:space="preserve">Seagrass  </t>
  </si>
  <si>
    <t>Edge Band\Seagrass D18_1.jpg</t>
  </si>
  <si>
    <t>D4_5</t>
  </si>
  <si>
    <t xml:space="preserve">Sedan oak </t>
  </si>
  <si>
    <t>Edge Band\Sedan oak D4_5.jpg</t>
  </si>
  <si>
    <t>D13_1</t>
  </si>
  <si>
    <t xml:space="preserve">Stone pine </t>
  </si>
  <si>
    <t>Edge Band\Stone pine D13_1.jpg</t>
  </si>
  <si>
    <t>D13_2</t>
  </si>
  <si>
    <t>Stone pine dark</t>
  </si>
  <si>
    <t>Edge Band\Stone pine dark D13_2.jpg</t>
  </si>
  <si>
    <t xml:space="preserve">titan  </t>
  </si>
  <si>
    <t>Edge Band\titan 205.jpg</t>
  </si>
  <si>
    <t>D8_1</t>
  </si>
  <si>
    <t xml:space="preserve">Walnut  </t>
  </si>
  <si>
    <t>Edge Band\Walnut D8_1.jpg</t>
  </si>
  <si>
    <t>D12_3</t>
  </si>
  <si>
    <t xml:space="preserve">Wenge  </t>
  </si>
  <si>
    <t>Edge Band\Wenge D12_3.jpg</t>
  </si>
  <si>
    <t>D12_1</t>
  </si>
  <si>
    <t xml:space="preserve">Wenge Magic </t>
  </si>
  <si>
    <t>Edge Band\Wenge Magic D12_1.jpg</t>
  </si>
  <si>
    <t>201_GP</t>
  </si>
  <si>
    <t>White (flat glossy)</t>
  </si>
  <si>
    <t>Edge Band\White (flat glossy) 201_GP.jpg</t>
  </si>
  <si>
    <t>201_G</t>
  </si>
  <si>
    <t xml:space="preserve">White (flat) </t>
  </si>
  <si>
    <t>Edge Band\White (flat) 201_G.jpg</t>
  </si>
  <si>
    <t>D2_1</t>
  </si>
  <si>
    <t xml:space="preserve">Wild pear </t>
  </si>
  <si>
    <t>Edge Band\Wild pear D2_1.jpg</t>
  </si>
  <si>
    <t xml:space="preserve">Yellow  </t>
  </si>
  <si>
    <t>Edge Band\Yellow 207.jpg</t>
  </si>
  <si>
    <t>D15_1</t>
  </si>
  <si>
    <t xml:space="preserve">Zebrano  </t>
  </si>
  <si>
    <t>Edge Band\Zebrano D15_1.jpg</t>
  </si>
  <si>
    <t>D15_2</t>
  </si>
  <si>
    <t xml:space="preserve">Zebrano Negro </t>
  </si>
  <si>
    <t>Edge Band\Zebrano Negro D15_2.jpg</t>
  </si>
  <si>
    <t>22x0,5</t>
  </si>
  <si>
    <t>Coloring Picture</t>
  </si>
  <si>
    <t>Material Picture</t>
  </si>
  <si>
    <t>Materials\MDF.jpng</t>
  </si>
  <si>
    <t>Materials\HDF.jpng</t>
  </si>
  <si>
    <t>Materials\PVC.png</t>
  </si>
  <si>
    <t>F6461</t>
  </si>
  <si>
    <t>Concrete Grafit</t>
  </si>
  <si>
    <t>Countertops\F6461 Concrete Grafit.jpg</t>
  </si>
  <si>
    <t>Countertops\F6462 Concrete.JPG</t>
  </si>
  <si>
    <t>Countertops\F6463 Concrete Dark.JPG</t>
  </si>
  <si>
    <t>Countertops\F7462 Black Arabesca.jpg</t>
  </si>
  <si>
    <t>Countertops\F7463 White Arabesca.jpg</t>
  </si>
  <si>
    <t>Countertops\F8345 Quartz Astral.JPG</t>
  </si>
  <si>
    <t>Countertops\F8984 Cotton Grey.jpg</t>
  </si>
  <si>
    <t>Countertops\F76023 Aluminium.JPG</t>
  </si>
  <si>
    <t>Countertops\F76027 Crusoe.JPG</t>
  </si>
  <si>
    <t>Countertops\F76031 Black Jack 2.jpg</t>
  </si>
  <si>
    <t>Countertops\R4634 Alder tree of Mountain.jpg</t>
  </si>
  <si>
    <t>Countertops\R5311 Beech Natural.png</t>
  </si>
  <si>
    <t>Countertops\R5829 Beech Fiord Light.JPG</t>
  </si>
  <si>
    <t>Countertops\R5838 Beech Scandic light.JPG</t>
  </si>
  <si>
    <t>Countertops\R6251 Alambra brown.png</t>
  </si>
  <si>
    <t>Countertops\R6312 Antracyt Beige.JPG</t>
  </si>
  <si>
    <t>Countertops\R6312 Aranea Beige.JPG</t>
  </si>
  <si>
    <t>Countertops\R20128 Oak Sonoma.JPG</t>
  </si>
  <si>
    <t>Countertops\U1290 Antracyt.jpg</t>
  </si>
  <si>
    <t>F6462</t>
  </si>
  <si>
    <t>R4634</t>
  </si>
  <si>
    <t>R5311</t>
  </si>
  <si>
    <t>R5829</t>
  </si>
  <si>
    <t>R5838</t>
  </si>
  <si>
    <t>R6251</t>
  </si>
  <si>
    <t>R6312</t>
  </si>
  <si>
    <t>R20128</t>
  </si>
  <si>
    <t>Concrete</t>
  </si>
  <si>
    <t>Antracyt</t>
  </si>
  <si>
    <t>F6463</t>
  </si>
  <si>
    <t>Concrete Dark</t>
  </si>
  <si>
    <t>Antracyt Beige</t>
  </si>
  <si>
    <t>Aranea Beige</t>
  </si>
  <si>
    <t>Oak Sonoma</t>
  </si>
  <si>
    <t>F7462</t>
  </si>
  <si>
    <t>Black Arabeska</t>
  </si>
  <si>
    <t>F7463</t>
  </si>
  <si>
    <t>White Arabeska</t>
  </si>
  <si>
    <t>F8345</t>
  </si>
  <si>
    <t>Quartz Astral</t>
  </si>
  <si>
    <t>F8984</t>
  </si>
  <si>
    <t>Cotton Grey</t>
  </si>
  <si>
    <t>Alder tree of Mountain</t>
  </si>
  <si>
    <t>Beech Natural</t>
  </si>
  <si>
    <t>F76023</t>
  </si>
  <si>
    <t>F76027</t>
  </si>
  <si>
    <t>Crusoe</t>
  </si>
  <si>
    <t>F76031</t>
  </si>
  <si>
    <t>Black Jack</t>
  </si>
  <si>
    <t>Beech Fiord Light</t>
  </si>
  <si>
    <t>Beech Scandic Light</t>
  </si>
  <si>
    <t>Alabama brown</t>
  </si>
  <si>
    <t>R6313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</si>
</sst>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topLeftCell="A205" zoomScaleNormal="100" workbookViewId="0">
      <selection activeCell="B233" sqref="B233"/>
    </sheetView>
  </sheetViews>
  <sheetFormatPr defaultColWidth="41.140625" defaultRowHeight="15" x14ac:dyDescent="0.25"/>
  <cols>
    <col min="1" max="1" width="29" bestFit="1" customWidth="1"/>
    <col min="2" max="2" width="53" bestFit="1" customWidth="1"/>
    <col min="3" max="3" width="15.28515625" bestFit="1" customWidth="1"/>
    <col min="4" max="4" width="10.7109375" style="17" bestFit="1" customWidth="1"/>
    <col min="5" max="5" width="18.85546875" bestFit="1" customWidth="1"/>
    <col min="6" max="6" width="48.42578125" bestFit="1" customWidth="1"/>
    <col min="7" max="7" width="18.85546875" style="6" bestFit="1" customWidth="1"/>
    <col min="8" max="8" width="4" bestFit="1" customWidth="1"/>
  </cols>
  <sheetData>
    <row r="1" spans="1:8" x14ac:dyDescent="0.25">
      <c r="A1" s="1" t="s">
        <v>1</v>
      </c>
      <c r="B1" s="1" t="s">
        <v>0</v>
      </c>
      <c r="C1" s="1" t="s">
        <v>31</v>
      </c>
      <c r="D1" s="16" t="s">
        <v>47</v>
      </c>
      <c r="E1" s="1" t="s">
        <v>2</v>
      </c>
      <c r="F1" s="1" t="s">
        <v>587</v>
      </c>
      <c r="G1" s="1" t="s">
        <v>588</v>
      </c>
    </row>
    <row r="2" spans="1:8" x14ac:dyDescent="0.25">
      <c r="A2" t="str">
        <f>CONCATENATE("10-0200-0000-001",H2)</f>
        <v>10-0200-0000-00110</v>
      </c>
      <c r="B2" t="s">
        <v>510</v>
      </c>
      <c r="C2">
        <v>4</v>
      </c>
      <c r="D2" s="17" t="s">
        <v>48</v>
      </c>
      <c r="E2" t="s">
        <v>5</v>
      </c>
      <c r="F2" t="s">
        <v>9</v>
      </c>
      <c r="G2" s="6" t="s">
        <v>326</v>
      </c>
      <c r="H2">
        <v>10</v>
      </c>
    </row>
    <row r="3" spans="1:8" x14ac:dyDescent="0.25">
      <c r="A3" s="6" t="str">
        <f t="shared" ref="A3:A66" si="0">CONCATENATE("10-0200-0000-001",H3)</f>
        <v>10-0200-0000-00111</v>
      </c>
      <c r="B3" t="s">
        <v>511</v>
      </c>
      <c r="C3">
        <v>18</v>
      </c>
      <c r="D3" s="17" t="s">
        <v>48</v>
      </c>
      <c r="E3" t="s">
        <v>5</v>
      </c>
      <c r="F3" t="s">
        <v>9</v>
      </c>
      <c r="G3" s="6" t="s">
        <v>326</v>
      </c>
      <c r="H3">
        <f>H2+1</f>
        <v>11</v>
      </c>
    </row>
    <row r="4" spans="1:8" x14ac:dyDescent="0.25">
      <c r="A4" s="6" t="str">
        <f t="shared" si="0"/>
        <v>10-0200-0000-00112</v>
      </c>
      <c r="B4" t="s">
        <v>512</v>
      </c>
      <c r="C4">
        <v>25</v>
      </c>
      <c r="D4" s="17" t="s">
        <v>48</v>
      </c>
      <c r="E4" t="s">
        <v>5</v>
      </c>
      <c r="F4" t="s">
        <v>9</v>
      </c>
      <c r="G4" s="6" t="s">
        <v>326</v>
      </c>
      <c r="H4" s="6">
        <f t="shared" ref="H4:H67" si="1">H3+1</f>
        <v>12</v>
      </c>
    </row>
    <row r="5" spans="1:8" x14ac:dyDescent="0.25">
      <c r="A5" s="6" t="str">
        <f t="shared" si="0"/>
        <v>10-0200-0000-00113</v>
      </c>
      <c r="B5" t="s">
        <v>521</v>
      </c>
      <c r="C5">
        <v>4</v>
      </c>
      <c r="D5" s="17" t="s">
        <v>49</v>
      </c>
      <c r="E5" t="s">
        <v>25</v>
      </c>
      <c r="F5" t="s">
        <v>8</v>
      </c>
      <c r="G5" s="6" t="s">
        <v>327</v>
      </c>
      <c r="H5" s="6">
        <f t="shared" si="1"/>
        <v>13</v>
      </c>
    </row>
    <row r="6" spans="1:8" x14ac:dyDescent="0.25">
      <c r="A6" s="6" t="str">
        <f t="shared" si="0"/>
        <v>10-0200-0000-00114</v>
      </c>
      <c r="B6" t="s">
        <v>513</v>
      </c>
      <c r="C6">
        <v>18</v>
      </c>
      <c r="D6" s="17" t="s">
        <v>49</v>
      </c>
      <c r="E6" t="s">
        <v>25</v>
      </c>
      <c r="F6" t="s">
        <v>8</v>
      </c>
      <c r="G6" s="6" t="s">
        <v>326</v>
      </c>
      <c r="H6" s="6">
        <f t="shared" si="1"/>
        <v>14</v>
      </c>
    </row>
    <row r="7" spans="1:8" x14ac:dyDescent="0.25">
      <c r="A7" s="6" t="str">
        <f t="shared" si="0"/>
        <v>10-0200-0000-00115</v>
      </c>
      <c r="B7" t="s">
        <v>514</v>
      </c>
      <c r="C7">
        <v>25</v>
      </c>
      <c r="D7" s="17" t="s">
        <v>49</v>
      </c>
      <c r="E7" t="s">
        <v>25</v>
      </c>
      <c r="F7" t="s">
        <v>8</v>
      </c>
      <c r="G7" s="6" t="s">
        <v>326</v>
      </c>
      <c r="H7" s="6">
        <f t="shared" si="1"/>
        <v>15</v>
      </c>
    </row>
    <row r="8" spans="1:8" x14ac:dyDescent="0.25">
      <c r="A8" s="6" t="str">
        <f t="shared" si="0"/>
        <v>10-0200-0000-00116</v>
      </c>
      <c r="B8" t="s">
        <v>522</v>
      </c>
      <c r="C8">
        <v>4</v>
      </c>
      <c r="D8" s="17" t="s">
        <v>51</v>
      </c>
      <c r="E8" t="s">
        <v>24</v>
      </c>
      <c r="F8" t="s">
        <v>10</v>
      </c>
      <c r="G8" s="6" t="s">
        <v>327</v>
      </c>
      <c r="H8" s="6">
        <f t="shared" si="1"/>
        <v>16</v>
      </c>
    </row>
    <row r="9" spans="1:8" x14ac:dyDescent="0.25">
      <c r="A9" s="6" t="str">
        <f t="shared" si="0"/>
        <v>10-0200-0000-00117</v>
      </c>
      <c r="B9" t="s">
        <v>515</v>
      </c>
      <c r="C9">
        <v>18</v>
      </c>
      <c r="D9" s="17" t="s">
        <v>51</v>
      </c>
      <c r="E9" t="s">
        <v>24</v>
      </c>
      <c r="F9" t="s">
        <v>10</v>
      </c>
      <c r="G9" s="6" t="s">
        <v>326</v>
      </c>
      <c r="H9" s="6">
        <f t="shared" si="1"/>
        <v>17</v>
      </c>
    </row>
    <row r="10" spans="1:8" x14ac:dyDescent="0.25">
      <c r="A10" s="6" t="str">
        <f t="shared" si="0"/>
        <v>10-0200-0000-00118</v>
      </c>
      <c r="B10" t="s">
        <v>516</v>
      </c>
      <c r="C10">
        <v>25</v>
      </c>
      <c r="D10" s="17" t="s">
        <v>51</v>
      </c>
      <c r="E10" t="s">
        <v>24</v>
      </c>
      <c r="F10" t="s">
        <v>10</v>
      </c>
      <c r="G10" s="6" t="s">
        <v>326</v>
      </c>
      <c r="H10" s="6">
        <f t="shared" si="1"/>
        <v>18</v>
      </c>
    </row>
    <row r="11" spans="1:8" x14ac:dyDescent="0.25">
      <c r="A11" s="6" t="str">
        <f t="shared" si="0"/>
        <v>10-0200-0000-00119</v>
      </c>
      <c r="B11" t="s">
        <v>517</v>
      </c>
      <c r="C11">
        <v>18</v>
      </c>
      <c r="D11" s="17" t="s">
        <v>52</v>
      </c>
      <c r="E11" t="s">
        <v>6</v>
      </c>
      <c r="F11" t="s">
        <v>11</v>
      </c>
      <c r="G11" s="6" t="s">
        <v>326</v>
      </c>
      <c r="H11" s="6">
        <f t="shared" si="1"/>
        <v>19</v>
      </c>
    </row>
    <row r="12" spans="1:8" x14ac:dyDescent="0.25">
      <c r="A12" s="6" t="str">
        <f t="shared" si="0"/>
        <v>10-0200-0000-00120</v>
      </c>
      <c r="B12" t="s">
        <v>518</v>
      </c>
      <c r="C12">
        <v>25</v>
      </c>
      <c r="D12" s="17" t="s">
        <v>52</v>
      </c>
      <c r="E12" t="s">
        <v>6</v>
      </c>
      <c r="F12" t="s">
        <v>11</v>
      </c>
      <c r="G12" s="6" t="s">
        <v>326</v>
      </c>
      <c r="H12" s="6">
        <f t="shared" si="1"/>
        <v>20</v>
      </c>
    </row>
    <row r="13" spans="1:8" x14ac:dyDescent="0.25">
      <c r="A13" s="6" t="str">
        <f t="shared" si="0"/>
        <v>10-0200-0000-00121</v>
      </c>
      <c r="B13" t="s">
        <v>523</v>
      </c>
      <c r="C13">
        <v>4</v>
      </c>
      <c r="D13" s="17" t="s">
        <v>53</v>
      </c>
      <c r="E13" t="s">
        <v>40</v>
      </c>
      <c r="F13" t="s">
        <v>41</v>
      </c>
      <c r="G13" s="6" t="s">
        <v>327</v>
      </c>
      <c r="H13" s="6">
        <f t="shared" si="1"/>
        <v>21</v>
      </c>
    </row>
    <row r="14" spans="1:8" x14ac:dyDescent="0.25">
      <c r="A14" s="6" t="str">
        <f t="shared" si="0"/>
        <v>10-0200-0000-00122</v>
      </c>
      <c r="B14" t="s">
        <v>519</v>
      </c>
      <c r="C14">
        <v>18</v>
      </c>
      <c r="D14" s="17" t="s">
        <v>53</v>
      </c>
      <c r="E14" t="s">
        <v>40</v>
      </c>
      <c r="F14" t="s">
        <v>41</v>
      </c>
      <c r="G14" s="6" t="s">
        <v>326</v>
      </c>
      <c r="H14" s="6">
        <f t="shared" si="1"/>
        <v>22</v>
      </c>
    </row>
    <row r="15" spans="1:8" x14ac:dyDescent="0.25">
      <c r="A15" s="6" t="str">
        <f t="shared" si="0"/>
        <v>10-0200-0000-00123</v>
      </c>
      <c r="B15" t="s">
        <v>520</v>
      </c>
      <c r="C15">
        <v>25</v>
      </c>
      <c r="D15" s="17" t="s">
        <v>53</v>
      </c>
      <c r="E15" t="s">
        <v>40</v>
      </c>
      <c r="F15" t="s">
        <v>41</v>
      </c>
      <c r="G15" s="6" t="s">
        <v>326</v>
      </c>
      <c r="H15" s="6">
        <f t="shared" si="1"/>
        <v>23</v>
      </c>
    </row>
    <row r="16" spans="1:8" x14ac:dyDescent="0.25">
      <c r="A16" s="6" t="str">
        <f t="shared" si="0"/>
        <v>10-0200-0000-00124</v>
      </c>
      <c r="B16" t="str">
        <f>CONCATENATE("Laminated High Density Fiberboard ",D16," T ",C16,"MM")</f>
        <v>Laminated High Density Fiberboard 851 T 4MM</v>
      </c>
      <c r="C16">
        <v>4</v>
      </c>
      <c r="D16" s="17">
        <v>851</v>
      </c>
      <c r="E16" t="s">
        <v>364</v>
      </c>
      <c r="F16" t="s">
        <v>365</v>
      </c>
      <c r="G16" s="6" t="s">
        <v>327</v>
      </c>
      <c r="H16" s="6">
        <f t="shared" si="1"/>
        <v>24</v>
      </c>
    </row>
    <row r="17" spans="1:8" x14ac:dyDescent="0.25">
      <c r="A17" s="6" t="str">
        <f t="shared" si="0"/>
        <v>10-0200-0000-00125</v>
      </c>
      <c r="B17" s="6" t="str">
        <f>CONCATENATE("Laminated Medium Density Fiberboard ",D17," T ",C17,"MM")</f>
        <v>Laminated Medium Density Fiberboard 851 T 12MM</v>
      </c>
      <c r="C17">
        <v>12</v>
      </c>
      <c r="D17" s="17">
        <v>851</v>
      </c>
      <c r="E17" s="6" t="s">
        <v>364</v>
      </c>
      <c r="F17" s="6" t="s">
        <v>365</v>
      </c>
      <c r="G17" s="6" t="s">
        <v>326</v>
      </c>
      <c r="H17" s="6">
        <f t="shared" si="1"/>
        <v>25</v>
      </c>
    </row>
    <row r="18" spans="1:8" x14ac:dyDescent="0.25">
      <c r="A18" s="6" t="str">
        <f t="shared" si="0"/>
        <v>10-0200-0000-00126</v>
      </c>
      <c r="B18" s="6" t="str">
        <f>CONCATENATE("Laminated Medium Density Fiberboard ",D18," T ",C18,"MM")</f>
        <v>Laminated Medium Density Fiberboard 851 T 18MM</v>
      </c>
      <c r="C18">
        <v>18</v>
      </c>
      <c r="D18" s="17">
        <v>851</v>
      </c>
      <c r="E18" s="6" t="s">
        <v>364</v>
      </c>
      <c r="F18" s="6" t="s">
        <v>365</v>
      </c>
      <c r="G18" s="6" t="s">
        <v>326</v>
      </c>
      <c r="H18" s="6">
        <f t="shared" si="1"/>
        <v>26</v>
      </c>
    </row>
    <row r="19" spans="1:8" x14ac:dyDescent="0.25">
      <c r="A19" s="6" t="str">
        <f t="shared" si="0"/>
        <v>10-0200-0000-00127</v>
      </c>
      <c r="B19" s="6" t="str">
        <f>CONCATENATE("Laminated Medium Density Fiberboard ",D19," T ",C19,"MM")</f>
        <v>Laminated Medium Density Fiberboard 851 T 25MM</v>
      </c>
      <c r="C19">
        <v>25</v>
      </c>
      <c r="D19" s="17">
        <v>851</v>
      </c>
      <c r="E19" s="6" t="s">
        <v>364</v>
      </c>
      <c r="F19" s="6" t="s">
        <v>365</v>
      </c>
      <c r="G19" s="6" t="s">
        <v>326</v>
      </c>
      <c r="H19" s="6">
        <f t="shared" si="1"/>
        <v>27</v>
      </c>
    </row>
    <row r="20" spans="1:8" x14ac:dyDescent="0.25">
      <c r="A20" s="6" t="str">
        <f t="shared" si="0"/>
        <v>10-0200-0000-00128</v>
      </c>
      <c r="B20" s="6" t="str">
        <f>CONCATENATE("Laminated High Density Fiberboard ",D20," T ",C20,"MM")</f>
        <v>Laminated High Density Fiberboard 3167 T 4MM</v>
      </c>
      <c r="C20">
        <v>4</v>
      </c>
      <c r="D20" s="17">
        <v>3167</v>
      </c>
      <c r="E20" t="s">
        <v>366</v>
      </c>
      <c r="F20" t="s">
        <v>367</v>
      </c>
      <c r="G20" s="6" t="s">
        <v>327</v>
      </c>
      <c r="H20" s="6">
        <f t="shared" si="1"/>
        <v>28</v>
      </c>
    </row>
    <row r="21" spans="1:8" s="6" customFormat="1" x14ac:dyDescent="0.25">
      <c r="A21" s="6" t="str">
        <f t="shared" si="0"/>
        <v>10-0200-0000-00129</v>
      </c>
      <c r="B21" s="6" t="str">
        <f>CONCATENATE("Laminated Medium Density Fiberboard ",D21," T ",C21,"MM")</f>
        <v>Laminated Medium Density Fiberboard 3167 T 12MM</v>
      </c>
      <c r="C21" s="6">
        <v>12</v>
      </c>
      <c r="D21" s="17">
        <v>3167</v>
      </c>
      <c r="E21" s="6" t="s">
        <v>366</v>
      </c>
      <c r="F21" s="6" t="s">
        <v>367</v>
      </c>
      <c r="G21" s="6" t="s">
        <v>326</v>
      </c>
      <c r="H21" s="6">
        <f t="shared" si="1"/>
        <v>29</v>
      </c>
    </row>
    <row r="22" spans="1:8" s="6" customFormat="1" x14ac:dyDescent="0.25">
      <c r="A22" s="6" t="str">
        <f t="shared" si="0"/>
        <v>10-0200-0000-00130</v>
      </c>
      <c r="B22" s="6" t="str">
        <f>CONCATENATE("Laminated Medium Density Fiberboard ",D22," T ",C22,"MM")</f>
        <v>Laminated Medium Density Fiberboard 3167 T 16MM</v>
      </c>
      <c r="C22" s="6">
        <v>16</v>
      </c>
      <c r="D22" s="17">
        <v>3167</v>
      </c>
      <c r="E22" s="6" t="s">
        <v>366</v>
      </c>
      <c r="F22" s="6" t="s">
        <v>367</v>
      </c>
      <c r="G22" s="6" t="s">
        <v>326</v>
      </c>
      <c r="H22" s="6">
        <f t="shared" si="1"/>
        <v>30</v>
      </c>
    </row>
    <row r="23" spans="1:8" s="6" customFormat="1" x14ac:dyDescent="0.25">
      <c r="A23" s="6" t="str">
        <f t="shared" si="0"/>
        <v>10-0200-0000-00131</v>
      </c>
      <c r="B23" s="6" t="str">
        <f>CONCATENATE("Laminated Medium Density Fiberboard ",D23," T ",C23,"MM")</f>
        <v>Laminated Medium Density Fiberboard 3167 T 18MM</v>
      </c>
      <c r="C23" s="6">
        <v>18</v>
      </c>
      <c r="D23" s="17">
        <v>3167</v>
      </c>
      <c r="E23" s="6" t="s">
        <v>366</v>
      </c>
      <c r="F23" s="6" t="s">
        <v>367</v>
      </c>
      <c r="G23" s="6" t="s">
        <v>326</v>
      </c>
      <c r="H23" s="6">
        <f t="shared" si="1"/>
        <v>31</v>
      </c>
    </row>
    <row r="24" spans="1:8" s="6" customFormat="1" x14ac:dyDescent="0.25">
      <c r="A24" s="6" t="str">
        <f t="shared" si="0"/>
        <v>10-0200-0000-00132</v>
      </c>
      <c r="B24" s="6" t="str">
        <f>CONCATENATE("Laminated Medium Density Fiberboard ",D24," T ",C24,"MM")</f>
        <v>Laminated Medium Density Fiberboard 3167 T 25MM</v>
      </c>
      <c r="C24" s="6">
        <v>25</v>
      </c>
      <c r="D24" s="17">
        <v>3167</v>
      </c>
      <c r="E24" s="6" t="s">
        <v>366</v>
      </c>
      <c r="F24" s="6" t="s">
        <v>367</v>
      </c>
      <c r="G24" s="6" t="s">
        <v>326</v>
      </c>
      <c r="H24" s="6">
        <f t="shared" si="1"/>
        <v>32</v>
      </c>
    </row>
    <row r="25" spans="1:8" x14ac:dyDescent="0.25">
      <c r="A25" s="6" t="str">
        <f t="shared" si="0"/>
        <v>10-0200-0000-00133</v>
      </c>
      <c r="B25" s="6" t="str">
        <f>CONCATENATE("Laminated High Density Fiberboard ",D25," T ",C25,"MM")</f>
        <v>Laminated High Density Fiberboard 5502 T 4MM</v>
      </c>
      <c r="C25" s="6">
        <v>4</v>
      </c>
      <c r="D25" s="17">
        <v>5502</v>
      </c>
      <c r="E25" t="s">
        <v>368</v>
      </c>
      <c r="F25" t="s">
        <v>369</v>
      </c>
      <c r="G25" s="6" t="s">
        <v>327</v>
      </c>
      <c r="H25" s="6">
        <f t="shared" si="1"/>
        <v>33</v>
      </c>
    </row>
    <row r="26" spans="1:8" x14ac:dyDescent="0.25">
      <c r="A26" s="6" t="str">
        <f t="shared" si="0"/>
        <v>10-0200-0000-00134</v>
      </c>
      <c r="B26" s="6" t="str">
        <f>CONCATENATE("Laminated Medium Density Fiberboard ",D26," T ",C26,"MM")</f>
        <v>Laminated Medium Density Fiberboard 5502 T 12MM</v>
      </c>
      <c r="C26" s="6">
        <v>12</v>
      </c>
      <c r="D26" s="17">
        <v>5502</v>
      </c>
      <c r="E26" s="6" t="s">
        <v>368</v>
      </c>
      <c r="F26" s="6" t="s">
        <v>369</v>
      </c>
      <c r="G26" s="6" t="s">
        <v>326</v>
      </c>
      <c r="H26" s="6">
        <f t="shared" si="1"/>
        <v>34</v>
      </c>
    </row>
    <row r="27" spans="1:8" x14ac:dyDescent="0.25">
      <c r="A27" s="6" t="str">
        <f t="shared" si="0"/>
        <v>10-0200-0000-00135</v>
      </c>
      <c r="B27" s="6" t="str">
        <f>CONCATENATE("Laminated Medium Density Fiberboard ",D27," T ",C27,"MM")</f>
        <v>Laminated Medium Density Fiberboard 5502 T 16MM</v>
      </c>
      <c r="C27" s="6">
        <v>16</v>
      </c>
      <c r="D27" s="17">
        <v>5502</v>
      </c>
      <c r="E27" s="6" t="s">
        <v>368</v>
      </c>
      <c r="F27" s="6" t="s">
        <v>369</v>
      </c>
      <c r="G27" s="6" t="s">
        <v>326</v>
      </c>
      <c r="H27" s="6">
        <f t="shared" si="1"/>
        <v>35</v>
      </c>
    </row>
    <row r="28" spans="1:8" x14ac:dyDescent="0.25">
      <c r="A28" s="6" t="str">
        <f t="shared" si="0"/>
        <v>10-0200-0000-00136</v>
      </c>
      <c r="B28" s="6" t="str">
        <f>CONCATENATE("Laminated Medium Density Fiberboard ",D28," T ",C28,"MM")</f>
        <v>Laminated Medium Density Fiberboard 5502 T 18MM</v>
      </c>
      <c r="C28" s="6">
        <v>18</v>
      </c>
      <c r="D28" s="17">
        <v>5502</v>
      </c>
      <c r="E28" s="6" t="s">
        <v>368</v>
      </c>
      <c r="F28" s="6" t="s">
        <v>369</v>
      </c>
      <c r="G28" s="6" t="s">
        <v>326</v>
      </c>
      <c r="H28" s="6">
        <f t="shared" si="1"/>
        <v>36</v>
      </c>
    </row>
    <row r="29" spans="1:8" x14ac:dyDescent="0.25">
      <c r="A29" s="6" t="str">
        <f t="shared" si="0"/>
        <v>10-0200-0000-00137</v>
      </c>
      <c r="B29" s="6" t="str">
        <f>CONCATENATE("Laminated Medium Density Fiberboard ",D29," T ",C29,"MM")</f>
        <v>Laminated Medium Density Fiberboard 5502 T 25MM</v>
      </c>
      <c r="C29" s="6">
        <v>25</v>
      </c>
      <c r="D29" s="17">
        <v>5502</v>
      </c>
      <c r="E29" s="6" t="s">
        <v>368</v>
      </c>
      <c r="F29" s="6" t="s">
        <v>369</v>
      </c>
      <c r="G29" s="6" t="s">
        <v>326</v>
      </c>
      <c r="H29" s="6">
        <f t="shared" si="1"/>
        <v>37</v>
      </c>
    </row>
    <row r="30" spans="1:8" x14ac:dyDescent="0.25">
      <c r="A30" s="6" t="str">
        <f t="shared" si="0"/>
        <v>10-0200-0000-00138</v>
      </c>
      <c r="B30" s="6" t="str">
        <f>CONCATENATE("Laminated Medium Density Fiberboard ",D30," T ",C30,"MM")</f>
        <v>Laminated Medium Density Fiberboard 5502 T 36MM</v>
      </c>
      <c r="C30">
        <v>36</v>
      </c>
      <c r="D30" s="17">
        <v>5502</v>
      </c>
      <c r="E30" s="6" t="s">
        <v>368</v>
      </c>
      <c r="F30" s="6" t="s">
        <v>369</v>
      </c>
      <c r="G30" s="6" t="s">
        <v>326</v>
      </c>
      <c r="H30" s="6">
        <f t="shared" si="1"/>
        <v>38</v>
      </c>
    </row>
    <row r="31" spans="1:8" x14ac:dyDescent="0.25">
      <c r="A31" s="6" t="str">
        <f t="shared" si="0"/>
        <v>10-0200-0000-00139</v>
      </c>
      <c r="B31" s="6" t="str">
        <f>CONCATENATE("Laminated High Density Fiberboard ",D31," T ",C31,"MM")</f>
        <v>Laminated High Density Fiberboard 5503 T 4MM</v>
      </c>
      <c r="C31" s="6">
        <v>4</v>
      </c>
      <c r="D31" s="17">
        <v>5503</v>
      </c>
      <c r="E31" t="s">
        <v>370</v>
      </c>
      <c r="F31" t="s">
        <v>371</v>
      </c>
      <c r="G31" s="6" t="s">
        <v>327</v>
      </c>
      <c r="H31" s="6">
        <f t="shared" si="1"/>
        <v>39</v>
      </c>
    </row>
    <row r="32" spans="1:8" x14ac:dyDescent="0.25">
      <c r="A32" s="6" t="str">
        <f t="shared" si="0"/>
        <v>10-0200-0000-00140</v>
      </c>
      <c r="B32" s="6" t="str">
        <f>CONCATENATE("Laminated Medium Density Fiberboard ",D32," T ",C32,"MM")</f>
        <v>Laminated Medium Density Fiberboard 5503 T 12MM</v>
      </c>
      <c r="C32" s="6">
        <v>12</v>
      </c>
      <c r="D32" s="17">
        <v>5503</v>
      </c>
      <c r="E32" s="6" t="s">
        <v>370</v>
      </c>
      <c r="F32" s="6" t="s">
        <v>371</v>
      </c>
      <c r="G32" s="6" t="s">
        <v>326</v>
      </c>
      <c r="H32" s="6">
        <f t="shared" si="1"/>
        <v>40</v>
      </c>
    </row>
    <row r="33" spans="1:8" x14ac:dyDescent="0.25">
      <c r="A33" s="6" t="str">
        <f t="shared" si="0"/>
        <v>10-0200-0000-00141</v>
      </c>
      <c r="B33" s="6" t="str">
        <f>CONCATENATE("Laminated Medium Density Fiberboard ",D33," T ",C33,"MM")</f>
        <v>Laminated Medium Density Fiberboard 5503 T 16MM</v>
      </c>
      <c r="C33" s="6">
        <v>16</v>
      </c>
      <c r="D33" s="17">
        <v>5503</v>
      </c>
      <c r="E33" s="6" t="s">
        <v>370</v>
      </c>
      <c r="F33" s="6" t="s">
        <v>371</v>
      </c>
      <c r="G33" s="6" t="s">
        <v>326</v>
      </c>
      <c r="H33" s="6">
        <f t="shared" si="1"/>
        <v>41</v>
      </c>
    </row>
    <row r="34" spans="1:8" x14ac:dyDescent="0.25">
      <c r="A34" s="6" t="str">
        <f t="shared" si="0"/>
        <v>10-0200-0000-00142</v>
      </c>
      <c r="B34" s="6" t="str">
        <f>CONCATENATE("Laminated Medium Density Fiberboard ",D34," T ",C34,"MM")</f>
        <v>Laminated Medium Density Fiberboard 5503 T 18MM</v>
      </c>
      <c r="C34" s="6">
        <v>18</v>
      </c>
      <c r="D34" s="17">
        <v>5503</v>
      </c>
      <c r="E34" s="6" t="s">
        <v>370</v>
      </c>
      <c r="F34" s="6" t="s">
        <v>371</v>
      </c>
      <c r="G34" s="6" t="s">
        <v>326</v>
      </c>
      <c r="H34" s="6">
        <f t="shared" si="1"/>
        <v>42</v>
      </c>
    </row>
    <row r="35" spans="1:8" x14ac:dyDescent="0.25">
      <c r="A35" s="6" t="str">
        <f t="shared" si="0"/>
        <v>10-0200-0000-00143</v>
      </c>
      <c r="B35" s="6" t="str">
        <f>CONCATENATE("Laminated Medium Density Fiberboard ",D35," T ",C35,"MM")</f>
        <v>Laminated Medium Density Fiberboard 5503 T 25MM</v>
      </c>
      <c r="C35" s="6">
        <v>25</v>
      </c>
      <c r="D35" s="17">
        <v>5503</v>
      </c>
      <c r="E35" s="6" t="s">
        <v>370</v>
      </c>
      <c r="F35" s="6" t="s">
        <v>371</v>
      </c>
      <c r="G35" s="6" t="s">
        <v>326</v>
      </c>
      <c r="H35" s="6">
        <f t="shared" si="1"/>
        <v>43</v>
      </c>
    </row>
    <row r="36" spans="1:8" x14ac:dyDescent="0.25">
      <c r="A36" s="6" t="str">
        <f t="shared" si="0"/>
        <v>10-0200-0000-00144</v>
      </c>
      <c r="B36" s="6" t="str">
        <f>CONCATENATE("Laminated High Density Fiberboard ",D36," T ",C36,"MM")</f>
        <v>Laminated High Density Fiberboard 5515 T 4MM</v>
      </c>
      <c r="C36" s="6">
        <v>4</v>
      </c>
      <c r="D36" s="17">
        <v>5515</v>
      </c>
      <c r="E36" t="s">
        <v>372</v>
      </c>
      <c r="F36" t="s">
        <v>373</v>
      </c>
      <c r="G36" s="6" t="s">
        <v>327</v>
      </c>
      <c r="H36" s="6">
        <f t="shared" si="1"/>
        <v>44</v>
      </c>
    </row>
    <row r="37" spans="1:8" x14ac:dyDescent="0.25">
      <c r="A37" s="6" t="str">
        <f t="shared" si="0"/>
        <v>10-0200-0000-00145</v>
      </c>
      <c r="B37" s="6" t="str">
        <f t="shared" ref="B37:B45" si="2">CONCATENATE("Laminated Medium Density Fiberboard ",D37," T ",C37,"MM")</f>
        <v>Laminated Medium Density Fiberboard 5515 T 16MM</v>
      </c>
      <c r="C37">
        <v>16</v>
      </c>
      <c r="D37" s="17">
        <v>5515</v>
      </c>
      <c r="E37" s="6" t="s">
        <v>372</v>
      </c>
      <c r="F37" s="6" t="s">
        <v>373</v>
      </c>
      <c r="G37" s="6" t="s">
        <v>326</v>
      </c>
      <c r="H37" s="6">
        <f t="shared" si="1"/>
        <v>45</v>
      </c>
    </row>
    <row r="38" spans="1:8" x14ac:dyDescent="0.25">
      <c r="A38" s="6" t="str">
        <f t="shared" si="0"/>
        <v>10-0200-0000-00146</v>
      </c>
      <c r="B38" s="6" t="str">
        <f t="shared" si="2"/>
        <v>Laminated Medium Density Fiberboard 5515 T 18MM</v>
      </c>
      <c r="C38">
        <v>18</v>
      </c>
      <c r="D38" s="17">
        <v>5515</v>
      </c>
      <c r="E38" s="6" t="s">
        <v>372</v>
      </c>
      <c r="F38" s="6" t="s">
        <v>373</v>
      </c>
      <c r="G38" s="6" t="s">
        <v>326</v>
      </c>
      <c r="H38" s="6">
        <f t="shared" si="1"/>
        <v>46</v>
      </c>
    </row>
    <row r="39" spans="1:8" x14ac:dyDescent="0.25">
      <c r="A39" s="6" t="str">
        <f t="shared" si="0"/>
        <v>10-0200-0000-00147</v>
      </c>
      <c r="B39" s="6" t="str">
        <f t="shared" si="2"/>
        <v>Laminated Medium Density Fiberboard 5515 T 25MM</v>
      </c>
      <c r="C39">
        <v>25</v>
      </c>
      <c r="D39" s="17">
        <v>5515</v>
      </c>
      <c r="E39" s="6" t="s">
        <v>372</v>
      </c>
      <c r="F39" s="6" t="s">
        <v>373</v>
      </c>
      <c r="G39" s="6" t="s">
        <v>326</v>
      </c>
      <c r="H39" s="6">
        <f t="shared" si="1"/>
        <v>47</v>
      </c>
    </row>
    <row r="40" spans="1:8" x14ac:dyDescent="0.25">
      <c r="A40" s="6" t="str">
        <f t="shared" si="0"/>
        <v>10-0200-0000-00148</v>
      </c>
      <c r="B40" t="str">
        <f t="shared" si="2"/>
        <v>Laminated Medium Density Fiberboard 5528 T 12MM</v>
      </c>
      <c r="C40">
        <v>12</v>
      </c>
      <c r="D40" s="17">
        <v>5528</v>
      </c>
      <c r="E40" t="s">
        <v>374</v>
      </c>
      <c r="F40" t="s">
        <v>375</v>
      </c>
      <c r="G40" s="6" t="s">
        <v>326</v>
      </c>
      <c r="H40" s="6">
        <f t="shared" si="1"/>
        <v>48</v>
      </c>
    </row>
    <row r="41" spans="1:8" x14ac:dyDescent="0.25">
      <c r="A41" s="6" t="str">
        <f t="shared" si="0"/>
        <v>10-0200-0000-00149</v>
      </c>
      <c r="B41" t="str">
        <f t="shared" si="2"/>
        <v>Laminated Medium Density Fiberboard 5528 T 18MM</v>
      </c>
      <c r="C41">
        <v>18</v>
      </c>
      <c r="D41" s="17">
        <v>5528</v>
      </c>
      <c r="E41" s="6" t="s">
        <v>374</v>
      </c>
      <c r="F41" s="6" t="s">
        <v>375</v>
      </c>
      <c r="G41" s="6" t="s">
        <v>326</v>
      </c>
      <c r="H41" s="6">
        <f t="shared" si="1"/>
        <v>49</v>
      </c>
    </row>
    <row r="42" spans="1:8" x14ac:dyDescent="0.25">
      <c r="A42" s="6" t="str">
        <f t="shared" si="0"/>
        <v>10-0200-0000-00150</v>
      </c>
      <c r="B42" t="str">
        <f t="shared" si="2"/>
        <v>Laminated Medium Density Fiberboard 5529 T 12MM</v>
      </c>
      <c r="C42">
        <v>12</v>
      </c>
      <c r="D42" s="17">
        <v>5529</v>
      </c>
      <c r="E42" t="s">
        <v>376</v>
      </c>
      <c r="F42" t="s">
        <v>377</v>
      </c>
      <c r="G42" s="6" t="s">
        <v>326</v>
      </c>
      <c r="H42" s="6">
        <f t="shared" si="1"/>
        <v>50</v>
      </c>
    </row>
    <row r="43" spans="1:8" x14ac:dyDescent="0.25">
      <c r="A43" s="6" t="str">
        <f t="shared" si="0"/>
        <v>10-0200-0000-00151</v>
      </c>
      <c r="B43" t="str">
        <f t="shared" si="2"/>
        <v>Laminated Medium Density Fiberboard 5529 T 16MM</v>
      </c>
      <c r="C43">
        <v>16</v>
      </c>
      <c r="D43" s="17">
        <v>5529</v>
      </c>
      <c r="E43" s="6" t="s">
        <v>376</v>
      </c>
      <c r="F43" s="6" t="s">
        <v>377</v>
      </c>
      <c r="G43" s="6" t="s">
        <v>326</v>
      </c>
      <c r="H43" s="6">
        <f t="shared" si="1"/>
        <v>51</v>
      </c>
    </row>
    <row r="44" spans="1:8" x14ac:dyDescent="0.25">
      <c r="A44" s="6" t="str">
        <f t="shared" si="0"/>
        <v>10-0200-0000-00152</v>
      </c>
      <c r="B44" t="str">
        <f t="shared" si="2"/>
        <v>Laminated Medium Density Fiberboard 5529 T 18MM</v>
      </c>
      <c r="C44">
        <v>18</v>
      </c>
      <c r="D44" s="17">
        <v>5529</v>
      </c>
      <c r="E44" s="6" t="s">
        <v>376</v>
      </c>
      <c r="F44" s="6" t="s">
        <v>377</v>
      </c>
      <c r="G44" s="6" t="s">
        <v>326</v>
      </c>
      <c r="H44" s="6">
        <f t="shared" si="1"/>
        <v>52</v>
      </c>
    </row>
    <row r="45" spans="1:8" x14ac:dyDescent="0.25">
      <c r="A45" s="6" t="str">
        <f t="shared" si="0"/>
        <v>10-0200-0000-00153</v>
      </c>
      <c r="B45" t="str">
        <f t="shared" si="2"/>
        <v>Laminated Medium Density Fiberboard 5529 T 25MM</v>
      </c>
      <c r="C45">
        <v>25</v>
      </c>
      <c r="D45" s="17">
        <v>5529</v>
      </c>
      <c r="E45" s="6" t="s">
        <v>376</v>
      </c>
      <c r="F45" s="6" t="s">
        <v>377</v>
      </c>
      <c r="G45" s="6" t="s">
        <v>326</v>
      </c>
      <c r="H45" s="6">
        <f t="shared" si="1"/>
        <v>53</v>
      </c>
    </row>
    <row r="46" spans="1:8" x14ac:dyDescent="0.25">
      <c r="A46" s="6" t="str">
        <f t="shared" si="0"/>
        <v>10-0200-0000-00154</v>
      </c>
      <c r="B46" s="6" t="str">
        <f>CONCATENATE("Laminated High Density Fiberboard ",D46," T ",C46,"MM")</f>
        <v>Laminated High Density Fiberboard 5530 T 4MM</v>
      </c>
      <c r="C46">
        <v>4</v>
      </c>
      <c r="D46" s="17">
        <v>5530</v>
      </c>
      <c r="E46" t="s">
        <v>378</v>
      </c>
      <c r="F46" t="s">
        <v>379</v>
      </c>
      <c r="G46" s="6" t="s">
        <v>327</v>
      </c>
      <c r="H46" s="6">
        <f t="shared" si="1"/>
        <v>54</v>
      </c>
    </row>
    <row r="47" spans="1:8" x14ac:dyDescent="0.25">
      <c r="A47" s="6" t="str">
        <f t="shared" si="0"/>
        <v>10-0200-0000-00155</v>
      </c>
      <c r="B47" t="str">
        <f t="shared" ref="B47:B59" si="3">CONCATENATE("Laminated Medium Density Fiberboard ",D47," T ",C47,"MM")</f>
        <v>Laminated Medium Density Fiberboard 5530 T 10MM</v>
      </c>
      <c r="C47">
        <v>10</v>
      </c>
      <c r="D47" s="17">
        <v>5530</v>
      </c>
      <c r="E47" s="6" t="s">
        <v>378</v>
      </c>
      <c r="F47" s="6" t="s">
        <v>379</v>
      </c>
      <c r="G47" s="6" t="s">
        <v>326</v>
      </c>
      <c r="H47" s="6">
        <f t="shared" si="1"/>
        <v>55</v>
      </c>
    </row>
    <row r="48" spans="1:8" x14ac:dyDescent="0.25">
      <c r="A48" s="6" t="str">
        <f t="shared" si="0"/>
        <v>10-0200-0000-00156</v>
      </c>
      <c r="B48" t="str">
        <f t="shared" si="3"/>
        <v>Laminated Medium Density Fiberboard 5530 T 16MM</v>
      </c>
      <c r="C48">
        <v>16</v>
      </c>
      <c r="D48" s="17">
        <v>5530</v>
      </c>
      <c r="E48" s="6" t="s">
        <v>378</v>
      </c>
      <c r="F48" s="6" t="s">
        <v>379</v>
      </c>
      <c r="G48" s="6" t="s">
        <v>326</v>
      </c>
      <c r="H48" s="6">
        <f t="shared" si="1"/>
        <v>56</v>
      </c>
    </row>
    <row r="49" spans="1:8" x14ac:dyDescent="0.25">
      <c r="A49" s="6" t="str">
        <f t="shared" si="0"/>
        <v>10-0200-0000-00157</v>
      </c>
      <c r="B49" t="str">
        <f t="shared" si="3"/>
        <v>Laminated Medium Density Fiberboard 5530 T 18MM</v>
      </c>
      <c r="C49">
        <v>18</v>
      </c>
      <c r="D49" s="17">
        <v>5530</v>
      </c>
      <c r="E49" s="6" t="s">
        <v>378</v>
      </c>
      <c r="F49" s="6" t="s">
        <v>379</v>
      </c>
      <c r="G49" s="6" t="s">
        <v>326</v>
      </c>
      <c r="H49" s="6">
        <f t="shared" si="1"/>
        <v>57</v>
      </c>
    </row>
    <row r="50" spans="1:8" x14ac:dyDescent="0.25">
      <c r="A50" s="6" t="str">
        <f t="shared" si="0"/>
        <v>10-0200-0000-00158</v>
      </c>
      <c r="B50" s="6" t="str">
        <f t="shared" si="3"/>
        <v>Laminated Medium Density Fiberboard 5530 T 25MM</v>
      </c>
      <c r="C50" s="6">
        <v>25</v>
      </c>
      <c r="D50" s="17">
        <v>5530</v>
      </c>
      <c r="E50" s="6" t="s">
        <v>378</v>
      </c>
      <c r="F50" s="6" t="s">
        <v>379</v>
      </c>
      <c r="G50" s="6" t="s">
        <v>326</v>
      </c>
      <c r="H50" s="6">
        <f t="shared" si="1"/>
        <v>58</v>
      </c>
    </row>
    <row r="51" spans="1:8" x14ac:dyDescent="0.25">
      <c r="A51" s="6" t="str">
        <f t="shared" si="0"/>
        <v>10-0200-0000-00159</v>
      </c>
      <c r="B51" s="6" t="str">
        <f t="shared" si="3"/>
        <v>Laminated Medium Density Fiberboard 5530 T 36MM</v>
      </c>
      <c r="C51" s="6">
        <v>36</v>
      </c>
      <c r="D51" s="17">
        <v>5530</v>
      </c>
      <c r="E51" s="6" t="s">
        <v>378</v>
      </c>
      <c r="F51" s="6" t="s">
        <v>379</v>
      </c>
      <c r="G51" s="6" t="s">
        <v>326</v>
      </c>
      <c r="H51" s="6">
        <f t="shared" si="1"/>
        <v>59</v>
      </c>
    </row>
    <row r="52" spans="1:8" x14ac:dyDescent="0.25">
      <c r="A52" s="6" t="str">
        <f t="shared" si="0"/>
        <v>10-0200-0000-00160</v>
      </c>
      <c r="B52" t="str">
        <f t="shared" si="3"/>
        <v>Laminated Medium Density Fiberboard 8069 T 16MM</v>
      </c>
      <c r="C52">
        <v>16</v>
      </c>
      <c r="D52" s="17">
        <v>8069</v>
      </c>
      <c r="E52" t="s">
        <v>380</v>
      </c>
      <c r="F52" t="s">
        <v>381</v>
      </c>
      <c r="G52" s="6" t="s">
        <v>326</v>
      </c>
      <c r="H52" s="6">
        <f t="shared" si="1"/>
        <v>60</v>
      </c>
    </row>
    <row r="53" spans="1:8" x14ac:dyDescent="0.25">
      <c r="A53" s="6" t="str">
        <f t="shared" si="0"/>
        <v>10-0200-0000-00161</v>
      </c>
      <c r="B53" t="str">
        <f t="shared" si="3"/>
        <v>Laminated Medium Density Fiberboard 8069 T 18MM</v>
      </c>
      <c r="C53">
        <v>18</v>
      </c>
      <c r="D53" s="17">
        <v>8069</v>
      </c>
      <c r="E53" s="6" t="s">
        <v>380</v>
      </c>
      <c r="F53" s="6" t="s">
        <v>381</v>
      </c>
      <c r="G53" s="6" t="s">
        <v>326</v>
      </c>
      <c r="H53" s="6">
        <f t="shared" si="1"/>
        <v>61</v>
      </c>
    </row>
    <row r="54" spans="1:8" x14ac:dyDescent="0.25">
      <c r="A54" s="6" t="str">
        <f t="shared" si="0"/>
        <v>10-0200-0000-00162</v>
      </c>
      <c r="B54" t="str">
        <f t="shared" si="3"/>
        <v>Laminated Medium Density Fiberboard 8069 T 25MM</v>
      </c>
      <c r="C54">
        <v>25</v>
      </c>
      <c r="D54" s="17">
        <v>8069</v>
      </c>
      <c r="E54" s="6" t="s">
        <v>380</v>
      </c>
      <c r="F54" s="6" t="s">
        <v>381</v>
      </c>
      <c r="G54" s="6" t="s">
        <v>326</v>
      </c>
      <c r="H54" s="6">
        <f t="shared" si="1"/>
        <v>62</v>
      </c>
    </row>
    <row r="55" spans="1:8" x14ac:dyDescent="0.25">
      <c r="A55" s="6" t="str">
        <f t="shared" si="0"/>
        <v>10-0200-0000-00163</v>
      </c>
      <c r="B55" t="str">
        <f t="shared" si="3"/>
        <v>Laminated Medium Density Fiberboard 8069 T 36MM</v>
      </c>
      <c r="C55">
        <v>36</v>
      </c>
      <c r="D55" s="17">
        <v>8069</v>
      </c>
      <c r="E55" s="6" t="s">
        <v>380</v>
      </c>
      <c r="F55" s="6" t="s">
        <v>381</v>
      </c>
      <c r="G55" s="6" t="s">
        <v>326</v>
      </c>
      <c r="H55" s="6">
        <f t="shared" si="1"/>
        <v>63</v>
      </c>
    </row>
    <row r="56" spans="1:8" x14ac:dyDescent="0.25">
      <c r="A56" s="6" t="str">
        <f t="shared" si="0"/>
        <v>10-0200-0000-00164</v>
      </c>
      <c r="B56" t="str">
        <f t="shared" si="3"/>
        <v>Laminated Medium Density Fiberboard 8195 T 12MM</v>
      </c>
      <c r="C56">
        <v>12</v>
      </c>
      <c r="D56" s="17">
        <v>8195</v>
      </c>
      <c r="E56" t="s">
        <v>382</v>
      </c>
      <c r="F56" t="s">
        <v>383</v>
      </c>
      <c r="G56" s="6" t="s">
        <v>326</v>
      </c>
      <c r="H56" s="6">
        <f t="shared" si="1"/>
        <v>64</v>
      </c>
    </row>
    <row r="57" spans="1:8" x14ac:dyDescent="0.25">
      <c r="A57" s="6" t="str">
        <f t="shared" si="0"/>
        <v>10-0200-0000-00165</v>
      </c>
      <c r="B57" t="str">
        <f t="shared" si="3"/>
        <v>Laminated Medium Density Fiberboard 8195 T 16MM</v>
      </c>
      <c r="C57">
        <v>16</v>
      </c>
      <c r="D57" s="17">
        <v>8195</v>
      </c>
      <c r="E57" s="6" t="s">
        <v>382</v>
      </c>
      <c r="F57" s="6" t="s">
        <v>383</v>
      </c>
      <c r="G57" s="6" t="s">
        <v>326</v>
      </c>
      <c r="H57" s="6">
        <f t="shared" si="1"/>
        <v>65</v>
      </c>
    </row>
    <row r="58" spans="1:8" x14ac:dyDescent="0.25">
      <c r="A58" s="6" t="str">
        <f t="shared" si="0"/>
        <v>10-0200-0000-00166</v>
      </c>
      <c r="B58" t="str">
        <f t="shared" si="3"/>
        <v>Laminated Medium Density Fiberboard 8195 T 18MM</v>
      </c>
      <c r="C58">
        <v>18</v>
      </c>
      <c r="D58" s="17">
        <v>8195</v>
      </c>
      <c r="E58" s="6" t="s">
        <v>382</v>
      </c>
      <c r="F58" s="6" t="s">
        <v>383</v>
      </c>
      <c r="G58" s="6" t="s">
        <v>326</v>
      </c>
      <c r="H58" s="6">
        <f t="shared" si="1"/>
        <v>66</v>
      </c>
    </row>
    <row r="59" spans="1:8" x14ac:dyDescent="0.25">
      <c r="A59" s="6" t="str">
        <f t="shared" si="0"/>
        <v>10-0200-0000-00167</v>
      </c>
      <c r="B59" t="str">
        <f t="shared" si="3"/>
        <v>Laminated Medium Density Fiberboard 8195 T 25MM</v>
      </c>
      <c r="C59">
        <v>25</v>
      </c>
      <c r="D59" s="17">
        <v>8195</v>
      </c>
      <c r="E59" s="6" t="s">
        <v>382</v>
      </c>
      <c r="F59" s="6" t="s">
        <v>383</v>
      </c>
      <c r="G59" s="6" t="s">
        <v>326</v>
      </c>
      <c r="H59" s="6">
        <f t="shared" si="1"/>
        <v>67</v>
      </c>
    </row>
    <row r="60" spans="1:8" x14ac:dyDescent="0.25">
      <c r="A60" s="6" t="str">
        <f t="shared" si="0"/>
        <v>10-0200-0000-00168</v>
      </c>
      <c r="B60" s="6" t="str">
        <f>CONCATENATE("Laminated High Density Fiberboard ",D60," T ",C60,"MM")</f>
        <v>Laminated High Density Fiberboard 8203 T 4MM</v>
      </c>
      <c r="C60">
        <v>4</v>
      </c>
      <c r="D60" s="17">
        <v>8203</v>
      </c>
      <c r="E60" t="s">
        <v>384</v>
      </c>
      <c r="F60" t="s">
        <v>385</v>
      </c>
      <c r="G60" s="6" t="s">
        <v>327</v>
      </c>
      <c r="H60" s="6">
        <f t="shared" si="1"/>
        <v>68</v>
      </c>
    </row>
    <row r="61" spans="1:8" x14ac:dyDescent="0.25">
      <c r="A61" s="6" t="str">
        <f t="shared" si="0"/>
        <v>10-0200-0000-00169</v>
      </c>
      <c r="B61" t="str">
        <f t="shared" ref="B61:B74" si="4">CONCATENATE("Laminated Medium Density Fiberboard ",D61," T ",C61,"MM")</f>
        <v>Laminated Medium Density Fiberboard 8203 T 12MM</v>
      </c>
      <c r="C61">
        <v>12</v>
      </c>
      <c r="D61" s="17">
        <v>8203</v>
      </c>
      <c r="E61" s="6" t="s">
        <v>384</v>
      </c>
      <c r="F61" s="6" t="s">
        <v>385</v>
      </c>
      <c r="G61" s="6" t="s">
        <v>326</v>
      </c>
      <c r="H61" s="6">
        <f t="shared" si="1"/>
        <v>69</v>
      </c>
    </row>
    <row r="62" spans="1:8" x14ac:dyDescent="0.25">
      <c r="A62" s="6" t="str">
        <f t="shared" si="0"/>
        <v>10-0200-0000-00170</v>
      </c>
      <c r="B62" t="str">
        <f t="shared" si="4"/>
        <v>Laminated Medium Density Fiberboard 8203 T 18MM</v>
      </c>
      <c r="C62">
        <v>18</v>
      </c>
      <c r="D62" s="17">
        <v>8203</v>
      </c>
      <c r="E62" s="6" t="s">
        <v>384</v>
      </c>
      <c r="F62" s="6" t="s">
        <v>385</v>
      </c>
      <c r="G62" s="6" t="s">
        <v>326</v>
      </c>
      <c r="H62" s="6">
        <f t="shared" si="1"/>
        <v>70</v>
      </c>
    </row>
    <row r="63" spans="1:8" s="6" customFormat="1" x14ac:dyDescent="0.25">
      <c r="A63" s="6" t="str">
        <f t="shared" si="0"/>
        <v>10-0200-0000-00171</v>
      </c>
      <c r="B63" s="6" t="str">
        <f t="shared" si="4"/>
        <v>Laminated Medium Density Fiberboard 8203 T 25MM</v>
      </c>
      <c r="C63" s="6">
        <v>25</v>
      </c>
      <c r="D63" s="17">
        <v>8203</v>
      </c>
      <c r="E63" s="6" t="s">
        <v>384</v>
      </c>
      <c r="F63" s="6" t="s">
        <v>385</v>
      </c>
      <c r="G63" s="6" t="s">
        <v>326</v>
      </c>
      <c r="H63" s="6">
        <f t="shared" si="1"/>
        <v>71</v>
      </c>
    </row>
    <row r="64" spans="1:8" x14ac:dyDescent="0.25">
      <c r="A64" s="6" t="str">
        <f t="shared" si="0"/>
        <v>10-0200-0000-00172</v>
      </c>
      <c r="B64" t="str">
        <f t="shared" si="4"/>
        <v>Laminated Medium Density Fiberboard 8425 T 10MM</v>
      </c>
      <c r="C64">
        <v>10</v>
      </c>
      <c r="D64" s="17">
        <v>8425</v>
      </c>
      <c r="E64" t="s">
        <v>386</v>
      </c>
      <c r="F64" t="s">
        <v>387</v>
      </c>
      <c r="G64" s="6" t="s">
        <v>326</v>
      </c>
      <c r="H64" s="6">
        <f t="shared" si="1"/>
        <v>72</v>
      </c>
    </row>
    <row r="65" spans="1:8" x14ac:dyDescent="0.25">
      <c r="A65" s="6" t="str">
        <f t="shared" si="0"/>
        <v>10-0200-0000-00173</v>
      </c>
      <c r="B65" t="str">
        <f t="shared" si="4"/>
        <v>Laminated Medium Density Fiberboard 8425 T 18MM</v>
      </c>
      <c r="C65">
        <v>18</v>
      </c>
      <c r="D65" s="17">
        <v>8425</v>
      </c>
      <c r="E65" s="6" t="s">
        <v>386</v>
      </c>
      <c r="F65" s="6" t="s">
        <v>387</v>
      </c>
      <c r="G65" s="6" t="s">
        <v>326</v>
      </c>
      <c r="H65" s="6">
        <f t="shared" si="1"/>
        <v>73</v>
      </c>
    </row>
    <row r="66" spans="1:8" x14ac:dyDescent="0.25">
      <c r="A66" s="6" t="str">
        <f t="shared" si="0"/>
        <v>10-0200-0000-00174</v>
      </c>
      <c r="B66" t="str">
        <f t="shared" si="4"/>
        <v>Laminated Medium Density Fiberboard 8425 T 25MM</v>
      </c>
      <c r="C66">
        <v>25</v>
      </c>
      <c r="D66" s="17">
        <v>8425</v>
      </c>
      <c r="E66" s="6" t="s">
        <v>386</v>
      </c>
      <c r="F66" s="6" t="s">
        <v>387</v>
      </c>
      <c r="G66" s="6" t="s">
        <v>326</v>
      </c>
      <c r="H66" s="6">
        <f t="shared" si="1"/>
        <v>74</v>
      </c>
    </row>
    <row r="67" spans="1:8" x14ac:dyDescent="0.25">
      <c r="A67" s="6" t="str">
        <f t="shared" ref="A67:A130" si="5">CONCATENATE("10-0200-0000-001",H67)</f>
        <v>10-0200-0000-00175</v>
      </c>
      <c r="B67" t="str">
        <f t="shared" si="4"/>
        <v>Laminated Medium Density Fiberboard 8425 T 36MM</v>
      </c>
      <c r="C67">
        <v>36</v>
      </c>
      <c r="D67" s="17">
        <v>8425</v>
      </c>
      <c r="E67" s="6" t="s">
        <v>386</v>
      </c>
      <c r="F67" s="6" t="s">
        <v>387</v>
      </c>
      <c r="G67" s="6" t="s">
        <v>326</v>
      </c>
      <c r="H67" s="6">
        <f t="shared" si="1"/>
        <v>75</v>
      </c>
    </row>
    <row r="68" spans="1:8" x14ac:dyDescent="0.25">
      <c r="A68" s="6" t="str">
        <f t="shared" si="5"/>
        <v>10-0200-0000-00176</v>
      </c>
      <c r="B68" t="str">
        <f t="shared" si="4"/>
        <v>Laminated Medium Density Fiberboard 8503 T 12MM</v>
      </c>
      <c r="C68">
        <v>12</v>
      </c>
      <c r="D68" s="17">
        <v>8503</v>
      </c>
      <c r="E68" t="s">
        <v>388</v>
      </c>
      <c r="F68" t="s">
        <v>389</v>
      </c>
      <c r="G68" s="6" t="s">
        <v>326</v>
      </c>
      <c r="H68" s="6">
        <f t="shared" ref="H68:H131" si="6">H67+1</f>
        <v>76</v>
      </c>
    </row>
    <row r="69" spans="1:8" x14ac:dyDescent="0.25">
      <c r="A69" s="6" t="str">
        <f t="shared" si="5"/>
        <v>10-0200-0000-00177</v>
      </c>
      <c r="B69" s="6" t="str">
        <f t="shared" si="4"/>
        <v>Laminated Medium Density Fiberboard 8503 T 16MM</v>
      </c>
      <c r="C69">
        <v>16</v>
      </c>
      <c r="D69" s="17">
        <v>8503</v>
      </c>
      <c r="E69" s="6" t="s">
        <v>388</v>
      </c>
      <c r="F69" s="6" t="s">
        <v>389</v>
      </c>
      <c r="G69" s="6" t="s">
        <v>326</v>
      </c>
      <c r="H69" s="6">
        <f t="shared" si="6"/>
        <v>77</v>
      </c>
    </row>
    <row r="70" spans="1:8" x14ac:dyDescent="0.25">
      <c r="A70" s="6" t="str">
        <f t="shared" si="5"/>
        <v>10-0200-0000-00178</v>
      </c>
      <c r="B70" s="6" t="str">
        <f t="shared" si="4"/>
        <v>Laminated Medium Density Fiberboard 8503 T 25MM</v>
      </c>
      <c r="C70">
        <v>25</v>
      </c>
      <c r="D70" s="17">
        <v>8503</v>
      </c>
      <c r="E70" s="6" t="s">
        <v>388</v>
      </c>
      <c r="F70" s="6" t="s">
        <v>389</v>
      </c>
      <c r="G70" s="6" t="s">
        <v>326</v>
      </c>
      <c r="H70" s="6">
        <f t="shared" si="6"/>
        <v>78</v>
      </c>
    </row>
    <row r="71" spans="1:8" x14ac:dyDescent="0.25">
      <c r="A71" s="6" t="str">
        <f t="shared" si="5"/>
        <v>10-0200-0000-00179</v>
      </c>
      <c r="B71" t="str">
        <f t="shared" si="4"/>
        <v>Laminated Medium Density Fiberboard 8534 T 10MM</v>
      </c>
      <c r="C71">
        <v>10</v>
      </c>
      <c r="D71" s="17">
        <v>8534</v>
      </c>
      <c r="E71" t="s">
        <v>390</v>
      </c>
      <c r="F71" t="s">
        <v>391</v>
      </c>
      <c r="G71" s="6" t="s">
        <v>326</v>
      </c>
      <c r="H71" s="6">
        <f t="shared" si="6"/>
        <v>79</v>
      </c>
    </row>
    <row r="72" spans="1:8" x14ac:dyDescent="0.25">
      <c r="A72" s="6" t="str">
        <f t="shared" si="5"/>
        <v>10-0200-0000-00180</v>
      </c>
      <c r="B72" t="str">
        <f t="shared" si="4"/>
        <v>Laminated Medium Density Fiberboard 8534 T 12MM</v>
      </c>
      <c r="C72">
        <v>12</v>
      </c>
      <c r="D72" s="17">
        <v>8534</v>
      </c>
      <c r="E72" s="6" t="s">
        <v>390</v>
      </c>
      <c r="F72" s="6" t="s">
        <v>391</v>
      </c>
      <c r="G72" s="6" t="s">
        <v>326</v>
      </c>
      <c r="H72" s="6">
        <f t="shared" si="6"/>
        <v>80</v>
      </c>
    </row>
    <row r="73" spans="1:8" x14ac:dyDescent="0.25">
      <c r="A73" s="6" t="str">
        <f t="shared" si="5"/>
        <v>10-0200-0000-00181</v>
      </c>
      <c r="B73" t="str">
        <f t="shared" si="4"/>
        <v>Laminated Medium Density Fiberboard 8534 T 18MM</v>
      </c>
      <c r="C73">
        <v>18</v>
      </c>
      <c r="D73" s="17">
        <v>8534</v>
      </c>
      <c r="E73" s="6" t="s">
        <v>390</v>
      </c>
      <c r="F73" s="6" t="s">
        <v>391</v>
      </c>
      <c r="G73" s="6" t="s">
        <v>326</v>
      </c>
      <c r="H73" s="6">
        <f t="shared" si="6"/>
        <v>81</v>
      </c>
    </row>
    <row r="74" spans="1:8" x14ac:dyDescent="0.25">
      <c r="A74" s="6" t="str">
        <f t="shared" si="5"/>
        <v>10-0200-0000-00182</v>
      </c>
      <c r="B74" t="str">
        <f t="shared" si="4"/>
        <v>Laminated Medium Density Fiberboard 8534 T 25MM</v>
      </c>
      <c r="C74">
        <v>25</v>
      </c>
      <c r="D74" s="17">
        <v>8534</v>
      </c>
      <c r="E74" s="6" t="s">
        <v>390</v>
      </c>
      <c r="F74" s="6" t="s">
        <v>391</v>
      </c>
      <c r="G74" s="6" t="s">
        <v>326</v>
      </c>
      <c r="H74" s="6">
        <f t="shared" si="6"/>
        <v>82</v>
      </c>
    </row>
    <row r="75" spans="1:8" x14ac:dyDescent="0.25">
      <c r="A75" s="6" t="str">
        <f t="shared" si="5"/>
        <v>10-0200-0000-00183</v>
      </c>
      <c r="B75" s="6" t="str">
        <f>CONCATENATE("Laminated High Density Fiberboard ",D75," T ",C75,"MM")</f>
        <v>Laminated High Density Fiberboard 101 T 4MM</v>
      </c>
      <c r="C75">
        <v>4</v>
      </c>
      <c r="D75" s="17">
        <v>101</v>
      </c>
      <c r="E75" t="s">
        <v>40</v>
      </c>
      <c r="F75" t="s">
        <v>392</v>
      </c>
      <c r="G75" s="6" t="s">
        <v>327</v>
      </c>
      <c r="H75" s="6">
        <f t="shared" si="6"/>
        <v>83</v>
      </c>
    </row>
    <row r="76" spans="1:8" x14ac:dyDescent="0.25">
      <c r="A76" s="6" t="str">
        <f t="shared" si="5"/>
        <v>10-0200-0000-00184</v>
      </c>
      <c r="B76" t="str">
        <f t="shared" ref="B76:B97" si="7">CONCATENATE("Laminated Medium Density Fiberboard ",D76," T ",C76,"MM")</f>
        <v>Laminated Medium Density Fiberboard 101 T 10MM</v>
      </c>
      <c r="C76">
        <v>10</v>
      </c>
      <c r="D76" s="17">
        <v>101</v>
      </c>
      <c r="E76" s="6" t="s">
        <v>40</v>
      </c>
      <c r="F76" s="6" t="s">
        <v>392</v>
      </c>
      <c r="G76" s="6" t="s">
        <v>326</v>
      </c>
      <c r="H76" s="6">
        <f t="shared" si="6"/>
        <v>84</v>
      </c>
    </row>
    <row r="77" spans="1:8" x14ac:dyDescent="0.25">
      <c r="A77" s="6" t="str">
        <f t="shared" si="5"/>
        <v>10-0200-0000-00185</v>
      </c>
      <c r="B77" t="str">
        <f t="shared" si="7"/>
        <v>Laminated Medium Density Fiberboard 101 T 12MM</v>
      </c>
      <c r="C77">
        <v>12</v>
      </c>
      <c r="D77" s="17">
        <v>101</v>
      </c>
      <c r="E77" s="6" t="s">
        <v>40</v>
      </c>
      <c r="F77" s="6" t="s">
        <v>392</v>
      </c>
      <c r="G77" s="6" t="s">
        <v>326</v>
      </c>
      <c r="H77" s="6">
        <f t="shared" si="6"/>
        <v>85</v>
      </c>
    </row>
    <row r="78" spans="1:8" x14ac:dyDescent="0.25">
      <c r="A78" s="6" t="str">
        <f t="shared" si="5"/>
        <v>10-0200-0000-00186</v>
      </c>
      <c r="B78" t="str">
        <f t="shared" si="7"/>
        <v>Laminated Medium Density Fiberboard 101 T 16MM</v>
      </c>
      <c r="C78">
        <v>16</v>
      </c>
      <c r="D78" s="17">
        <v>101</v>
      </c>
      <c r="E78" s="6" t="s">
        <v>40</v>
      </c>
      <c r="F78" s="6" t="s">
        <v>392</v>
      </c>
      <c r="G78" s="6" t="s">
        <v>326</v>
      </c>
      <c r="H78" s="6">
        <f t="shared" si="6"/>
        <v>86</v>
      </c>
    </row>
    <row r="79" spans="1:8" x14ac:dyDescent="0.25">
      <c r="A79" s="6" t="str">
        <f t="shared" si="5"/>
        <v>10-0200-0000-00187</v>
      </c>
      <c r="B79" t="str">
        <f t="shared" si="7"/>
        <v>Laminated Medium Density Fiberboard 101 T 19MM</v>
      </c>
      <c r="C79">
        <v>19</v>
      </c>
      <c r="D79" s="17">
        <v>101</v>
      </c>
      <c r="E79" s="6" t="s">
        <v>40</v>
      </c>
      <c r="F79" s="6" t="s">
        <v>392</v>
      </c>
      <c r="G79" s="6" t="s">
        <v>326</v>
      </c>
      <c r="H79" s="6">
        <f t="shared" si="6"/>
        <v>87</v>
      </c>
    </row>
    <row r="80" spans="1:8" x14ac:dyDescent="0.25">
      <c r="A80" s="6" t="str">
        <f t="shared" si="5"/>
        <v>10-0200-0000-00188</v>
      </c>
      <c r="B80" t="str">
        <f t="shared" si="7"/>
        <v>Laminated Medium Density Fiberboard 101 T 25MM</v>
      </c>
      <c r="C80">
        <v>25</v>
      </c>
      <c r="D80" s="17">
        <v>101</v>
      </c>
      <c r="E80" s="6" t="s">
        <v>40</v>
      </c>
      <c r="F80" s="6" t="s">
        <v>392</v>
      </c>
      <c r="G80" s="6" t="s">
        <v>326</v>
      </c>
      <c r="H80" s="6">
        <f t="shared" si="6"/>
        <v>88</v>
      </c>
    </row>
    <row r="81" spans="1:8" s="6" customFormat="1" x14ac:dyDescent="0.25">
      <c r="A81" s="6" t="str">
        <f t="shared" si="5"/>
        <v>10-0200-0000-00189</v>
      </c>
      <c r="B81" s="6" t="str">
        <f t="shared" si="7"/>
        <v>Laminated Medium Density Fiberboard 101 T 36MM</v>
      </c>
      <c r="C81" s="6">
        <v>36</v>
      </c>
      <c r="D81" s="17">
        <v>101</v>
      </c>
      <c r="E81" s="6" t="s">
        <v>40</v>
      </c>
      <c r="F81" s="6" t="s">
        <v>392</v>
      </c>
      <c r="G81" s="6" t="s">
        <v>326</v>
      </c>
      <c r="H81" s="6">
        <f t="shared" si="6"/>
        <v>89</v>
      </c>
    </row>
    <row r="82" spans="1:8" x14ac:dyDescent="0.25">
      <c r="A82" s="6" t="str">
        <f t="shared" si="5"/>
        <v>10-0200-0000-00190</v>
      </c>
      <c r="B82" t="str">
        <f t="shared" si="7"/>
        <v>Laminated Medium Density Fiberboard 112 T 18MM</v>
      </c>
      <c r="C82">
        <v>18</v>
      </c>
      <c r="D82" s="17">
        <v>112</v>
      </c>
      <c r="E82" t="s">
        <v>393</v>
      </c>
      <c r="F82" t="s">
        <v>394</v>
      </c>
      <c r="G82" s="6" t="s">
        <v>326</v>
      </c>
      <c r="H82" s="6">
        <f t="shared" si="6"/>
        <v>90</v>
      </c>
    </row>
    <row r="83" spans="1:8" x14ac:dyDescent="0.25">
      <c r="A83" s="6" t="str">
        <f t="shared" si="5"/>
        <v>10-0200-0000-00191</v>
      </c>
      <c r="B83" t="str">
        <f t="shared" si="7"/>
        <v>Laminated Medium Density Fiberboard 112 T 25MM</v>
      </c>
      <c r="C83">
        <v>25</v>
      </c>
      <c r="D83" s="17">
        <v>112</v>
      </c>
      <c r="E83" s="6" t="s">
        <v>393</v>
      </c>
      <c r="F83" s="6" t="s">
        <v>394</v>
      </c>
      <c r="G83" s="6" t="s">
        <v>326</v>
      </c>
      <c r="H83" s="6">
        <f t="shared" si="6"/>
        <v>91</v>
      </c>
    </row>
    <row r="84" spans="1:8" x14ac:dyDescent="0.25">
      <c r="A84" s="6" t="str">
        <f t="shared" si="5"/>
        <v>10-0200-0000-00192</v>
      </c>
      <c r="B84" t="str">
        <f t="shared" si="7"/>
        <v>Laminated Medium Density Fiberboard 125 T 18MM</v>
      </c>
      <c r="C84">
        <v>18</v>
      </c>
      <c r="D84" s="17">
        <v>125</v>
      </c>
      <c r="E84" t="s">
        <v>395</v>
      </c>
      <c r="F84" t="s">
        <v>396</v>
      </c>
      <c r="G84" s="6" t="s">
        <v>326</v>
      </c>
      <c r="H84" s="6">
        <f t="shared" si="6"/>
        <v>92</v>
      </c>
    </row>
    <row r="85" spans="1:8" x14ac:dyDescent="0.25">
      <c r="A85" s="6" t="str">
        <f t="shared" si="5"/>
        <v>10-0200-0000-00193</v>
      </c>
      <c r="B85" t="str">
        <f t="shared" si="7"/>
        <v>Laminated Medium Density Fiberboard 125 T 25MM</v>
      </c>
      <c r="C85">
        <v>25</v>
      </c>
      <c r="D85" s="17">
        <v>125</v>
      </c>
      <c r="E85" s="6" t="s">
        <v>395</v>
      </c>
      <c r="F85" s="6" t="s">
        <v>396</v>
      </c>
      <c r="G85" s="6" t="s">
        <v>326</v>
      </c>
      <c r="H85" s="6">
        <f t="shared" si="6"/>
        <v>93</v>
      </c>
    </row>
    <row r="86" spans="1:8" x14ac:dyDescent="0.25">
      <c r="A86" s="6" t="str">
        <f t="shared" si="5"/>
        <v>10-0200-0000-00194</v>
      </c>
      <c r="B86" t="str">
        <f t="shared" si="7"/>
        <v>Laminated Medium Density Fiberboard 134 T 18MM</v>
      </c>
      <c r="C86">
        <v>18</v>
      </c>
      <c r="D86" s="17">
        <v>134</v>
      </c>
      <c r="E86" t="s">
        <v>397</v>
      </c>
      <c r="F86" t="s">
        <v>398</v>
      </c>
      <c r="G86" s="6" t="s">
        <v>326</v>
      </c>
      <c r="H86" s="6">
        <f t="shared" si="6"/>
        <v>94</v>
      </c>
    </row>
    <row r="87" spans="1:8" x14ac:dyDescent="0.25">
      <c r="A87" s="6" t="str">
        <f t="shared" si="5"/>
        <v>10-0200-0000-00195</v>
      </c>
      <c r="B87" t="str">
        <f t="shared" si="7"/>
        <v>Laminated Medium Density Fiberboard 134 T 25MM</v>
      </c>
      <c r="C87">
        <v>25</v>
      </c>
      <c r="D87" s="17">
        <v>134</v>
      </c>
      <c r="E87" s="6" t="s">
        <v>397</v>
      </c>
      <c r="F87" s="6" t="s">
        <v>398</v>
      </c>
      <c r="G87" s="6" t="s">
        <v>326</v>
      </c>
      <c r="H87" s="6">
        <f t="shared" si="6"/>
        <v>95</v>
      </c>
    </row>
    <row r="88" spans="1:8" x14ac:dyDescent="0.25">
      <c r="A88" s="6" t="str">
        <f t="shared" si="5"/>
        <v>10-0200-0000-00196</v>
      </c>
      <c r="B88" t="str">
        <f t="shared" si="7"/>
        <v>Laminated Medium Density Fiberboard 149 T 18MM</v>
      </c>
      <c r="C88">
        <v>18</v>
      </c>
      <c r="D88" s="17">
        <v>149</v>
      </c>
      <c r="E88" t="s">
        <v>399</v>
      </c>
      <c r="F88" t="s">
        <v>400</v>
      </c>
      <c r="G88" s="6" t="s">
        <v>326</v>
      </c>
      <c r="H88" s="6">
        <f t="shared" si="6"/>
        <v>96</v>
      </c>
    </row>
    <row r="89" spans="1:8" x14ac:dyDescent="0.25">
      <c r="A89" s="6" t="str">
        <f t="shared" si="5"/>
        <v>10-0200-0000-00197</v>
      </c>
      <c r="B89" t="str">
        <f t="shared" si="7"/>
        <v>Laminated Medium Density Fiberboard 149 T 25MM</v>
      </c>
      <c r="C89">
        <v>25</v>
      </c>
      <c r="D89" s="17">
        <v>149</v>
      </c>
      <c r="E89" s="6" t="s">
        <v>399</v>
      </c>
      <c r="F89" s="6" t="s">
        <v>400</v>
      </c>
      <c r="G89" s="6" t="s">
        <v>326</v>
      </c>
      <c r="H89" s="6">
        <f t="shared" si="6"/>
        <v>97</v>
      </c>
    </row>
    <row r="90" spans="1:8" x14ac:dyDescent="0.25">
      <c r="A90" s="6" t="str">
        <f t="shared" si="5"/>
        <v>10-0200-0000-00198</v>
      </c>
      <c r="B90" t="str">
        <f t="shared" si="7"/>
        <v>Laminated Medium Density Fiberboard 149 T 36MM</v>
      </c>
      <c r="C90">
        <v>36</v>
      </c>
      <c r="D90" s="17">
        <v>149</v>
      </c>
      <c r="E90" s="6" t="s">
        <v>399</v>
      </c>
      <c r="F90" s="6" t="s">
        <v>400</v>
      </c>
      <c r="G90" s="6" t="s">
        <v>326</v>
      </c>
      <c r="H90" s="6">
        <f t="shared" si="6"/>
        <v>98</v>
      </c>
    </row>
    <row r="91" spans="1:8" x14ac:dyDescent="0.25">
      <c r="A91" s="6" t="str">
        <f t="shared" si="5"/>
        <v>10-0200-0000-00199</v>
      </c>
      <c r="B91" t="str">
        <f t="shared" si="7"/>
        <v>Laminated Medium Density Fiberboard 164 T 18MM</v>
      </c>
      <c r="C91">
        <v>18</v>
      </c>
      <c r="D91" s="17">
        <v>164</v>
      </c>
      <c r="E91" t="s">
        <v>401</v>
      </c>
      <c r="F91" t="s">
        <v>402</v>
      </c>
      <c r="G91" s="6" t="s">
        <v>326</v>
      </c>
      <c r="H91" s="6">
        <f t="shared" si="6"/>
        <v>99</v>
      </c>
    </row>
    <row r="92" spans="1:8" x14ac:dyDescent="0.25">
      <c r="A92" s="6" t="str">
        <f t="shared" si="5"/>
        <v>10-0200-0000-001100</v>
      </c>
      <c r="B92" t="str">
        <f t="shared" si="7"/>
        <v>Laminated Medium Density Fiberboard 164 T 25MM</v>
      </c>
      <c r="C92">
        <v>25</v>
      </c>
      <c r="D92" s="17">
        <v>164</v>
      </c>
      <c r="E92" s="6" t="s">
        <v>401</v>
      </c>
      <c r="F92" s="6" t="s">
        <v>402</v>
      </c>
      <c r="G92" s="6" t="s">
        <v>326</v>
      </c>
      <c r="H92" s="6">
        <f t="shared" si="6"/>
        <v>100</v>
      </c>
    </row>
    <row r="93" spans="1:8" x14ac:dyDescent="0.25">
      <c r="A93" s="6" t="str">
        <f t="shared" si="5"/>
        <v>10-0200-0000-001101</v>
      </c>
      <c r="B93" t="str">
        <f t="shared" si="7"/>
        <v>Laminated Medium Density Fiberboard 190 T 18MM</v>
      </c>
      <c r="C93">
        <v>18</v>
      </c>
      <c r="D93" s="17">
        <v>190</v>
      </c>
      <c r="E93" t="s">
        <v>403</v>
      </c>
      <c r="F93" t="s">
        <v>404</v>
      </c>
      <c r="G93" s="6" t="s">
        <v>326</v>
      </c>
      <c r="H93" s="6">
        <f t="shared" si="6"/>
        <v>101</v>
      </c>
    </row>
    <row r="94" spans="1:8" x14ac:dyDescent="0.25">
      <c r="A94" s="6" t="str">
        <f t="shared" si="5"/>
        <v>10-0200-0000-001102</v>
      </c>
      <c r="B94" t="str">
        <f t="shared" si="7"/>
        <v>Laminated Medium Density Fiberboard 340 T 12MM</v>
      </c>
      <c r="C94">
        <v>12</v>
      </c>
      <c r="D94" s="17">
        <v>340</v>
      </c>
      <c r="E94" t="s">
        <v>405</v>
      </c>
      <c r="F94" t="s">
        <v>406</v>
      </c>
      <c r="G94" s="6" t="s">
        <v>326</v>
      </c>
      <c r="H94" s="6">
        <f t="shared" si="6"/>
        <v>102</v>
      </c>
    </row>
    <row r="95" spans="1:8" x14ac:dyDescent="0.25">
      <c r="A95" s="6" t="str">
        <f t="shared" si="5"/>
        <v>10-0200-0000-001103</v>
      </c>
      <c r="B95" t="str">
        <f t="shared" si="7"/>
        <v>Laminated Medium Density Fiberboard 340 T 16MM</v>
      </c>
      <c r="C95">
        <v>16</v>
      </c>
      <c r="D95" s="17">
        <v>340</v>
      </c>
      <c r="E95" s="6" t="s">
        <v>405</v>
      </c>
      <c r="F95" s="6" t="s">
        <v>406</v>
      </c>
      <c r="G95" s="6" t="s">
        <v>326</v>
      </c>
      <c r="H95" s="6">
        <f t="shared" si="6"/>
        <v>103</v>
      </c>
    </row>
    <row r="96" spans="1:8" x14ac:dyDescent="0.25">
      <c r="A96" s="6" t="str">
        <f t="shared" si="5"/>
        <v>10-0200-0000-001104</v>
      </c>
      <c r="B96" t="str">
        <f t="shared" si="7"/>
        <v>Laminated Medium Density Fiberboard 340 T 18MM</v>
      </c>
      <c r="C96">
        <v>18</v>
      </c>
      <c r="D96" s="17">
        <v>340</v>
      </c>
      <c r="E96" s="6" t="s">
        <v>405</v>
      </c>
      <c r="F96" s="6" t="s">
        <v>406</v>
      </c>
      <c r="G96" s="6" t="s">
        <v>326</v>
      </c>
      <c r="H96" s="6">
        <f t="shared" si="6"/>
        <v>104</v>
      </c>
    </row>
    <row r="97" spans="1:8" x14ac:dyDescent="0.25">
      <c r="A97" s="6" t="str">
        <f t="shared" si="5"/>
        <v>10-0200-0000-001105</v>
      </c>
      <c r="B97" t="str">
        <f t="shared" si="7"/>
        <v>Laminated Medium Density Fiberboard 340 T 25MM</v>
      </c>
      <c r="C97">
        <v>25</v>
      </c>
      <c r="D97" s="17">
        <v>340</v>
      </c>
      <c r="E97" s="6" t="s">
        <v>405</v>
      </c>
      <c r="F97" s="6" t="s">
        <v>406</v>
      </c>
      <c r="G97" s="6" t="s">
        <v>326</v>
      </c>
      <c r="H97" s="6">
        <f t="shared" si="6"/>
        <v>105</v>
      </c>
    </row>
    <row r="98" spans="1:8" x14ac:dyDescent="0.25">
      <c r="A98" s="6" t="str">
        <f t="shared" si="5"/>
        <v>10-0200-0000-001106</v>
      </c>
      <c r="B98" s="6" t="str">
        <f>CONCATENATE("Laminated High Density Fiberboard ",D98," T ",C98,"MM")</f>
        <v>Laminated High Density Fiberboard 344 T 4MM</v>
      </c>
      <c r="C98">
        <v>4</v>
      </c>
      <c r="D98" s="17">
        <v>344</v>
      </c>
      <c r="E98" t="s">
        <v>407</v>
      </c>
      <c r="F98" t="s">
        <v>408</v>
      </c>
      <c r="G98" s="6" t="s">
        <v>327</v>
      </c>
      <c r="H98" s="6">
        <f t="shared" si="6"/>
        <v>106</v>
      </c>
    </row>
    <row r="99" spans="1:8" x14ac:dyDescent="0.25">
      <c r="A99" s="6" t="str">
        <f t="shared" si="5"/>
        <v>10-0200-0000-001107</v>
      </c>
      <c r="B99" t="str">
        <f>CONCATENATE("Laminated Medium Density Fiberboard ",D99," T ",C99,"MM")</f>
        <v>Laminated Medium Density Fiberboard 344 T 12MM</v>
      </c>
      <c r="C99">
        <v>12</v>
      </c>
      <c r="D99" s="17">
        <v>344</v>
      </c>
      <c r="E99" s="6" t="s">
        <v>407</v>
      </c>
      <c r="F99" s="6" t="s">
        <v>408</v>
      </c>
      <c r="G99" s="6" t="s">
        <v>326</v>
      </c>
      <c r="H99" s="6">
        <f t="shared" si="6"/>
        <v>107</v>
      </c>
    </row>
    <row r="100" spans="1:8" x14ac:dyDescent="0.25">
      <c r="A100" s="6" t="str">
        <f t="shared" si="5"/>
        <v>10-0200-0000-001108</v>
      </c>
      <c r="B100" t="str">
        <f>CONCATENATE("Laminated Medium Density Fiberboard ",D100," T ",C100,"MM")</f>
        <v>Laminated Medium Density Fiberboard 344 T 16MM</v>
      </c>
      <c r="C100">
        <v>16</v>
      </c>
      <c r="D100" s="17">
        <v>344</v>
      </c>
      <c r="E100" s="6" t="s">
        <v>407</v>
      </c>
      <c r="F100" s="6" t="s">
        <v>408</v>
      </c>
      <c r="G100" s="6" t="s">
        <v>326</v>
      </c>
      <c r="H100" s="6">
        <f t="shared" si="6"/>
        <v>108</v>
      </c>
    </row>
    <row r="101" spans="1:8" x14ac:dyDescent="0.25">
      <c r="A101" s="6" t="str">
        <f t="shared" si="5"/>
        <v>10-0200-0000-001109</v>
      </c>
      <c r="B101" t="str">
        <f>CONCATENATE("Laminated Medium Density Fiberboard ",D101," T ",C101,"MM")</f>
        <v>Laminated Medium Density Fiberboard 344 T 18MM</v>
      </c>
      <c r="C101">
        <v>18</v>
      </c>
      <c r="D101" s="17">
        <v>344</v>
      </c>
      <c r="E101" s="6" t="s">
        <v>407</v>
      </c>
      <c r="F101" s="6" t="s">
        <v>408</v>
      </c>
      <c r="G101" s="6" t="s">
        <v>326</v>
      </c>
      <c r="H101" s="6">
        <f t="shared" si="6"/>
        <v>109</v>
      </c>
    </row>
    <row r="102" spans="1:8" x14ac:dyDescent="0.25">
      <c r="A102" s="6" t="str">
        <f t="shared" si="5"/>
        <v>10-0200-0000-001110</v>
      </c>
      <c r="B102" t="str">
        <f>CONCATENATE("Laminated Medium Density Fiberboard ",D102," T ",C102,"MM")</f>
        <v>Laminated Medium Density Fiberboard 344 T 25MM</v>
      </c>
      <c r="C102">
        <v>25</v>
      </c>
      <c r="D102" s="17">
        <v>344</v>
      </c>
      <c r="E102" s="6" t="s">
        <v>407</v>
      </c>
      <c r="F102" s="6" t="s">
        <v>408</v>
      </c>
      <c r="G102" s="6" t="s">
        <v>326</v>
      </c>
      <c r="H102" s="6">
        <f t="shared" si="6"/>
        <v>110</v>
      </c>
    </row>
    <row r="103" spans="1:8" x14ac:dyDescent="0.25">
      <c r="A103" s="6" t="str">
        <f t="shared" si="5"/>
        <v>10-0200-0000-001111</v>
      </c>
      <c r="B103" t="str">
        <f>CONCATENATE("Laminated Medium Density Fiberboard ",D103," T ",C103,"MM")</f>
        <v>Laminated Medium Density Fiberboard 344 T 36MM</v>
      </c>
      <c r="C103">
        <v>36</v>
      </c>
      <c r="D103" s="17">
        <v>344</v>
      </c>
      <c r="E103" s="6" t="s">
        <v>407</v>
      </c>
      <c r="F103" s="6" t="s">
        <v>408</v>
      </c>
      <c r="G103" s="6" t="s">
        <v>326</v>
      </c>
      <c r="H103" s="6">
        <f t="shared" si="6"/>
        <v>111</v>
      </c>
    </row>
    <row r="104" spans="1:8" x14ac:dyDescent="0.25">
      <c r="A104" s="6" t="str">
        <f t="shared" si="5"/>
        <v>10-0200-0000-001112</v>
      </c>
      <c r="B104" s="6" t="str">
        <f>CONCATENATE("Laminated High Density Fiberboard ",D104," T ",C104,"MM")</f>
        <v>Laminated High Density Fiberboard 375 T 4MM</v>
      </c>
      <c r="C104">
        <v>4</v>
      </c>
      <c r="D104" s="17">
        <v>375</v>
      </c>
      <c r="E104" t="s">
        <v>409</v>
      </c>
      <c r="F104" t="s">
        <v>410</v>
      </c>
      <c r="G104" s="6" t="s">
        <v>327</v>
      </c>
      <c r="H104" s="6">
        <f t="shared" si="6"/>
        <v>112</v>
      </c>
    </row>
    <row r="105" spans="1:8" x14ac:dyDescent="0.25">
      <c r="A105" s="6" t="str">
        <f t="shared" si="5"/>
        <v>10-0200-0000-001113</v>
      </c>
      <c r="B105" t="str">
        <f t="shared" ref="B105:B121" si="8">CONCATENATE("Laminated Medium Density Fiberboard ",D105," T ",C105,"MM")</f>
        <v>Laminated Medium Density Fiberboard 375 T 12MM</v>
      </c>
      <c r="C105">
        <v>12</v>
      </c>
      <c r="D105" s="17">
        <v>375</v>
      </c>
      <c r="E105" s="6" t="s">
        <v>409</v>
      </c>
      <c r="F105" s="6" t="s">
        <v>410</v>
      </c>
      <c r="G105" s="6" t="s">
        <v>326</v>
      </c>
      <c r="H105" s="6">
        <f t="shared" si="6"/>
        <v>113</v>
      </c>
    </row>
    <row r="106" spans="1:8" x14ac:dyDescent="0.25">
      <c r="A106" s="6" t="str">
        <f t="shared" si="5"/>
        <v>10-0200-0000-001114</v>
      </c>
      <c r="B106" t="str">
        <f t="shared" si="8"/>
        <v>Laminated Medium Density Fiberboard 375 T 18MM</v>
      </c>
      <c r="C106">
        <v>18</v>
      </c>
      <c r="D106" s="17">
        <v>375</v>
      </c>
      <c r="E106" s="6" t="s">
        <v>409</v>
      </c>
      <c r="F106" s="6" t="s">
        <v>410</v>
      </c>
      <c r="G106" s="6" t="s">
        <v>326</v>
      </c>
      <c r="H106" s="6">
        <f t="shared" si="6"/>
        <v>114</v>
      </c>
    </row>
    <row r="107" spans="1:8" x14ac:dyDescent="0.25">
      <c r="A107" s="6" t="str">
        <f t="shared" si="5"/>
        <v>10-0200-0000-001115</v>
      </c>
      <c r="B107" t="str">
        <f t="shared" si="8"/>
        <v>Laminated Medium Density Fiberboard 375 T 25MM</v>
      </c>
      <c r="C107">
        <v>25</v>
      </c>
      <c r="D107" s="17">
        <v>375</v>
      </c>
      <c r="E107" s="6" t="s">
        <v>409</v>
      </c>
      <c r="F107" s="6" t="s">
        <v>410</v>
      </c>
      <c r="G107" s="6" t="s">
        <v>326</v>
      </c>
      <c r="H107" s="6">
        <f t="shared" si="6"/>
        <v>115</v>
      </c>
    </row>
    <row r="108" spans="1:8" x14ac:dyDescent="0.25">
      <c r="A108" s="6" t="str">
        <f t="shared" si="5"/>
        <v>10-0200-0000-001116</v>
      </c>
      <c r="B108" t="str">
        <f t="shared" si="8"/>
        <v>Laminated Medium Density Fiberboard 375 T 36MM</v>
      </c>
      <c r="C108">
        <v>36</v>
      </c>
      <c r="D108" s="17">
        <v>375</v>
      </c>
      <c r="E108" s="6" t="s">
        <v>409</v>
      </c>
      <c r="F108" s="6" t="s">
        <v>410</v>
      </c>
      <c r="G108" s="6" t="s">
        <v>326</v>
      </c>
      <c r="H108" s="6">
        <f t="shared" si="6"/>
        <v>116</v>
      </c>
    </row>
    <row r="109" spans="1:8" x14ac:dyDescent="0.25">
      <c r="A109" s="6" t="str">
        <f t="shared" si="5"/>
        <v>10-0200-0000-001117</v>
      </c>
      <c r="B109" t="str">
        <f t="shared" si="8"/>
        <v>Laminated Medium Density Fiberboard 381 T 16MM</v>
      </c>
      <c r="C109">
        <v>16</v>
      </c>
      <c r="D109" s="17">
        <v>381</v>
      </c>
      <c r="E109" t="s">
        <v>411</v>
      </c>
      <c r="F109" t="s">
        <v>412</v>
      </c>
      <c r="G109" s="6" t="s">
        <v>326</v>
      </c>
      <c r="H109" s="6">
        <f t="shared" si="6"/>
        <v>117</v>
      </c>
    </row>
    <row r="110" spans="1:8" s="6" customFormat="1" x14ac:dyDescent="0.25">
      <c r="A110" s="6" t="str">
        <f t="shared" si="5"/>
        <v>10-0200-0000-001118</v>
      </c>
      <c r="B110" s="6" t="str">
        <f t="shared" si="8"/>
        <v>Laminated Medium Density Fiberboard 381 T 18MM</v>
      </c>
      <c r="C110" s="6">
        <v>18</v>
      </c>
      <c r="D110" s="17">
        <v>381</v>
      </c>
      <c r="E110" s="6" t="s">
        <v>411</v>
      </c>
      <c r="F110" s="6" t="s">
        <v>412</v>
      </c>
      <c r="G110" s="6" t="s">
        <v>326</v>
      </c>
      <c r="H110" s="6">
        <f t="shared" si="6"/>
        <v>118</v>
      </c>
    </row>
    <row r="111" spans="1:8" s="6" customFormat="1" x14ac:dyDescent="0.25">
      <c r="A111" s="6" t="str">
        <f t="shared" si="5"/>
        <v>10-0200-0000-001119</v>
      </c>
      <c r="B111" s="6" t="str">
        <f t="shared" si="8"/>
        <v>Laminated Medium Density Fiberboard 381 T 25MM</v>
      </c>
      <c r="C111" s="6">
        <v>25</v>
      </c>
      <c r="D111" s="17">
        <v>381</v>
      </c>
      <c r="E111" s="6" t="s">
        <v>411</v>
      </c>
      <c r="F111" s="6" t="s">
        <v>412</v>
      </c>
      <c r="G111" s="6" t="s">
        <v>326</v>
      </c>
      <c r="H111" s="6">
        <f t="shared" si="6"/>
        <v>119</v>
      </c>
    </row>
    <row r="112" spans="1:8" s="6" customFormat="1" x14ac:dyDescent="0.25">
      <c r="A112" s="6" t="str">
        <f t="shared" si="5"/>
        <v>10-0200-0000-001120</v>
      </c>
      <c r="B112" s="6" t="str">
        <f t="shared" si="8"/>
        <v>Laminated Medium Density Fiberboard 381 T 36MM</v>
      </c>
      <c r="C112" s="6">
        <v>36</v>
      </c>
      <c r="D112" s="17">
        <v>381</v>
      </c>
      <c r="E112" s="6" t="s">
        <v>411</v>
      </c>
      <c r="F112" s="6" t="s">
        <v>412</v>
      </c>
      <c r="G112" s="6" t="s">
        <v>326</v>
      </c>
      <c r="H112" s="6">
        <f t="shared" si="6"/>
        <v>120</v>
      </c>
    </row>
    <row r="113" spans="1:8" x14ac:dyDescent="0.25">
      <c r="A113" s="6" t="str">
        <f t="shared" si="5"/>
        <v>10-0200-0000-001121</v>
      </c>
      <c r="B113" t="str">
        <f t="shared" si="8"/>
        <v>Laminated Medium Density Fiberboard 396 T 18MM</v>
      </c>
      <c r="C113">
        <v>18</v>
      </c>
      <c r="D113" s="17">
        <v>396</v>
      </c>
      <c r="E113" t="s">
        <v>413</v>
      </c>
      <c r="F113" t="s">
        <v>414</v>
      </c>
      <c r="G113" s="6" t="s">
        <v>326</v>
      </c>
      <c r="H113" s="6">
        <f t="shared" si="6"/>
        <v>121</v>
      </c>
    </row>
    <row r="114" spans="1:8" s="6" customFormat="1" x14ac:dyDescent="0.25">
      <c r="A114" s="6" t="str">
        <f t="shared" si="5"/>
        <v>10-0200-0000-001122</v>
      </c>
      <c r="B114" s="6" t="str">
        <f t="shared" si="8"/>
        <v>Laminated Medium Density Fiberboard 396 T 25MM</v>
      </c>
      <c r="C114" s="6">
        <v>25</v>
      </c>
      <c r="D114" s="17">
        <v>396</v>
      </c>
      <c r="E114" s="6" t="s">
        <v>413</v>
      </c>
      <c r="F114" s="6" t="s">
        <v>414</v>
      </c>
      <c r="G114" s="6" t="s">
        <v>326</v>
      </c>
      <c r="H114" s="6">
        <f t="shared" si="6"/>
        <v>122</v>
      </c>
    </row>
    <row r="115" spans="1:8" x14ac:dyDescent="0.25">
      <c r="A115" s="6" t="str">
        <f t="shared" si="5"/>
        <v>10-0200-0000-001123</v>
      </c>
      <c r="B115" t="str">
        <f t="shared" si="8"/>
        <v>Laminated Medium Density Fiberboard 514 T 16MM</v>
      </c>
      <c r="C115">
        <v>16</v>
      </c>
      <c r="D115" s="17">
        <v>514</v>
      </c>
      <c r="E115" t="s">
        <v>415</v>
      </c>
      <c r="F115" t="s">
        <v>416</v>
      </c>
      <c r="G115" s="6" t="s">
        <v>326</v>
      </c>
      <c r="H115" s="6">
        <f t="shared" si="6"/>
        <v>123</v>
      </c>
    </row>
    <row r="116" spans="1:8" x14ac:dyDescent="0.25">
      <c r="A116" s="6" t="str">
        <f t="shared" si="5"/>
        <v>10-0200-0000-001124</v>
      </c>
      <c r="B116" t="str">
        <f t="shared" si="8"/>
        <v>Laminated Medium Density Fiberboard 514 T 18MM</v>
      </c>
      <c r="C116">
        <v>18</v>
      </c>
      <c r="D116" s="17">
        <v>514</v>
      </c>
      <c r="E116" s="6" t="s">
        <v>415</v>
      </c>
      <c r="F116" s="6" t="s">
        <v>416</v>
      </c>
      <c r="G116" s="6" t="s">
        <v>326</v>
      </c>
      <c r="H116" s="6">
        <f t="shared" si="6"/>
        <v>124</v>
      </c>
    </row>
    <row r="117" spans="1:8" x14ac:dyDescent="0.25">
      <c r="A117" s="6" t="str">
        <f t="shared" si="5"/>
        <v>10-0200-0000-001125</v>
      </c>
      <c r="B117" t="str">
        <f t="shared" si="8"/>
        <v>Laminated Medium Density Fiberboard 514 T 25MM</v>
      </c>
      <c r="C117">
        <v>25</v>
      </c>
      <c r="D117" s="17">
        <v>514</v>
      </c>
      <c r="E117" s="6" t="s">
        <v>415</v>
      </c>
      <c r="F117" s="6" t="s">
        <v>416</v>
      </c>
      <c r="G117" s="6" t="s">
        <v>326</v>
      </c>
      <c r="H117" s="6">
        <f t="shared" si="6"/>
        <v>125</v>
      </c>
    </row>
    <row r="118" spans="1:8" x14ac:dyDescent="0.25">
      <c r="A118" s="6" t="str">
        <f t="shared" si="5"/>
        <v>10-0200-0000-001126</v>
      </c>
      <c r="B118" t="str">
        <f t="shared" si="8"/>
        <v>Laminated Medium Density Fiberboard 515 T 18MM</v>
      </c>
      <c r="C118">
        <v>18</v>
      </c>
      <c r="D118" s="17">
        <v>515</v>
      </c>
      <c r="E118" t="s">
        <v>417</v>
      </c>
      <c r="F118" t="s">
        <v>418</v>
      </c>
      <c r="G118" s="6" t="s">
        <v>326</v>
      </c>
      <c r="H118" s="6">
        <f t="shared" si="6"/>
        <v>126</v>
      </c>
    </row>
    <row r="119" spans="1:8" x14ac:dyDescent="0.25">
      <c r="A119" s="6" t="str">
        <f t="shared" si="5"/>
        <v>10-0200-0000-001127</v>
      </c>
      <c r="B119" t="str">
        <f t="shared" si="8"/>
        <v>Laminated Medium Density Fiberboard 515 T 25MM</v>
      </c>
      <c r="C119">
        <v>25</v>
      </c>
      <c r="D119" s="17">
        <v>515</v>
      </c>
      <c r="E119" s="6" t="s">
        <v>417</v>
      </c>
      <c r="F119" s="6" t="s">
        <v>418</v>
      </c>
      <c r="G119" s="6" t="s">
        <v>326</v>
      </c>
      <c r="H119" s="6">
        <f t="shared" si="6"/>
        <v>127</v>
      </c>
    </row>
    <row r="120" spans="1:8" x14ac:dyDescent="0.25">
      <c r="A120" s="6" t="str">
        <f t="shared" si="5"/>
        <v>10-0200-0000-001128</v>
      </c>
      <c r="B120" t="str">
        <f t="shared" si="8"/>
        <v>Laminated Medium Density Fiberboard 522 T 18MM</v>
      </c>
      <c r="C120">
        <v>18</v>
      </c>
      <c r="D120" s="17">
        <v>522</v>
      </c>
      <c r="E120" t="s">
        <v>419</v>
      </c>
      <c r="F120" t="s">
        <v>420</v>
      </c>
      <c r="G120" s="6" t="s">
        <v>326</v>
      </c>
      <c r="H120" s="6">
        <f t="shared" si="6"/>
        <v>128</v>
      </c>
    </row>
    <row r="121" spans="1:8" s="6" customFormat="1" x14ac:dyDescent="0.25">
      <c r="A121" s="6" t="str">
        <f t="shared" si="5"/>
        <v>10-0200-0000-001129</v>
      </c>
      <c r="B121" s="6" t="str">
        <f t="shared" si="8"/>
        <v>Laminated Medium Density Fiberboard 522 T 25MM</v>
      </c>
      <c r="C121" s="6">
        <v>25</v>
      </c>
      <c r="D121" s="17">
        <v>522</v>
      </c>
      <c r="E121" s="6" t="s">
        <v>419</v>
      </c>
      <c r="F121" s="6" t="s">
        <v>420</v>
      </c>
      <c r="G121" s="6" t="s">
        <v>326</v>
      </c>
      <c r="H121" s="6">
        <f t="shared" si="6"/>
        <v>129</v>
      </c>
    </row>
    <row r="122" spans="1:8" s="6" customFormat="1" x14ac:dyDescent="0.25">
      <c r="A122" s="6" t="str">
        <f t="shared" si="5"/>
        <v>10-0200-0000-001130</v>
      </c>
      <c r="B122" s="6" t="str">
        <f>CONCATENATE("Laminated High Density Fiberboard ",D122," T ",C122,"MM")</f>
        <v>Laminated High Density Fiberboard 551 T 4MM</v>
      </c>
      <c r="C122" s="6">
        <v>4</v>
      </c>
      <c r="D122" s="17">
        <v>551</v>
      </c>
      <c r="E122" s="6" t="s">
        <v>421</v>
      </c>
      <c r="F122" s="6" t="s">
        <v>422</v>
      </c>
      <c r="G122" s="6" t="s">
        <v>327</v>
      </c>
      <c r="H122" s="6">
        <f t="shared" si="6"/>
        <v>130</v>
      </c>
    </row>
    <row r="123" spans="1:8" x14ac:dyDescent="0.25">
      <c r="A123" s="6" t="str">
        <f t="shared" si="5"/>
        <v>10-0200-0000-001131</v>
      </c>
      <c r="B123" t="str">
        <f>CONCATENATE("Laminated Medium Density Fiberboard ",D123," T ",C123,"MM")</f>
        <v>Laminated Medium Density Fiberboard 551 T 18MM</v>
      </c>
      <c r="C123">
        <v>18</v>
      </c>
      <c r="D123" s="17">
        <v>551</v>
      </c>
      <c r="E123" t="s">
        <v>421</v>
      </c>
      <c r="F123" t="s">
        <v>422</v>
      </c>
      <c r="G123" s="6" t="s">
        <v>326</v>
      </c>
      <c r="H123" s="6">
        <f t="shared" si="6"/>
        <v>131</v>
      </c>
    </row>
    <row r="124" spans="1:8" s="6" customFormat="1" x14ac:dyDescent="0.25">
      <c r="A124" s="6" t="str">
        <f t="shared" si="5"/>
        <v>10-0200-0000-001132</v>
      </c>
      <c r="B124" s="6" t="str">
        <f>CONCATENATE("Laminated Medium Density Fiberboard ",D124," T ",C124,"MM")</f>
        <v>Laminated Medium Density Fiberboard 551 T 25MM</v>
      </c>
      <c r="C124" s="6">
        <v>25</v>
      </c>
      <c r="D124" s="17">
        <v>551</v>
      </c>
      <c r="E124" s="6" t="s">
        <v>421</v>
      </c>
      <c r="F124" s="6" t="s">
        <v>422</v>
      </c>
      <c r="G124" s="6" t="s">
        <v>326</v>
      </c>
      <c r="H124" s="6">
        <f t="shared" si="6"/>
        <v>132</v>
      </c>
    </row>
    <row r="125" spans="1:8" s="6" customFormat="1" x14ac:dyDescent="0.25">
      <c r="A125" s="6" t="str">
        <f t="shared" si="5"/>
        <v>10-0200-0000-001133</v>
      </c>
      <c r="B125" s="6" t="str">
        <f>CONCATENATE("Laminated Medium Density Fiberboard ",D125," T ",C125,"MM")</f>
        <v>Laminated Medium Density Fiberboard 551 T 36MM</v>
      </c>
      <c r="C125" s="6">
        <v>36</v>
      </c>
      <c r="D125" s="17">
        <v>551</v>
      </c>
      <c r="E125" s="6" t="s">
        <v>421</v>
      </c>
      <c r="F125" s="6" t="s">
        <v>422</v>
      </c>
      <c r="G125" s="6" t="s">
        <v>326</v>
      </c>
      <c r="H125" s="6">
        <f t="shared" si="6"/>
        <v>133</v>
      </c>
    </row>
    <row r="126" spans="1:8" x14ac:dyDescent="0.25">
      <c r="A126" s="6" t="str">
        <f t="shared" si="5"/>
        <v>10-0200-0000-001134</v>
      </c>
      <c r="B126" s="6" t="str">
        <f>CONCATENATE("Laminated High Density Fiberboard ",D126," T ",C126,"MM")</f>
        <v>Laminated High Density Fiberboard 685 T 4MM</v>
      </c>
      <c r="C126" s="6">
        <v>4</v>
      </c>
      <c r="D126" s="17">
        <v>685</v>
      </c>
      <c r="E126" t="s">
        <v>332</v>
      </c>
      <c r="F126" t="s">
        <v>423</v>
      </c>
      <c r="G126" s="6" t="s">
        <v>327</v>
      </c>
      <c r="H126" s="6">
        <f t="shared" si="6"/>
        <v>134</v>
      </c>
    </row>
    <row r="127" spans="1:8" x14ac:dyDescent="0.25">
      <c r="A127" s="6" t="str">
        <f t="shared" si="5"/>
        <v>10-0200-0000-001135</v>
      </c>
      <c r="B127" s="6" t="str">
        <f t="shared" ref="B127:B145" si="9">CONCATENATE("Laminated Medium Density Fiberboard ",D127," T ",C127,"MM")</f>
        <v>Laminated Medium Density Fiberboard 685 T 10MM</v>
      </c>
      <c r="C127" s="6">
        <v>10</v>
      </c>
      <c r="D127" s="17">
        <v>685</v>
      </c>
      <c r="E127" s="6" t="s">
        <v>332</v>
      </c>
      <c r="F127" s="6" t="s">
        <v>423</v>
      </c>
      <c r="G127" s="6" t="s">
        <v>326</v>
      </c>
      <c r="H127" s="6">
        <f t="shared" si="6"/>
        <v>135</v>
      </c>
    </row>
    <row r="128" spans="1:8" x14ac:dyDescent="0.25">
      <c r="A128" s="6" t="str">
        <f t="shared" si="5"/>
        <v>10-0200-0000-001136</v>
      </c>
      <c r="B128" s="6" t="str">
        <f t="shared" si="9"/>
        <v>Laminated Medium Density Fiberboard 685 T 12MM</v>
      </c>
      <c r="C128" s="6">
        <v>12</v>
      </c>
      <c r="D128" s="17">
        <v>685</v>
      </c>
      <c r="E128" s="6" t="s">
        <v>332</v>
      </c>
      <c r="F128" s="6" t="s">
        <v>423</v>
      </c>
      <c r="G128" s="6" t="s">
        <v>326</v>
      </c>
      <c r="H128" s="6">
        <f t="shared" si="6"/>
        <v>136</v>
      </c>
    </row>
    <row r="129" spans="1:8" x14ac:dyDescent="0.25">
      <c r="A129" s="6" t="str">
        <f t="shared" si="5"/>
        <v>10-0200-0000-001137</v>
      </c>
      <c r="B129" s="6" t="str">
        <f t="shared" si="9"/>
        <v>Laminated Medium Density Fiberboard 685 T 18MM</v>
      </c>
      <c r="C129" s="6">
        <v>18</v>
      </c>
      <c r="D129" s="17">
        <v>685</v>
      </c>
      <c r="E129" s="6" t="s">
        <v>332</v>
      </c>
      <c r="F129" s="6" t="s">
        <v>423</v>
      </c>
      <c r="G129" s="6" t="s">
        <v>326</v>
      </c>
      <c r="H129" s="6">
        <f t="shared" si="6"/>
        <v>137</v>
      </c>
    </row>
    <row r="130" spans="1:8" x14ac:dyDescent="0.25">
      <c r="A130" s="6" t="str">
        <f t="shared" si="5"/>
        <v>10-0200-0000-001138</v>
      </c>
      <c r="B130" s="6" t="str">
        <f t="shared" si="9"/>
        <v>Laminated Medium Density Fiberboard 685 T 25MM</v>
      </c>
      <c r="C130" s="6">
        <v>25</v>
      </c>
      <c r="D130" s="17">
        <v>685</v>
      </c>
      <c r="E130" s="6" t="s">
        <v>332</v>
      </c>
      <c r="F130" s="6" t="s">
        <v>423</v>
      </c>
      <c r="G130" s="6" t="s">
        <v>326</v>
      </c>
      <c r="H130" s="6">
        <f t="shared" si="6"/>
        <v>138</v>
      </c>
    </row>
    <row r="131" spans="1:8" x14ac:dyDescent="0.25">
      <c r="A131" s="6" t="str">
        <f t="shared" ref="A131:A194" si="10">CONCATENATE("10-0200-0000-001",H131)</f>
        <v>10-0200-0000-001139</v>
      </c>
      <c r="B131" s="6" t="str">
        <f t="shared" si="9"/>
        <v>Laminated Medium Density Fiberboard 685 T 36MM</v>
      </c>
      <c r="C131" s="6">
        <v>36</v>
      </c>
      <c r="D131" s="17">
        <v>685</v>
      </c>
      <c r="E131" s="6" t="s">
        <v>332</v>
      </c>
      <c r="F131" s="6" t="s">
        <v>423</v>
      </c>
      <c r="G131" s="6" t="s">
        <v>326</v>
      </c>
      <c r="H131" s="6">
        <f t="shared" si="6"/>
        <v>139</v>
      </c>
    </row>
    <row r="132" spans="1:8" x14ac:dyDescent="0.25">
      <c r="A132" s="6" t="str">
        <f t="shared" si="10"/>
        <v>10-0200-0000-001140</v>
      </c>
      <c r="B132" t="str">
        <f t="shared" si="9"/>
        <v>Laminated Medium Density Fiberboard 708 T 10MM</v>
      </c>
      <c r="C132">
        <v>10</v>
      </c>
      <c r="D132" s="17">
        <v>708</v>
      </c>
      <c r="E132" t="s">
        <v>424</v>
      </c>
      <c r="F132" t="s">
        <v>425</v>
      </c>
      <c r="G132" s="6" t="s">
        <v>326</v>
      </c>
      <c r="H132" s="6">
        <f t="shared" ref="H132:H195" si="11">H131+1</f>
        <v>140</v>
      </c>
    </row>
    <row r="133" spans="1:8" x14ac:dyDescent="0.25">
      <c r="A133" s="6" t="str">
        <f t="shared" si="10"/>
        <v>10-0200-0000-001141</v>
      </c>
      <c r="B133" s="6" t="str">
        <f t="shared" si="9"/>
        <v>Laminated Medium Density Fiberboard 708 T 12MM</v>
      </c>
      <c r="C133" s="6">
        <v>12</v>
      </c>
      <c r="D133" s="17">
        <v>708</v>
      </c>
      <c r="E133" s="6" t="s">
        <v>424</v>
      </c>
      <c r="F133" s="6" t="s">
        <v>425</v>
      </c>
      <c r="G133" s="6" t="s">
        <v>326</v>
      </c>
      <c r="H133" s="6">
        <f t="shared" si="11"/>
        <v>141</v>
      </c>
    </row>
    <row r="134" spans="1:8" x14ac:dyDescent="0.25">
      <c r="A134" s="6" t="str">
        <f t="shared" si="10"/>
        <v>10-0200-0000-001142</v>
      </c>
      <c r="B134" s="6" t="str">
        <f t="shared" si="9"/>
        <v>Laminated Medium Density Fiberboard 708 T 18MM</v>
      </c>
      <c r="C134" s="6">
        <v>18</v>
      </c>
      <c r="D134" s="17">
        <v>708</v>
      </c>
      <c r="E134" s="6" t="s">
        <v>424</v>
      </c>
      <c r="F134" s="6" t="s">
        <v>425</v>
      </c>
      <c r="G134" s="6" t="s">
        <v>326</v>
      </c>
      <c r="H134" s="6">
        <f t="shared" si="11"/>
        <v>142</v>
      </c>
    </row>
    <row r="135" spans="1:8" x14ac:dyDescent="0.25">
      <c r="A135" s="6" t="str">
        <f t="shared" si="10"/>
        <v>10-0200-0000-001143</v>
      </c>
      <c r="B135" s="6" t="str">
        <f t="shared" si="9"/>
        <v>Laminated Medium Density Fiberboard 708 T 25MM</v>
      </c>
      <c r="C135" s="6">
        <v>25</v>
      </c>
      <c r="D135" s="17">
        <v>708</v>
      </c>
      <c r="E135" s="6" t="s">
        <v>424</v>
      </c>
      <c r="F135" s="6" t="s">
        <v>425</v>
      </c>
      <c r="G135" s="6" t="s">
        <v>326</v>
      </c>
      <c r="H135" s="6">
        <f t="shared" si="11"/>
        <v>143</v>
      </c>
    </row>
    <row r="136" spans="1:8" x14ac:dyDescent="0.25">
      <c r="A136" s="6" t="str">
        <f t="shared" si="10"/>
        <v>10-0200-0000-001144</v>
      </c>
      <c r="B136" s="6" t="str">
        <f t="shared" si="9"/>
        <v>Laminated Medium Density Fiberboard 708 T 36MM</v>
      </c>
      <c r="C136" s="6">
        <v>36</v>
      </c>
      <c r="D136" s="17">
        <v>708</v>
      </c>
      <c r="E136" s="6" t="s">
        <v>424</v>
      </c>
      <c r="F136" s="6" t="s">
        <v>425</v>
      </c>
      <c r="G136" s="6" t="s">
        <v>326</v>
      </c>
      <c r="H136" s="6">
        <f t="shared" si="11"/>
        <v>144</v>
      </c>
    </row>
    <row r="137" spans="1:8" x14ac:dyDescent="0.25">
      <c r="A137" s="6" t="str">
        <f t="shared" si="10"/>
        <v>10-0200-0000-001145</v>
      </c>
      <c r="B137" s="6" t="str">
        <f t="shared" si="9"/>
        <v>Laminated Medium Density Fiberboard 729 T 16MM</v>
      </c>
      <c r="C137">
        <v>16</v>
      </c>
      <c r="D137" s="17">
        <v>729</v>
      </c>
      <c r="E137" t="s">
        <v>426</v>
      </c>
      <c r="F137" t="s">
        <v>427</v>
      </c>
      <c r="G137" s="6" t="s">
        <v>326</v>
      </c>
      <c r="H137" s="6">
        <f t="shared" si="11"/>
        <v>145</v>
      </c>
    </row>
    <row r="138" spans="1:8" x14ac:dyDescent="0.25">
      <c r="A138" s="6" t="str">
        <f t="shared" si="10"/>
        <v>10-0200-0000-001146</v>
      </c>
      <c r="B138" s="6" t="str">
        <f t="shared" si="9"/>
        <v>Laminated Medium Density Fiberboard 729 T 18MM</v>
      </c>
      <c r="C138">
        <v>18</v>
      </c>
      <c r="D138" s="17">
        <v>729</v>
      </c>
      <c r="E138" s="6" t="s">
        <v>426</v>
      </c>
      <c r="F138" s="6" t="s">
        <v>427</v>
      </c>
      <c r="G138" s="6" t="s">
        <v>326</v>
      </c>
      <c r="H138" s="6">
        <f t="shared" si="11"/>
        <v>146</v>
      </c>
    </row>
    <row r="139" spans="1:8" x14ac:dyDescent="0.25">
      <c r="A139" s="6" t="str">
        <f t="shared" si="10"/>
        <v>10-0200-0000-001147</v>
      </c>
      <c r="B139" s="6" t="str">
        <f t="shared" si="9"/>
        <v>Laminated Medium Density Fiberboard 729 T 25MM</v>
      </c>
      <c r="C139">
        <v>25</v>
      </c>
      <c r="D139" s="17">
        <v>729</v>
      </c>
      <c r="E139" s="6" t="s">
        <v>426</v>
      </c>
      <c r="F139" s="6" t="s">
        <v>427</v>
      </c>
      <c r="G139" s="6" t="s">
        <v>326</v>
      </c>
      <c r="H139" s="6">
        <f t="shared" si="11"/>
        <v>147</v>
      </c>
    </row>
    <row r="140" spans="1:8" x14ac:dyDescent="0.25">
      <c r="A140" s="6" t="str">
        <f t="shared" si="10"/>
        <v>10-0200-0000-001148</v>
      </c>
      <c r="B140" s="6" t="str">
        <f t="shared" si="9"/>
        <v>Laminated Medium Density Fiberboard 740 T 12MM</v>
      </c>
      <c r="C140">
        <v>12</v>
      </c>
      <c r="D140" s="17">
        <v>740</v>
      </c>
      <c r="E140" t="s">
        <v>428</v>
      </c>
      <c r="F140" t="s">
        <v>429</v>
      </c>
      <c r="G140" s="6" t="s">
        <v>326</v>
      </c>
      <c r="H140" s="6">
        <f t="shared" si="11"/>
        <v>148</v>
      </c>
    </row>
    <row r="141" spans="1:8" x14ac:dyDescent="0.25">
      <c r="A141" s="6" t="str">
        <f t="shared" si="10"/>
        <v>10-0200-0000-001149</v>
      </c>
      <c r="B141" s="6" t="str">
        <f t="shared" si="9"/>
        <v>Laminated Medium Density Fiberboard 740 T 18MM</v>
      </c>
      <c r="C141">
        <v>18</v>
      </c>
      <c r="D141" s="17">
        <v>740</v>
      </c>
      <c r="E141" s="6" t="s">
        <v>428</v>
      </c>
      <c r="F141" s="6" t="s">
        <v>429</v>
      </c>
      <c r="G141" s="6" t="s">
        <v>326</v>
      </c>
      <c r="H141" s="6">
        <f t="shared" si="11"/>
        <v>149</v>
      </c>
    </row>
    <row r="142" spans="1:8" x14ac:dyDescent="0.25">
      <c r="A142" s="6" t="str">
        <f t="shared" si="10"/>
        <v>10-0200-0000-001150</v>
      </c>
      <c r="B142" s="6" t="str">
        <f t="shared" si="9"/>
        <v>Laminated Medium Density Fiberboard 740 T 25MM</v>
      </c>
      <c r="C142">
        <v>25</v>
      </c>
      <c r="D142" s="17">
        <v>740</v>
      </c>
      <c r="E142" s="6" t="s">
        <v>428</v>
      </c>
      <c r="F142" s="6" t="s">
        <v>429</v>
      </c>
      <c r="G142" s="6" t="s">
        <v>326</v>
      </c>
      <c r="H142" s="6">
        <f t="shared" si="11"/>
        <v>150</v>
      </c>
    </row>
    <row r="143" spans="1:8" x14ac:dyDescent="0.25">
      <c r="A143" s="6" t="str">
        <f t="shared" si="10"/>
        <v>10-0200-0000-001151</v>
      </c>
      <c r="B143" s="6" t="str">
        <f t="shared" si="9"/>
        <v>Laminated Medium Density Fiberboard 740 T 36MM</v>
      </c>
      <c r="C143">
        <v>36</v>
      </c>
      <c r="D143" s="17">
        <v>740</v>
      </c>
      <c r="E143" s="6" t="s">
        <v>428</v>
      </c>
      <c r="F143" s="6" t="s">
        <v>429</v>
      </c>
      <c r="G143" s="6" t="s">
        <v>326</v>
      </c>
      <c r="H143" s="6">
        <f t="shared" si="11"/>
        <v>151</v>
      </c>
    </row>
    <row r="144" spans="1:8" x14ac:dyDescent="0.25">
      <c r="A144" s="6" t="str">
        <f t="shared" si="10"/>
        <v>10-0200-0000-001152</v>
      </c>
      <c r="B144" s="6" t="str">
        <f t="shared" si="9"/>
        <v>Laminated Medium Density Fiberboard 748 T 18MM</v>
      </c>
      <c r="C144">
        <v>18</v>
      </c>
      <c r="D144" s="17">
        <v>748</v>
      </c>
      <c r="E144" t="s">
        <v>430</v>
      </c>
      <c r="F144" t="s">
        <v>431</v>
      </c>
      <c r="G144" s="6" t="s">
        <v>326</v>
      </c>
      <c r="H144" s="6">
        <f t="shared" si="11"/>
        <v>152</v>
      </c>
    </row>
    <row r="145" spans="1:8" x14ac:dyDescent="0.25">
      <c r="A145" s="6" t="str">
        <f t="shared" si="10"/>
        <v>10-0200-0000-001153</v>
      </c>
      <c r="B145" s="6" t="str">
        <f t="shared" si="9"/>
        <v>Laminated Medium Density Fiberboard 748 T 25MM</v>
      </c>
      <c r="C145">
        <v>25</v>
      </c>
      <c r="D145" s="17">
        <v>748</v>
      </c>
      <c r="E145" s="6" t="s">
        <v>430</v>
      </c>
      <c r="F145" s="6" t="s">
        <v>431</v>
      </c>
      <c r="G145" s="6" t="s">
        <v>326</v>
      </c>
      <c r="H145" s="6">
        <f t="shared" si="11"/>
        <v>153</v>
      </c>
    </row>
    <row r="146" spans="1:8" x14ac:dyDescent="0.25">
      <c r="A146" s="6" t="str">
        <f t="shared" si="10"/>
        <v>10-0200-0000-001154</v>
      </c>
      <c r="B146" s="6" t="str">
        <f>CONCATENATE("Laminated High Density Fiberboard ",D146," T ",C146,"MM")</f>
        <v>Laminated High Density Fiberboard 757 T 4MM</v>
      </c>
      <c r="C146">
        <v>4</v>
      </c>
      <c r="D146" s="17">
        <v>757</v>
      </c>
      <c r="E146" t="s">
        <v>432</v>
      </c>
      <c r="F146" t="s">
        <v>433</v>
      </c>
      <c r="G146" s="6" t="s">
        <v>327</v>
      </c>
      <c r="H146" s="6">
        <f t="shared" si="11"/>
        <v>154</v>
      </c>
    </row>
    <row r="147" spans="1:8" x14ac:dyDescent="0.25">
      <c r="A147" s="6" t="str">
        <f t="shared" si="10"/>
        <v>10-0200-0000-001155</v>
      </c>
      <c r="B147" s="6" t="str">
        <f>CONCATENATE("Laminated Medium Density Fiberboard ",D147," T ",C147,"MM")</f>
        <v>Laminated Medium Density Fiberboard 757 T 12MM</v>
      </c>
      <c r="C147">
        <v>12</v>
      </c>
      <c r="D147" s="17">
        <v>757</v>
      </c>
      <c r="E147" s="6" t="s">
        <v>432</v>
      </c>
      <c r="F147" s="6" t="s">
        <v>433</v>
      </c>
      <c r="G147" s="6" t="s">
        <v>326</v>
      </c>
      <c r="H147" s="6">
        <f t="shared" si="11"/>
        <v>155</v>
      </c>
    </row>
    <row r="148" spans="1:8" x14ac:dyDescent="0.25">
      <c r="A148" s="6" t="str">
        <f t="shared" si="10"/>
        <v>10-0200-0000-001156</v>
      </c>
      <c r="B148" s="6" t="str">
        <f>CONCATENATE("Laminated Medium Density Fiberboard ",D148," T ",C148,"MM")</f>
        <v>Laminated Medium Density Fiberboard 757 T 16MM</v>
      </c>
      <c r="C148">
        <v>16</v>
      </c>
      <c r="D148" s="17">
        <v>757</v>
      </c>
      <c r="E148" s="6" t="s">
        <v>432</v>
      </c>
      <c r="F148" s="6" t="s">
        <v>433</v>
      </c>
      <c r="G148" s="6" t="s">
        <v>326</v>
      </c>
      <c r="H148" s="6">
        <f t="shared" si="11"/>
        <v>156</v>
      </c>
    </row>
    <row r="149" spans="1:8" x14ac:dyDescent="0.25">
      <c r="A149" s="6" t="str">
        <f t="shared" si="10"/>
        <v>10-0200-0000-001157</v>
      </c>
      <c r="B149" s="6" t="str">
        <f>CONCATENATE("Laminated Medium Density Fiberboard ",D149," T ",C149,"MM")</f>
        <v>Laminated Medium Density Fiberboard 757 T 18MM</v>
      </c>
      <c r="C149">
        <v>18</v>
      </c>
      <c r="D149" s="17">
        <v>757</v>
      </c>
      <c r="E149" s="6" t="s">
        <v>432</v>
      </c>
      <c r="F149" s="6" t="s">
        <v>433</v>
      </c>
      <c r="G149" s="6" t="s">
        <v>326</v>
      </c>
      <c r="H149" s="6">
        <f t="shared" si="11"/>
        <v>157</v>
      </c>
    </row>
    <row r="150" spans="1:8" x14ac:dyDescent="0.25">
      <c r="A150" s="6" t="str">
        <f t="shared" si="10"/>
        <v>10-0200-0000-001158</v>
      </c>
      <c r="B150" s="6" t="str">
        <f>CONCATENATE("Laminated Medium Density Fiberboard ",D150," T ",C150,"MM")</f>
        <v>Laminated Medium Density Fiberboard 757 T 25MM</v>
      </c>
      <c r="C150">
        <v>25</v>
      </c>
      <c r="D150" s="17">
        <v>757</v>
      </c>
      <c r="E150" s="6" t="s">
        <v>432</v>
      </c>
      <c r="F150" s="6" t="s">
        <v>433</v>
      </c>
      <c r="G150" s="6" t="s">
        <v>326</v>
      </c>
      <c r="H150" s="6">
        <f t="shared" si="11"/>
        <v>158</v>
      </c>
    </row>
    <row r="151" spans="1:8" x14ac:dyDescent="0.25">
      <c r="A151" s="6" t="str">
        <f t="shared" si="10"/>
        <v>10-0200-0000-001159</v>
      </c>
      <c r="B151" s="6" t="str">
        <f>CONCATENATE("Laminated Medium Density Fiberboard ",D151," T ",C151,"MM")</f>
        <v>Laminated Medium Density Fiberboard 757 T 36MM</v>
      </c>
      <c r="C151">
        <v>36</v>
      </c>
      <c r="D151" s="17">
        <v>757</v>
      </c>
      <c r="E151" s="6" t="s">
        <v>432</v>
      </c>
      <c r="F151" s="6" t="s">
        <v>433</v>
      </c>
      <c r="G151" s="6" t="s">
        <v>326</v>
      </c>
      <c r="H151" s="6">
        <f t="shared" si="11"/>
        <v>159</v>
      </c>
    </row>
    <row r="152" spans="1:8" s="6" customFormat="1" x14ac:dyDescent="0.25">
      <c r="A152" s="6" t="str">
        <f t="shared" si="10"/>
        <v>10-0200-0000-001160</v>
      </c>
      <c r="B152" s="6" t="str">
        <f>CONCATENATE("Laminated High Density Fiberboard ",D152," T ",C152,"MM")</f>
        <v>Laminated High Density Fiberboard 775 T 4MM</v>
      </c>
      <c r="C152" s="6">
        <v>4</v>
      </c>
      <c r="D152" s="17">
        <v>775</v>
      </c>
      <c r="E152" s="6" t="s">
        <v>434</v>
      </c>
      <c r="F152" s="6" t="s">
        <v>435</v>
      </c>
      <c r="G152" s="6" t="s">
        <v>327</v>
      </c>
      <c r="H152" s="6">
        <f t="shared" si="11"/>
        <v>160</v>
      </c>
    </row>
    <row r="153" spans="1:8" x14ac:dyDescent="0.25">
      <c r="A153" s="6" t="str">
        <f t="shared" si="10"/>
        <v>10-0200-0000-001161</v>
      </c>
      <c r="B153" t="str">
        <f t="shared" ref="B153:B158" si="12">CONCATENATE("Laminated Medium Density Fiberboard ",D153," T ",C153,"MM")</f>
        <v>Laminated Medium Density Fiberboard 775 T 12MM</v>
      </c>
      <c r="C153">
        <v>12</v>
      </c>
      <c r="D153" s="17">
        <v>775</v>
      </c>
      <c r="E153" t="s">
        <v>434</v>
      </c>
      <c r="F153" t="s">
        <v>435</v>
      </c>
      <c r="G153" s="6" t="s">
        <v>326</v>
      </c>
      <c r="H153" s="6">
        <f t="shared" si="11"/>
        <v>161</v>
      </c>
    </row>
    <row r="154" spans="1:8" x14ac:dyDescent="0.25">
      <c r="A154" s="6" t="str">
        <f t="shared" si="10"/>
        <v>10-0200-0000-001162</v>
      </c>
      <c r="B154" s="6" t="str">
        <f t="shared" si="12"/>
        <v>Laminated Medium Density Fiberboard 775 T 18MM</v>
      </c>
      <c r="C154">
        <v>18</v>
      </c>
      <c r="D154" s="17">
        <v>775</v>
      </c>
      <c r="E154" s="6" t="s">
        <v>434</v>
      </c>
      <c r="F154" s="6" t="s">
        <v>435</v>
      </c>
      <c r="G154" s="6" t="s">
        <v>326</v>
      </c>
      <c r="H154" s="6">
        <f t="shared" si="11"/>
        <v>162</v>
      </c>
    </row>
    <row r="155" spans="1:8" x14ac:dyDescent="0.25">
      <c r="A155" s="6" t="str">
        <f t="shared" si="10"/>
        <v>10-0200-0000-001163</v>
      </c>
      <c r="B155" s="6" t="str">
        <f t="shared" si="12"/>
        <v>Laminated Medium Density Fiberboard 775 T 25MM</v>
      </c>
      <c r="C155">
        <v>25</v>
      </c>
      <c r="D155" s="17">
        <v>775</v>
      </c>
      <c r="E155" s="6" t="s">
        <v>434</v>
      </c>
      <c r="F155" s="6" t="s">
        <v>435</v>
      </c>
      <c r="G155" s="6" t="s">
        <v>326</v>
      </c>
      <c r="H155" s="6">
        <f t="shared" si="11"/>
        <v>163</v>
      </c>
    </row>
    <row r="156" spans="1:8" x14ac:dyDescent="0.25">
      <c r="A156" s="6" t="str">
        <f t="shared" si="10"/>
        <v>10-0200-0000-001164</v>
      </c>
      <c r="B156" s="6" t="str">
        <f t="shared" si="12"/>
        <v>Laminated Medium Density Fiberboard 775 T 36MM</v>
      </c>
      <c r="C156">
        <v>36</v>
      </c>
      <c r="D156" s="17">
        <v>775</v>
      </c>
      <c r="E156" s="6" t="s">
        <v>434</v>
      </c>
      <c r="F156" s="6" t="s">
        <v>435</v>
      </c>
      <c r="G156" s="6" t="s">
        <v>326</v>
      </c>
      <c r="H156" s="6">
        <f t="shared" si="11"/>
        <v>164</v>
      </c>
    </row>
    <row r="157" spans="1:8" x14ac:dyDescent="0.25">
      <c r="A157" s="6" t="str">
        <f t="shared" si="10"/>
        <v>10-0200-0000-001165</v>
      </c>
      <c r="B157" t="str">
        <f t="shared" si="12"/>
        <v>Laminated Medium Density Fiberboard 776 T 18MM</v>
      </c>
      <c r="C157">
        <v>18</v>
      </c>
      <c r="D157" s="17">
        <v>776</v>
      </c>
      <c r="E157" t="s">
        <v>436</v>
      </c>
      <c r="F157" t="s">
        <v>437</v>
      </c>
      <c r="G157" s="6" t="s">
        <v>326</v>
      </c>
      <c r="H157" s="6">
        <f t="shared" si="11"/>
        <v>165</v>
      </c>
    </row>
    <row r="158" spans="1:8" s="6" customFormat="1" x14ac:dyDescent="0.25">
      <c r="A158" s="6" t="str">
        <f t="shared" si="10"/>
        <v>10-0200-0000-001166</v>
      </c>
      <c r="B158" s="6" t="str">
        <f t="shared" si="12"/>
        <v>Laminated Medium Density Fiberboard 776 T 25MM</v>
      </c>
      <c r="C158" s="6">
        <v>25</v>
      </c>
      <c r="D158" s="17">
        <v>776</v>
      </c>
      <c r="E158" s="6" t="s">
        <v>436</v>
      </c>
      <c r="F158" s="6" t="s">
        <v>437</v>
      </c>
      <c r="G158" s="6" t="s">
        <v>326</v>
      </c>
      <c r="H158" s="6">
        <f t="shared" si="11"/>
        <v>166</v>
      </c>
    </row>
    <row r="159" spans="1:8" x14ac:dyDescent="0.25">
      <c r="A159" s="6" t="str">
        <f t="shared" si="10"/>
        <v>10-0200-0000-001167</v>
      </c>
      <c r="B159" s="6" t="str">
        <f>CONCATENATE("Laminated High Density Fiberboard ",D159," T ",C159,"MM")</f>
        <v>Laminated High Density Fiberboard 854 T 4MM</v>
      </c>
      <c r="C159">
        <v>4</v>
      </c>
      <c r="D159" s="17">
        <v>854</v>
      </c>
      <c r="E159" t="s">
        <v>438</v>
      </c>
      <c r="F159" t="s">
        <v>439</v>
      </c>
      <c r="G159" s="6" t="s">
        <v>327</v>
      </c>
      <c r="H159" s="6">
        <f t="shared" si="11"/>
        <v>167</v>
      </c>
    </row>
    <row r="160" spans="1:8" s="6" customFormat="1" x14ac:dyDescent="0.25">
      <c r="A160" s="6" t="str">
        <f t="shared" si="10"/>
        <v>10-0200-0000-001168</v>
      </c>
      <c r="B160" s="6" t="str">
        <f t="shared" ref="B160:B166" si="13">CONCATENATE("Laminated Medium Density Fiberboard ",D160," T ",C160,"MM")</f>
        <v>Laminated Medium Density Fiberboard 854 T 12MM</v>
      </c>
      <c r="C160" s="6">
        <v>12</v>
      </c>
      <c r="D160" s="17">
        <v>854</v>
      </c>
      <c r="E160" s="6" t="s">
        <v>438</v>
      </c>
      <c r="F160" s="6" t="s">
        <v>439</v>
      </c>
      <c r="G160" s="6" t="s">
        <v>326</v>
      </c>
      <c r="H160" s="6">
        <f t="shared" si="11"/>
        <v>168</v>
      </c>
    </row>
    <row r="161" spans="1:8" s="6" customFormat="1" x14ac:dyDescent="0.25">
      <c r="A161" s="6" t="str">
        <f t="shared" si="10"/>
        <v>10-0200-0000-001169</v>
      </c>
      <c r="B161" s="6" t="str">
        <f t="shared" si="13"/>
        <v>Laminated Medium Density Fiberboard 854 T 16MM</v>
      </c>
      <c r="C161" s="6">
        <v>16</v>
      </c>
      <c r="D161" s="17">
        <v>854</v>
      </c>
      <c r="E161" s="6" t="s">
        <v>438</v>
      </c>
      <c r="F161" s="6" t="s">
        <v>439</v>
      </c>
      <c r="G161" s="6" t="s">
        <v>326</v>
      </c>
      <c r="H161" s="6">
        <f t="shared" si="11"/>
        <v>169</v>
      </c>
    </row>
    <row r="162" spans="1:8" s="6" customFormat="1" x14ac:dyDescent="0.25">
      <c r="A162" s="6" t="str">
        <f t="shared" si="10"/>
        <v>10-0200-0000-001170</v>
      </c>
      <c r="B162" s="6" t="str">
        <f t="shared" si="13"/>
        <v>Laminated Medium Density Fiberboard 854 T 18MM</v>
      </c>
      <c r="C162" s="6">
        <v>18</v>
      </c>
      <c r="D162" s="17">
        <v>854</v>
      </c>
      <c r="E162" s="6" t="s">
        <v>438</v>
      </c>
      <c r="F162" s="6" t="s">
        <v>439</v>
      </c>
      <c r="G162" s="6" t="s">
        <v>326</v>
      </c>
      <c r="H162" s="6">
        <f t="shared" si="11"/>
        <v>170</v>
      </c>
    </row>
    <row r="163" spans="1:8" s="6" customFormat="1" x14ac:dyDescent="0.25">
      <c r="A163" s="6" t="str">
        <f t="shared" si="10"/>
        <v>10-0200-0000-001171</v>
      </c>
      <c r="B163" s="6" t="str">
        <f t="shared" si="13"/>
        <v>Laminated Medium Density Fiberboard 854 T 25MM</v>
      </c>
      <c r="C163" s="6">
        <v>25</v>
      </c>
      <c r="D163" s="17">
        <v>854</v>
      </c>
      <c r="E163" s="6" t="s">
        <v>438</v>
      </c>
      <c r="F163" s="6" t="s">
        <v>439</v>
      </c>
      <c r="G163" s="6" t="s">
        <v>326</v>
      </c>
      <c r="H163" s="6">
        <f t="shared" si="11"/>
        <v>171</v>
      </c>
    </row>
    <row r="164" spans="1:8" s="6" customFormat="1" x14ac:dyDescent="0.25">
      <c r="A164" s="6" t="str">
        <f t="shared" si="10"/>
        <v>10-0200-0000-001172</v>
      </c>
      <c r="B164" s="6" t="str">
        <f t="shared" si="13"/>
        <v>Laminated Medium Density Fiberboard 854 T 36MM</v>
      </c>
      <c r="C164" s="6">
        <v>36</v>
      </c>
      <c r="D164" s="17">
        <v>854</v>
      </c>
      <c r="E164" s="6" t="s">
        <v>438</v>
      </c>
      <c r="F164" s="6" t="s">
        <v>439</v>
      </c>
      <c r="G164" s="6" t="s">
        <v>326</v>
      </c>
      <c r="H164" s="6">
        <f t="shared" si="11"/>
        <v>172</v>
      </c>
    </row>
    <row r="165" spans="1:8" x14ac:dyDescent="0.25">
      <c r="A165" s="6" t="str">
        <f t="shared" si="10"/>
        <v>10-0200-0000-001173</v>
      </c>
      <c r="B165" t="str">
        <f t="shared" si="13"/>
        <v>Laminated Medium Density Fiberboard 859 T 18MM</v>
      </c>
      <c r="C165">
        <v>18</v>
      </c>
      <c r="D165" s="17">
        <v>859</v>
      </c>
      <c r="E165" t="s">
        <v>440</v>
      </c>
      <c r="F165" t="s">
        <v>441</v>
      </c>
      <c r="G165" s="6" t="s">
        <v>326</v>
      </c>
      <c r="H165" s="6">
        <f t="shared" si="11"/>
        <v>173</v>
      </c>
    </row>
    <row r="166" spans="1:8" s="6" customFormat="1" x14ac:dyDescent="0.25">
      <c r="A166" s="6" t="str">
        <f t="shared" si="10"/>
        <v>10-0200-0000-001174</v>
      </c>
      <c r="B166" s="6" t="str">
        <f t="shared" si="13"/>
        <v>Laminated Medium Density Fiberboard 859 T 25MM</v>
      </c>
      <c r="C166" s="6">
        <v>25</v>
      </c>
      <c r="D166" s="17">
        <v>859</v>
      </c>
      <c r="E166" s="6" t="s">
        <v>440</v>
      </c>
      <c r="F166" s="6" t="s">
        <v>441</v>
      </c>
      <c r="G166" s="6" t="s">
        <v>326</v>
      </c>
      <c r="H166" s="6">
        <f t="shared" si="11"/>
        <v>174</v>
      </c>
    </row>
    <row r="167" spans="1:8" x14ac:dyDescent="0.25">
      <c r="A167" s="6" t="str">
        <f t="shared" si="10"/>
        <v>10-0200-0000-001175</v>
      </c>
      <c r="B167" s="6" t="str">
        <f>CONCATENATE("Laminated High Density Fiberboard ",D167," T ",C167,"MM")</f>
        <v>Laminated High Density Fiberboard 876 T 4MM</v>
      </c>
      <c r="C167">
        <v>4</v>
      </c>
      <c r="D167" s="17">
        <v>876</v>
      </c>
      <c r="E167" t="s">
        <v>442</v>
      </c>
      <c r="F167" t="s">
        <v>443</v>
      </c>
      <c r="G167" s="6" t="s">
        <v>327</v>
      </c>
      <c r="H167" s="6">
        <f t="shared" si="11"/>
        <v>175</v>
      </c>
    </row>
    <row r="168" spans="1:8" s="6" customFormat="1" x14ac:dyDescent="0.25">
      <c r="A168" s="6" t="str">
        <f t="shared" si="10"/>
        <v>10-0200-0000-001176</v>
      </c>
      <c r="B168" s="6" t="str">
        <f t="shared" ref="B168:B199" si="14">CONCATENATE("Laminated Medium Density Fiberboard ",D168," T ",C168,"MM")</f>
        <v>Laminated Medium Density Fiberboard 876 T 16MM</v>
      </c>
      <c r="C168" s="6">
        <v>16</v>
      </c>
      <c r="D168" s="17">
        <v>876</v>
      </c>
      <c r="E168" s="6" t="s">
        <v>442</v>
      </c>
      <c r="F168" s="6" t="s">
        <v>443</v>
      </c>
      <c r="G168" s="6" t="s">
        <v>326</v>
      </c>
      <c r="H168" s="6">
        <f t="shared" si="11"/>
        <v>176</v>
      </c>
    </row>
    <row r="169" spans="1:8" s="6" customFormat="1" x14ac:dyDescent="0.25">
      <c r="A169" s="6" t="str">
        <f t="shared" si="10"/>
        <v>10-0200-0000-001177</v>
      </c>
      <c r="B169" s="6" t="str">
        <f t="shared" si="14"/>
        <v>Laminated Medium Density Fiberboard 876 T 18MM</v>
      </c>
      <c r="C169" s="6">
        <v>18</v>
      </c>
      <c r="D169" s="17">
        <v>876</v>
      </c>
      <c r="E169" s="6" t="s">
        <v>442</v>
      </c>
      <c r="F169" s="6" t="s">
        <v>443</v>
      </c>
      <c r="G169" s="6" t="s">
        <v>326</v>
      </c>
      <c r="H169" s="6">
        <f t="shared" si="11"/>
        <v>177</v>
      </c>
    </row>
    <row r="170" spans="1:8" s="6" customFormat="1" x14ac:dyDescent="0.25">
      <c r="A170" s="6" t="str">
        <f t="shared" si="10"/>
        <v>10-0200-0000-001178</v>
      </c>
      <c r="B170" s="6" t="str">
        <f t="shared" si="14"/>
        <v>Laminated Medium Density Fiberboard 876 T 25MM</v>
      </c>
      <c r="C170" s="6">
        <v>25</v>
      </c>
      <c r="D170" s="17">
        <v>876</v>
      </c>
      <c r="E170" s="6" t="s">
        <v>442</v>
      </c>
      <c r="F170" s="6" t="s">
        <v>443</v>
      </c>
      <c r="G170" s="6" t="s">
        <v>326</v>
      </c>
      <c r="H170" s="6">
        <f t="shared" si="11"/>
        <v>178</v>
      </c>
    </row>
    <row r="171" spans="1:8" s="6" customFormat="1" x14ac:dyDescent="0.25">
      <c r="A171" s="6" t="str">
        <f t="shared" si="10"/>
        <v>10-0200-0000-001179</v>
      </c>
      <c r="B171" s="6" t="str">
        <f t="shared" si="14"/>
        <v>Laminated Medium Density Fiberboard 876 T 36MM</v>
      </c>
      <c r="C171" s="6">
        <v>36</v>
      </c>
      <c r="D171" s="17">
        <v>876</v>
      </c>
      <c r="E171" s="6" t="s">
        <v>442</v>
      </c>
      <c r="F171" s="6" t="s">
        <v>443</v>
      </c>
      <c r="G171" s="6" t="s">
        <v>326</v>
      </c>
      <c r="H171" s="6">
        <f t="shared" si="11"/>
        <v>179</v>
      </c>
    </row>
    <row r="172" spans="1:8" x14ac:dyDescent="0.25">
      <c r="A172" s="6" t="str">
        <f t="shared" si="10"/>
        <v>10-0200-0000-001180</v>
      </c>
      <c r="B172" t="str">
        <f t="shared" si="14"/>
        <v>Laminated Medium Density Fiberboard 881 T 18MM</v>
      </c>
      <c r="C172">
        <v>18</v>
      </c>
      <c r="D172" s="17">
        <v>881</v>
      </c>
      <c r="E172" t="s">
        <v>364</v>
      </c>
      <c r="F172" t="s">
        <v>444</v>
      </c>
      <c r="G172" s="6" t="s">
        <v>326</v>
      </c>
      <c r="H172" s="6">
        <f t="shared" si="11"/>
        <v>180</v>
      </c>
    </row>
    <row r="173" spans="1:8" s="6" customFormat="1" x14ac:dyDescent="0.25">
      <c r="A173" s="6" t="str">
        <f t="shared" si="10"/>
        <v>10-0200-0000-001181</v>
      </c>
      <c r="B173" s="6" t="str">
        <f t="shared" si="14"/>
        <v>Laminated Medium Density Fiberboard 881 T 25MM</v>
      </c>
      <c r="C173" s="6">
        <v>25</v>
      </c>
      <c r="D173" s="17">
        <v>881</v>
      </c>
      <c r="E173" s="6" t="s">
        <v>364</v>
      </c>
      <c r="F173" s="6" t="s">
        <v>444</v>
      </c>
      <c r="G173" s="6" t="s">
        <v>326</v>
      </c>
      <c r="H173" s="6">
        <f t="shared" si="11"/>
        <v>181</v>
      </c>
    </row>
    <row r="174" spans="1:8" x14ac:dyDescent="0.25">
      <c r="A174" s="6" t="str">
        <f t="shared" si="10"/>
        <v>10-0200-0000-001182</v>
      </c>
      <c r="B174" t="str">
        <f t="shared" si="14"/>
        <v>Laminated Medium Density Fiberboard 1700 T 16MM</v>
      </c>
      <c r="C174">
        <v>16</v>
      </c>
      <c r="D174" s="17">
        <v>1700</v>
      </c>
      <c r="E174" t="s">
        <v>445</v>
      </c>
      <c r="F174" t="s">
        <v>446</v>
      </c>
      <c r="G174" s="6" t="s">
        <v>326</v>
      </c>
      <c r="H174" s="6">
        <f t="shared" si="11"/>
        <v>182</v>
      </c>
    </row>
    <row r="175" spans="1:8" s="6" customFormat="1" x14ac:dyDescent="0.25">
      <c r="A175" s="6" t="str">
        <f t="shared" si="10"/>
        <v>10-0200-0000-001183</v>
      </c>
      <c r="B175" s="6" t="str">
        <f t="shared" si="14"/>
        <v>Laminated Medium Density Fiberboard 1700 T 18MM</v>
      </c>
      <c r="C175" s="6">
        <v>18</v>
      </c>
      <c r="D175" s="17">
        <v>1700</v>
      </c>
      <c r="E175" s="6" t="s">
        <v>445</v>
      </c>
      <c r="F175" s="6" t="s">
        <v>446</v>
      </c>
      <c r="G175" s="6" t="s">
        <v>326</v>
      </c>
      <c r="H175" s="6">
        <f t="shared" si="11"/>
        <v>183</v>
      </c>
    </row>
    <row r="176" spans="1:8" s="6" customFormat="1" x14ac:dyDescent="0.25">
      <c r="A176" s="6" t="str">
        <f t="shared" si="10"/>
        <v>10-0200-0000-001184</v>
      </c>
      <c r="B176" s="6" t="str">
        <f t="shared" si="14"/>
        <v>Laminated Medium Density Fiberboard 1700 T 25MM</v>
      </c>
      <c r="C176" s="6">
        <v>25</v>
      </c>
      <c r="D176" s="17">
        <v>1700</v>
      </c>
      <c r="E176" s="6" t="s">
        <v>445</v>
      </c>
      <c r="F176" s="6" t="s">
        <v>446</v>
      </c>
      <c r="G176" s="6" t="s">
        <v>326</v>
      </c>
      <c r="H176" s="6">
        <f t="shared" si="11"/>
        <v>184</v>
      </c>
    </row>
    <row r="177" spans="1:8" x14ac:dyDescent="0.25">
      <c r="A177" s="6" t="str">
        <f t="shared" si="10"/>
        <v>10-0200-0000-001185</v>
      </c>
      <c r="B177" t="str">
        <f t="shared" si="14"/>
        <v>Laminated Medium Density Fiberboard 1715 T 4MM</v>
      </c>
      <c r="C177">
        <v>4</v>
      </c>
      <c r="D177" s="17">
        <v>1715</v>
      </c>
      <c r="E177" t="s">
        <v>343</v>
      </c>
      <c r="F177" t="s">
        <v>447</v>
      </c>
      <c r="G177" s="6" t="s">
        <v>326</v>
      </c>
      <c r="H177" s="6">
        <f t="shared" si="11"/>
        <v>185</v>
      </c>
    </row>
    <row r="178" spans="1:8" x14ac:dyDescent="0.25">
      <c r="A178" s="6" t="str">
        <f t="shared" si="10"/>
        <v>10-0200-0000-001186</v>
      </c>
      <c r="B178" t="str">
        <f t="shared" si="14"/>
        <v>Laminated Medium Density Fiberboard 1715 T 10MM</v>
      </c>
      <c r="C178">
        <v>10</v>
      </c>
      <c r="D178" s="17">
        <v>1715</v>
      </c>
      <c r="E178" s="6" t="s">
        <v>343</v>
      </c>
      <c r="F178" s="6" t="s">
        <v>447</v>
      </c>
      <c r="G178" s="6" t="s">
        <v>326</v>
      </c>
      <c r="H178" s="6">
        <f t="shared" si="11"/>
        <v>186</v>
      </c>
    </row>
    <row r="179" spans="1:8" x14ac:dyDescent="0.25">
      <c r="A179" s="6" t="str">
        <f t="shared" si="10"/>
        <v>10-0200-0000-001187</v>
      </c>
      <c r="B179" t="str">
        <f t="shared" si="14"/>
        <v>Laminated Medium Density Fiberboard 1715 T 12MM</v>
      </c>
      <c r="C179">
        <v>12</v>
      </c>
      <c r="D179" s="17">
        <v>1715</v>
      </c>
      <c r="E179" s="6" t="s">
        <v>343</v>
      </c>
      <c r="F179" s="6" t="s">
        <v>447</v>
      </c>
      <c r="G179" s="6" t="s">
        <v>326</v>
      </c>
      <c r="H179" s="6">
        <f t="shared" si="11"/>
        <v>187</v>
      </c>
    </row>
    <row r="180" spans="1:8" x14ac:dyDescent="0.25">
      <c r="A180" s="6" t="str">
        <f t="shared" si="10"/>
        <v>10-0200-0000-001188</v>
      </c>
      <c r="B180" t="str">
        <f t="shared" si="14"/>
        <v>Laminated Medium Density Fiberboard 1715 T 16MM</v>
      </c>
      <c r="C180">
        <v>16</v>
      </c>
      <c r="D180" s="17">
        <v>1715</v>
      </c>
      <c r="E180" s="6" t="s">
        <v>343</v>
      </c>
      <c r="F180" s="6" t="s">
        <v>447</v>
      </c>
      <c r="G180" s="6" t="s">
        <v>326</v>
      </c>
      <c r="H180" s="6">
        <f t="shared" si="11"/>
        <v>188</v>
      </c>
    </row>
    <row r="181" spans="1:8" x14ac:dyDescent="0.25">
      <c r="A181" s="6" t="str">
        <f t="shared" si="10"/>
        <v>10-0200-0000-001189</v>
      </c>
      <c r="B181" t="str">
        <f t="shared" si="14"/>
        <v>Laminated Medium Density Fiberboard 1715 T 18MM</v>
      </c>
      <c r="C181">
        <v>18</v>
      </c>
      <c r="D181" s="17">
        <v>1715</v>
      </c>
      <c r="E181" s="6" t="s">
        <v>343</v>
      </c>
      <c r="F181" s="6" t="s">
        <v>447</v>
      </c>
      <c r="G181" s="6" t="s">
        <v>326</v>
      </c>
      <c r="H181" s="6">
        <f t="shared" si="11"/>
        <v>189</v>
      </c>
    </row>
    <row r="182" spans="1:8" x14ac:dyDescent="0.25">
      <c r="A182" s="6" t="str">
        <f t="shared" si="10"/>
        <v>10-0200-0000-001190</v>
      </c>
      <c r="B182" t="str">
        <f t="shared" si="14"/>
        <v>Laminated Medium Density Fiberboard 1715 T 25MM</v>
      </c>
      <c r="C182">
        <v>25</v>
      </c>
      <c r="D182" s="17">
        <v>1715</v>
      </c>
      <c r="E182" s="6" t="s">
        <v>343</v>
      </c>
      <c r="F182" s="6" t="s">
        <v>447</v>
      </c>
      <c r="G182" s="6" t="s">
        <v>326</v>
      </c>
      <c r="H182" s="6">
        <f t="shared" si="11"/>
        <v>190</v>
      </c>
    </row>
    <row r="183" spans="1:8" x14ac:dyDescent="0.25">
      <c r="A183" s="6" t="str">
        <f t="shared" si="10"/>
        <v>10-0200-0000-001191</v>
      </c>
      <c r="B183" t="str">
        <f t="shared" si="14"/>
        <v>Laminated Medium Density Fiberboard 1738 T 18MM</v>
      </c>
      <c r="C183">
        <v>18</v>
      </c>
      <c r="D183" s="17">
        <v>1738</v>
      </c>
      <c r="E183" t="s">
        <v>448</v>
      </c>
      <c r="F183" t="s">
        <v>449</v>
      </c>
      <c r="G183" s="6" t="s">
        <v>326</v>
      </c>
      <c r="H183" s="6">
        <f t="shared" si="11"/>
        <v>191</v>
      </c>
    </row>
    <row r="184" spans="1:8" s="6" customFormat="1" x14ac:dyDescent="0.25">
      <c r="A184" s="6" t="str">
        <f t="shared" si="10"/>
        <v>10-0200-0000-001192</v>
      </c>
      <c r="B184" s="6" t="str">
        <f t="shared" si="14"/>
        <v>Laminated Medium Density Fiberboard 1738 T 25MM</v>
      </c>
      <c r="C184" s="6">
        <v>25</v>
      </c>
      <c r="D184" s="17">
        <v>1738</v>
      </c>
      <c r="E184" s="6" t="s">
        <v>448</v>
      </c>
      <c r="F184" s="6" t="s">
        <v>449</v>
      </c>
      <c r="G184" s="6" t="s">
        <v>326</v>
      </c>
      <c r="H184" s="6">
        <f t="shared" si="11"/>
        <v>192</v>
      </c>
    </row>
    <row r="185" spans="1:8" x14ac:dyDescent="0.25">
      <c r="A185" s="6" t="str">
        <f t="shared" si="10"/>
        <v>10-0200-0000-001193</v>
      </c>
      <c r="B185" t="str">
        <f t="shared" si="14"/>
        <v>Laminated Medium Density Fiberboard 1764 T 18MM</v>
      </c>
      <c r="C185">
        <v>18</v>
      </c>
      <c r="D185" s="17">
        <v>1764</v>
      </c>
      <c r="E185" t="s">
        <v>450</v>
      </c>
      <c r="F185" t="s">
        <v>451</v>
      </c>
      <c r="G185" s="6" t="s">
        <v>326</v>
      </c>
      <c r="H185" s="6">
        <f t="shared" si="11"/>
        <v>193</v>
      </c>
    </row>
    <row r="186" spans="1:8" x14ac:dyDescent="0.25">
      <c r="A186" s="6" t="str">
        <f t="shared" si="10"/>
        <v>10-0200-0000-001194</v>
      </c>
      <c r="B186" t="str">
        <f t="shared" si="14"/>
        <v>Laminated Medium Density Fiberboard 1792 T 16MM</v>
      </c>
      <c r="C186">
        <v>16</v>
      </c>
      <c r="D186" s="17">
        <v>1792</v>
      </c>
      <c r="E186" t="s">
        <v>452</v>
      </c>
      <c r="F186" t="s">
        <v>453</v>
      </c>
      <c r="G186" s="6" t="s">
        <v>326</v>
      </c>
      <c r="H186" s="6">
        <f t="shared" si="11"/>
        <v>194</v>
      </c>
    </row>
    <row r="187" spans="1:8" x14ac:dyDescent="0.25">
      <c r="A187" s="6" t="str">
        <f t="shared" si="10"/>
        <v>10-0200-0000-001195</v>
      </c>
      <c r="B187" t="str">
        <f t="shared" si="14"/>
        <v>Laminated Medium Density Fiberboard 1792 T 18MM</v>
      </c>
      <c r="C187">
        <v>18</v>
      </c>
      <c r="D187" s="17">
        <v>1792</v>
      </c>
      <c r="E187" s="6" t="s">
        <v>452</v>
      </c>
      <c r="F187" s="6" t="s">
        <v>453</v>
      </c>
      <c r="G187" s="6" t="s">
        <v>326</v>
      </c>
      <c r="H187" s="6">
        <f t="shared" si="11"/>
        <v>195</v>
      </c>
    </row>
    <row r="188" spans="1:8" x14ac:dyDescent="0.25">
      <c r="A188" s="6" t="str">
        <f t="shared" si="10"/>
        <v>10-0200-0000-001196</v>
      </c>
      <c r="B188" t="str">
        <f t="shared" si="14"/>
        <v>Laminated Medium Density Fiberboard 1792 T 25MM</v>
      </c>
      <c r="C188">
        <v>25</v>
      </c>
      <c r="D188" s="17">
        <v>1792</v>
      </c>
      <c r="E188" s="6" t="s">
        <v>452</v>
      </c>
      <c r="F188" s="6" t="s">
        <v>453</v>
      </c>
      <c r="G188" s="6" t="s">
        <v>326</v>
      </c>
      <c r="H188" s="6">
        <f t="shared" si="11"/>
        <v>196</v>
      </c>
    </row>
    <row r="189" spans="1:8" x14ac:dyDescent="0.25">
      <c r="A189" s="6" t="str">
        <f t="shared" si="10"/>
        <v>10-0200-0000-001197</v>
      </c>
      <c r="B189" t="str">
        <f t="shared" si="14"/>
        <v>Laminated Medium Density Fiberboard 1792 T 36MM</v>
      </c>
      <c r="C189">
        <v>36</v>
      </c>
      <c r="D189" s="17">
        <v>1792</v>
      </c>
      <c r="E189" s="6" t="s">
        <v>452</v>
      </c>
      <c r="F189" s="6" t="s">
        <v>453</v>
      </c>
      <c r="G189" s="6" t="s">
        <v>326</v>
      </c>
      <c r="H189" s="6">
        <f t="shared" si="11"/>
        <v>197</v>
      </c>
    </row>
    <row r="190" spans="1:8" x14ac:dyDescent="0.25">
      <c r="A190" s="6" t="str">
        <f t="shared" si="10"/>
        <v>10-0200-0000-001198</v>
      </c>
      <c r="B190" t="str">
        <f t="shared" si="14"/>
        <v>Laminated Medium Density Fiberboard 1795 T 12MM</v>
      </c>
      <c r="C190">
        <v>12</v>
      </c>
      <c r="D190" s="17">
        <v>1795</v>
      </c>
      <c r="E190" t="s">
        <v>334</v>
      </c>
      <c r="F190" t="s">
        <v>454</v>
      </c>
      <c r="G190" s="6" t="s">
        <v>326</v>
      </c>
      <c r="H190" s="6">
        <f t="shared" si="11"/>
        <v>198</v>
      </c>
    </row>
    <row r="191" spans="1:8" s="6" customFormat="1" x14ac:dyDescent="0.25">
      <c r="A191" s="6" t="str">
        <f t="shared" si="10"/>
        <v>10-0200-0000-001199</v>
      </c>
      <c r="B191" s="6" t="str">
        <f t="shared" si="14"/>
        <v>Laminated Medium Density Fiberboard 1795 T 16MM</v>
      </c>
      <c r="C191" s="6">
        <v>16</v>
      </c>
      <c r="D191" s="17">
        <v>1795</v>
      </c>
      <c r="E191" s="6" t="s">
        <v>334</v>
      </c>
      <c r="F191" s="6" t="s">
        <v>454</v>
      </c>
      <c r="G191" s="6" t="s">
        <v>326</v>
      </c>
      <c r="H191" s="6">
        <f t="shared" si="11"/>
        <v>199</v>
      </c>
    </row>
    <row r="192" spans="1:8" s="6" customFormat="1" x14ac:dyDescent="0.25">
      <c r="A192" s="6" t="str">
        <f t="shared" si="10"/>
        <v>10-0200-0000-001200</v>
      </c>
      <c r="B192" s="6" t="str">
        <f t="shared" si="14"/>
        <v>Laminated Medium Density Fiberboard 1795 T 18MM</v>
      </c>
      <c r="C192" s="6">
        <v>18</v>
      </c>
      <c r="D192" s="17">
        <v>1795</v>
      </c>
      <c r="E192" s="6" t="s">
        <v>334</v>
      </c>
      <c r="F192" s="6" t="s">
        <v>454</v>
      </c>
      <c r="G192" s="6" t="s">
        <v>326</v>
      </c>
      <c r="H192" s="6">
        <f t="shared" si="11"/>
        <v>200</v>
      </c>
    </row>
    <row r="193" spans="1:8" s="6" customFormat="1" x14ac:dyDescent="0.25">
      <c r="A193" s="6" t="str">
        <f t="shared" si="10"/>
        <v>10-0200-0000-001201</v>
      </c>
      <c r="B193" s="6" t="str">
        <f t="shared" si="14"/>
        <v>Laminated Medium Density Fiberboard 1795 T 25MM</v>
      </c>
      <c r="C193" s="6">
        <v>25</v>
      </c>
      <c r="D193" s="17">
        <v>1795</v>
      </c>
      <c r="E193" s="6" t="s">
        <v>334</v>
      </c>
      <c r="F193" s="6" t="s">
        <v>454</v>
      </c>
      <c r="G193" s="6" t="s">
        <v>326</v>
      </c>
      <c r="H193" s="6">
        <f t="shared" si="11"/>
        <v>201</v>
      </c>
    </row>
    <row r="194" spans="1:8" x14ac:dyDescent="0.25">
      <c r="A194" s="6" t="str">
        <f t="shared" si="10"/>
        <v>10-0200-0000-001202</v>
      </c>
      <c r="B194" t="str">
        <f t="shared" si="14"/>
        <v>Laminated Medium Density Fiberboard 5504 T 18MM</v>
      </c>
      <c r="C194">
        <v>18</v>
      </c>
      <c r="D194" s="17">
        <v>5504</v>
      </c>
      <c r="E194" t="s">
        <v>455</v>
      </c>
      <c r="F194" t="s">
        <v>456</v>
      </c>
      <c r="G194" s="6" t="s">
        <v>326</v>
      </c>
      <c r="H194" s="6">
        <f t="shared" si="11"/>
        <v>202</v>
      </c>
    </row>
    <row r="195" spans="1:8" s="6" customFormat="1" x14ac:dyDescent="0.25">
      <c r="A195" s="6" t="str">
        <f t="shared" ref="A195:A251" si="15">CONCATENATE("10-0200-0000-001",H195)</f>
        <v>10-0200-0000-001203</v>
      </c>
      <c r="B195" s="6" t="str">
        <f t="shared" si="14"/>
        <v>Laminated Medium Density Fiberboard 5504 T 25MM</v>
      </c>
      <c r="C195" s="6">
        <v>25</v>
      </c>
      <c r="D195" s="17">
        <v>5504</v>
      </c>
      <c r="E195" s="6" t="s">
        <v>455</v>
      </c>
      <c r="F195" s="6" t="s">
        <v>456</v>
      </c>
      <c r="G195" s="6" t="s">
        <v>326</v>
      </c>
      <c r="H195" s="6">
        <f t="shared" si="11"/>
        <v>203</v>
      </c>
    </row>
    <row r="196" spans="1:8" x14ac:dyDescent="0.25">
      <c r="A196" s="6" t="str">
        <f t="shared" si="15"/>
        <v>10-0200-0000-001204</v>
      </c>
      <c r="B196" t="str">
        <f t="shared" si="14"/>
        <v>Laminated Medium Density Fiberboard 7045 T 16MM</v>
      </c>
      <c r="C196">
        <v>16</v>
      </c>
      <c r="D196" s="17">
        <v>7045</v>
      </c>
      <c r="E196" t="s">
        <v>457</v>
      </c>
      <c r="F196" t="s">
        <v>458</v>
      </c>
      <c r="G196" s="6" t="s">
        <v>326</v>
      </c>
      <c r="H196" s="6">
        <f t="shared" ref="H196:H251" si="16">H195+1</f>
        <v>204</v>
      </c>
    </row>
    <row r="197" spans="1:8" s="6" customFormat="1" x14ac:dyDescent="0.25">
      <c r="A197" s="6" t="str">
        <f t="shared" si="15"/>
        <v>10-0200-0000-001205</v>
      </c>
      <c r="B197" s="6" t="str">
        <f t="shared" si="14"/>
        <v>Laminated Medium Density Fiberboard 7045 T 18MM</v>
      </c>
      <c r="C197" s="6">
        <v>18</v>
      </c>
      <c r="D197" s="17">
        <v>7045</v>
      </c>
      <c r="E197" s="6" t="s">
        <v>457</v>
      </c>
      <c r="F197" s="6" t="s">
        <v>458</v>
      </c>
      <c r="G197" s="6" t="s">
        <v>326</v>
      </c>
      <c r="H197" s="6">
        <f t="shared" si="16"/>
        <v>205</v>
      </c>
    </row>
    <row r="198" spans="1:8" s="6" customFormat="1" x14ac:dyDescent="0.25">
      <c r="A198" s="6" t="str">
        <f t="shared" si="15"/>
        <v>10-0200-0000-001206</v>
      </c>
      <c r="B198" s="6" t="str">
        <f t="shared" si="14"/>
        <v>Laminated Medium Density Fiberboard 7045 T 25MM</v>
      </c>
      <c r="C198" s="6">
        <v>25</v>
      </c>
      <c r="D198" s="17">
        <v>7045</v>
      </c>
      <c r="E198" s="6" t="s">
        <v>457</v>
      </c>
      <c r="F198" s="6" t="s">
        <v>458</v>
      </c>
      <c r="G198" s="6" t="s">
        <v>326</v>
      </c>
      <c r="H198" s="6">
        <f t="shared" si="16"/>
        <v>206</v>
      </c>
    </row>
    <row r="199" spans="1:8" x14ac:dyDescent="0.25">
      <c r="A199" s="6" t="str">
        <f t="shared" si="15"/>
        <v>10-0200-0000-001207</v>
      </c>
      <c r="B199" t="str">
        <f t="shared" si="14"/>
        <v>Laminated Medium Density Fiberboard 7190 T 18MM</v>
      </c>
      <c r="C199">
        <v>18</v>
      </c>
      <c r="D199" s="17">
        <v>7190</v>
      </c>
      <c r="E199" t="s">
        <v>459</v>
      </c>
      <c r="F199" t="s">
        <v>460</v>
      </c>
      <c r="G199" s="6" t="s">
        <v>326</v>
      </c>
      <c r="H199" s="6">
        <f t="shared" si="16"/>
        <v>207</v>
      </c>
    </row>
    <row r="200" spans="1:8" s="6" customFormat="1" x14ac:dyDescent="0.25">
      <c r="A200" s="6" t="str">
        <f t="shared" si="15"/>
        <v>10-0200-0000-001208</v>
      </c>
      <c r="B200" s="6" t="str">
        <f t="shared" ref="B200:B231" si="17">CONCATENATE("Laminated Medium Density Fiberboard ",D200," T ",C200,"MM")</f>
        <v>Laminated Medium Density Fiberboard 7190 T 25MM</v>
      </c>
      <c r="C200" s="6">
        <v>25</v>
      </c>
      <c r="D200" s="17">
        <v>7190</v>
      </c>
      <c r="E200" s="6" t="s">
        <v>459</v>
      </c>
      <c r="F200" s="6" t="s">
        <v>460</v>
      </c>
      <c r="G200" s="6" t="s">
        <v>326</v>
      </c>
      <c r="H200" s="6">
        <f t="shared" si="16"/>
        <v>208</v>
      </c>
    </row>
    <row r="201" spans="1:8" x14ac:dyDescent="0.25">
      <c r="A201" s="6" t="str">
        <f t="shared" si="15"/>
        <v>10-0200-0000-001209</v>
      </c>
      <c r="B201" t="str">
        <f t="shared" si="17"/>
        <v>Laminated Medium Density Fiberboard 7937 T 18MM</v>
      </c>
      <c r="C201">
        <v>18</v>
      </c>
      <c r="D201" s="17">
        <v>7937</v>
      </c>
      <c r="E201" t="s">
        <v>461</v>
      </c>
      <c r="F201" t="s">
        <v>462</v>
      </c>
      <c r="G201" s="6" t="s">
        <v>326</v>
      </c>
      <c r="H201" s="6">
        <f t="shared" si="16"/>
        <v>209</v>
      </c>
    </row>
    <row r="202" spans="1:8" x14ac:dyDescent="0.25">
      <c r="A202" s="6" t="str">
        <f t="shared" si="15"/>
        <v>10-0200-0000-001210</v>
      </c>
      <c r="B202" t="str">
        <f t="shared" si="17"/>
        <v>Laminated Medium Density Fiberboard 8312 T 18MM</v>
      </c>
      <c r="C202">
        <v>18</v>
      </c>
      <c r="D202" s="17">
        <v>8312</v>
      </c>
      <c r="E202" t="s">
        <v>463</v>
      </c>
      <c r="F202" t="s">
        <v>464</v>
      </c>
      <c r="G202" s="6" t="s">
        <v>326</v>
      </c>
      <c r="H202" s="6">
        <f t="shared" si="16"/>
        <v>210</v>
      </c>
    </row>
    <row r="203" spans="1:8" s="6" customFormat="1" x14ac:dyDescent="0.25">
      <c r="A203" s="6" t="str">
        <f t="shared" si="15"/>
        <v>10-0200-0000-001211</v>
      </c>
      <c r="B203" s="6" t="str">
        <f t="shared" si="17"/>
        <v>Laminated Medium Density Fiberboard 8312 T 25MM</v>
      </c>
      <c r="C203" s="6">
        <v>25</v>
      </c>
      <c r="D203" s="17">
        <v>8312</v>
      </c>
      <c r="E203" s="6" t="s">
        <v>463</v>
      </c>
      <c r="F203" s="6" t="s">
        <v>464</v>
      </c>
      <c r="G203" s="6" t="s">
        <v>326</v>
      </c>
      <c r="H203" s="6">
        <f t="shared" si="16"/>
        <v>211</v>
      </c>
    </row>
    <row r="204" spans="1:8" x14ac:dyDescent="0.25">
      <c r="A204" s="6" t="str">
        <f t="shared" si="15"/>
        <v>10-0200-0000-001212</v>
      </c>
      <c r="B204" t="str">
        <f t="shared" si="17"/>
        <v>Laminated Medium Density Fiberboard 8313 T 18MM</v>
      </c>
      <c r="C204">
        <v>18</v>
      </c>
      <c r="D204" s="17">
        <v>8313</v>
      </c>
      <c r="E204" t="s">
        <v>465</v>
      </c>
      <c r="F204" t="s">
        <v>466</v>
      </c>
      <c r="G204" s="6" t="s">
        <v>326</v>
      </c>
      <c r="H204" s="6">
        <f t="shared" si="16"/>
        <v>212</v>
      </c>
    </row>
    <row r="205" spans="1:8" s="6" customFormat="1" x14ac:dyDescent="0.25">
      <c r="A205" s="6" t="str">
        <f t="shared" si="15"/>
        <v>10-0200-0000-001213</v>
      </c>
      <c r="B205" s="6" t="str">
        <f t="shared" si="17"/>
        <v>Laminated Medium Density Fiberboard 8313 T 25MM</v>
      </c>
      <c r="C205" s="6">
        <v>25</v>
      </c>
      <c r="D205" s="17">
        <v>8313</v>
      </c>
      <c r="E205" s="6" t="s">
        <v>465</v>
      </c>
      <c r="F205" s="6" t="s">
        <v>466</v>
      </c>
      <c r="G205" s="6" t="s">
        <v>326</v>
      </c>
      <c r="H205" s="6">
        <f t="shared" si="16"/>
        <v>213</v>
      </c>
    </row>
    <row r="206" spans="1:8" x14ac:dyDescent="0.25">
      <c r="A206" s="6" t="str">
        <f t="shared" si="15"/>
        <v>10-0200-0000-001214</v>
      </c>
      <c r="B206" t="str">
        <f t="shared" si="17"/>
        <v>Laminated Medium Density Fiberboard 8362 T 18MM</v>
      </c>
      <c r="C206">
        <v>18</v>
      </c>
      <c r="D206" s="17">
        <v>8362</v>
      </c>
      <c r="E206" t="s">
        <v>467</v>
      </c>
      <c r="F206" t="s">
        <v>468</v>
      </c>
      <c r="G206" s="6" t="s">
        <v>326</v>
      </c>
      <c r="H206" s="6">
        <f t="shared" si="16"/>
        <v>214</v>
      </c>
    </row>
    <row r="207" spans="1:8" s="6" customFormat="1" x14ac:dyDescent="0.25">
      <c r="A207" s="6" t="str">
        <f t="shared" si="15"/>
        <v>10-0200-0000-001215</v>
      </c>
      <c r="B207" s="6" t="str">
        <f t="shared" si="17"/>
        <v>Laminated Medium Density Fiberboard 8362 T 25MM</v>
      </c>
      <c r="C207" s="6">
        <v>25</v>
      </c>
      <c r="D207" s="17">
        <v>8362</v>
      </c>
      <c r="E207" s="6" t="s">
        <v>467</v>
      </c>
      <c r="F207" s="6" t="s">
        <v>468</v>
      </c>
      <c r="G207" s="6" t="s">
        <v>326</v>
      </c>
      <c r="H207" s="6">
        <f t="shared" si="16"/>
        <v>215</v>
      </c>
    </row>
    <row r="208" spans="1:8" x14ac:dyDescent="0.25">
      <c r="A208" s="6" t="str">
        <f t="shared" si="15"/>
        <v>10-0200-0000-001216</v>
      </c>
      <c r="B208" t="str">
        <f t="shared" si="17"/>
        <v>Laminated Medium Density Fiberboard 8409 T 18MM</v>
      </c>
      <c r="C208">
        <v>18</v>
      </c>
      <c r="D208" s="17">
        <v>8409</v>
      </c>
      <c r="E208" t="s">
        <v>469</v>
      </c>
      <c r="F208" t="s">
        <v>470</v>
      </c>
      <c r="G208" s="6" t="s">
        <v>326</v>
      </c>
      <c r="H208" s="6">
        <f t="shared" si="16"/>
        <v>216</v>
      </c>
    </row>
    <row r="209" spans="1:8" x14ac:dyDescent="0.25">
      <c r="A209" s="6" t="str">
        <f t="shared" si="15"/>
        <v>10-0200-0000-001217</v>
      </c>
      <c r="B209" t="str">
        <f t="shared" si="17"/>
        <v>Laminated Medium Density Fiberboard 8410 T 18MM</v>
      </c>
      <c r="C209">
        <v>18</v>
      </c>
      <c r="D209" s="17">
        <v>8410</v>
      </c>
      <c r="E209" t="s">
        <v>471</v>
      </c>
      <c r="F209" t="s">
        <v>472</v>
      </c>
      <c r="G209" s="6" t="s">
        <v>326</v>
      </c>
      <c r="H209" s="6">
        <f t="shared" si="16"/>
        <v>217</v>
      </c>
    </row>
    <row r="210" spans="1:8" x14ac:dyDescent="0.25">
      <c r="A210" s="6" t="str">
        <f t="shared" si="15"/>
        <v>10-0200-0000-001218</v>
      </c>
      <c r="B210" t="str">
        <f t="shared" si="17"/>
        <v>Laminated Medium Density Fiberboard 8413 T 18MM</v>
      </c>
      <c r="C210">
        <v>18</v>
      </c>
      <c r="D210" s="17">
        <v>8413</v>
      </c>
      <c r="E210" t="s">
        <v>473</v>
      </c>
      <c r="F210" t="s">
        <v>474</v>
      </c>
      <c r="G210" s="6" t="s">
        <v>326</v>
      </c>
      <c r="H210" s="6">
        <f t="shared" si="16"/>
        <v>218</v>
      </c>
    </row>
    <row r="211" spans="1:8" x14ac:dyDescent="0.25">
      <c r="A211" s="6" t="str">
        <f t="shared" si="15"/>
        <v>10-0200-0000-001219</v>
      </c>
      <c r="B211" t="str">
        <f t="shared" si="17"/>
        <v>Laminated Medium Density Fiberboard 8414 T 18MM</v>
      </c>
      <c r="C211">
        <v>18</v>
      </c>
      <c r="D211" s="17">
        <v>8414</v>
      </c>
      <c r="E211" t="s">
        <v>475</v>
      </c>
      <c r="F211" t="s">
        <v>476</v>
      </c>
      <c r="G211" s="6" t="s">
        <v>326</v>
      </c>
      <c r="H211" s="6">
        <f t="shared" si="16"/>
        <v>219</v>
      </c>
    </row>
    <row r="212" spans="1:8" x14ac:dyDescent="0.25">
      <c r="A212" s="6" t="str">
        <f t="shared" si="15"/>
        <v>10-0200-0000-001220</v>
      </c>
      <c r="B212" t="str">
        <f t="shared" si="17"/>
        <v>Laminated Medium Density Fiberboard 8417 T 18MM</v>
      </c>
      <c r="C212">
        <v>18</v>
      </c>
      <c r="D212" s="17">
        <v>8417</v>
      </c>
      <c r="E212" t="s">
        <v>477</v>
      </c>
      <c r="F212" t="s">
        <v>478</v>
      </c>
      <c r="G212" s="6" t="s">
        <v>326</v>
      </c>
      <c r="H212" s="6">
        <f t="shared" si="16"/>
        <v>220</v>
      </c>
    </row>
    <row r="213" spans="1:8" x14ac:dyDescent="0.25">
      <c r="A213" s="6" t="str">
        <f t="shared" si="15"/>
        <v>10-0200-0000-001221</v>
      </c>
      <c r="B213" t="str">
        <f t="shared" si="17"/>
        <v>Laminated Medium Density Fiberboard 8431 T 18MM</v>
      </c>
      <c r="C213">
        <v>18</v>
      </c>
      <c r="D213" s="17">
        <v>8431</v>
      </c>
      <c r="E213" t="s">
        <v>479</v>
      </c>
      <c r="F213" t="s">
        <v>480</v>
      </c>
      <c r="G213" s="6" t="s">
        <v>326</v>
      </c>
      <c r="H213" s="6">
        <f t="shared" si="16"/>
        <v>221</v>
      </c>
    </row>
    <row r="214" spans="1:8" x14ac:dyDescent="0.25">
      <c r="A214" s="6" t="str">
        <f t="shared" si="15"/>
        <v>10-0200-0000-001222</v>
      </c>
      <c r="B214" t="str">
        <f t="shared" si="17"/>
        <v>Laminated Medium Density Fiberboard 8508 T 16MM</v>
      </c>
      <c r="C214">
        <v>16</v>
      </c>
      <c r="D214" s="17">
        <v>8508</v>
      </c>
      <c r="E214" t="s">
        <v>481</v>
      </c>
      <c r="F214" t="s">
        <v>482</v>
      </c>
      <c r="G214" s="6" t="s">
        <v>326</v>
      </c>
      <c r="H214" s="6">
        <f t="shared" si="16"/>
        <v>222</v>
      </c>
    </row>
    <row r="215" spans="1:8" s="6" customFormat="1" x14ac:dyDescent="0.25">
      <c r="A215" s="6" t="str">
        <f t="shared" si="15"/>
        <v>10-0200-0000-001223</v>
      </c>
      <c r="B215" s="6" t="str">
        <f t="shared" si="17"/>
        <v>Laminated Medium Density Fiberboard 8508 T 18MM</v>
      </c>
      <c r="C215" s="6">
        <v>18</v>
      </c>
      <c r="D215" s="17">
        <v>8508</v>
      </c>
      <c r="E215" s="6" t="s">
        <v>481</v>
      </c>
      <c r="F215" s="6" t="s">
        <v>482</v>
      </c>
      <c r="G215" s="6" t="s">
        <v>326</v>
      </c>
      <c r="H215" s="6">
        <f t="shared" si="16"/>
        <v>223</v>
      </c>
    </row>
    <row r="216" spans="1:8" s="6" customFormat="1" x14ac:dyDescent="0.25">
      <c r="A216" s="6" t="str">
        <f t="shared" si="15"/>
        <v>10-0200-0000-001224</v>
      </c>
      <c r="B216" s="6" t="str">
        <f t="shared" si="17"/>
        <v>Laminated Medium Density Fiberboard 8508 T 25MM</v>
      </c>
      <c r="C216" s="6">
        <v>25</v>
      </c>
      <c r="D216" s="17">
        <v>8508</v>
      </c>
      <c r="E216" s="6" t="s">
        <v>481</v>
      </c>
      <c r="F216" s="6" t="s">
        <v>482</v>
      </c>
      <c r="G216" s="6" t="s">
        <v>326</v>
      </c>
      <c r="H216" s="6">
        <f t="shared" si="16"/>
        <v>224</v>
      </c>
    </row>
    <row r="217" spans="1:8" s="6" customFormat="1" x14ac:dyDescent="0.25">
      <c r="A217" s="6" t="str">
        <f t="shared" si="15"/>
        <v>10-0200-0000-001225</v>
      </c>
      <c r="B217" s="6" t="str">
        <f t="shared" si="17"/>
        <v>Laminated Medium Density Fiberboard 8508 T 36MM</v>
      </c>
      <c r="C217" s="6">
        <v>36</v>
      </c>
      <c r="D217" s="17">
        <v>8508</v>
      </c>
      <c r="E217" s="6" t="s">
        <v>481</v>
      </c>
      <c r="F217" s="6" t="s">
        <v>482</v>
      </c>
      <c r="G217" s="6" t="s">
        <v>326</v>
      </c>
      <c r="H217" s="6">
        <f t="shared" si="16"/>
        <v>225</v>
      </c>
    </row>
    <row r="218" spans="1:8" x14ac:dyDescent="0.25">
      <c r="A218" s="6" t="str">
        <f t="shared" si="15"/>
        <v>10-0200-0000-001226</v>
      </c>
      <c r="B218" t="str">
        <f t="shared" si="17"/>
        <v>Laminated Medium Density Fiberboard 8509 T 18MM</v>
      </c>
      <c r="C218">
        <v>18</v>
      </c>
      <c r="D218" s="17">
        <v>8509</v>
      </c>
      <c r="E218" t="s">
        <v>483</v>
      </c>
      <c r="F218" t="s">
        <v>484</v>
      </c>
      <c r="G218" s="6" t="s">
        <v>326</v>
      </c>
      <c r="H218" s="6">
        <f t="shared" si="16"/>
        <v>226</v>
      </c>
    </row>
    <row r="219" spans="1:8" s="6" customFormat="1" x14ac:dyDescent="0.25">
      <c r="A219" s="6" t="str">
        <f t="shared" si="15"/>
        <v>10-0200-0000-001227</v>
      </c>
      <c r="B219" s="6" t="str">
        <f t="shared" si="17"/>
        <v>Laminated Medium Density Fiberboard 8509 T 25MM</v>
      </c>
      <c r="C219" s="6">
        <v>25</v>
      </c>
      <c r="D219" s="17">
        <v>8509</v>
      </c>
      <c r="E219" s="6" t="s">
        <v>483</v>
      </c>
      <c r="F219" s="6" t="s">
        <v>484</v>
      </c>
      <c r="G219" s="6" t="s">
        <v>326</v>
      </c>
      <c r="H219" s="6">
        <f t="shared" si="16"/>
        <v>227</v>
      </c>
    </row>
    <row r="220" spans="1:8" x14ac:dyDescent="0.25">
      <c r="A220" s="6" t="str">
        <f t="shared" si="15"/>
        <v>10-0200-0000-001228</v>
      </c>
      <c r="B220" t="str">
        <f t="shared" si="17"/>
        <v>Laminated Medium Density Fiberboard 8533 T 16MM</v>
      </c>
      <c r="C220">
        <v>16</v>
      </c>
      <c r="D220" s="17">
        <v>8533</v>
      </c>
      <c r="E220" t="s">
        <v>485</v>
      </c>
      <c r="F220" t="s">
        <v>486</v>
      </c>
      <c r="G220" s="6" t="s">
        <v>326</v>
      </c>
      <c r="H220" s="6">
        <f t="shared" si="16"/>
        <v>228</v>
      </c>
    </row>
    <row r="221" spans="1:8" s="6" customFormat="1" x14ac:dyDescent="0.25">
      <c r="A221" s="6" t="str">
        <f t="shared" si="15"/>
        <v>10-0200-0000-001229</v>
      </c>
      <c r="B221" s="6" t="str">
        <f t="shared" si="17"/>
        <v>Laminated Medium Density Fiberboard 8533 T 18MM</v>
      </c>
      <c r="C221" s="6">
        <v>18</v>
      </c>
      <c r="D221" s="17">
        <v>8533</v>
      </c>
      <c r="E221" s="6" t="s">
        <v>485</v>
      </c>
      <c r="F221" s="6" t="s">
        <v>486</v>
      </c>
      <c r="G221" s="6" t="s">
        <v>326</v>
      </c>
      <c r="H221" s="6">
        <f t="shared" si="16"/>
        <v>229</v>
      </c>
    </row>
    <row r="222" spans="1:8" s="6" customFormat="1" x14ac:dyDescent="0.25">
      <c r="A222" s="6" t="str">
        <f t="shared" si="15"/>
        <v>10-0200-0000-001230</v>
      </c>
      <c r="B222" s="6" t="str">
        <f t="shared" si="17"/>
        <v>Laminated Medium Density Fiberboard 8533 T 25MM</v>
      </c>
      <c r="C222" s="6">
        <v>25</v>
      </c>
      <c r="D222" s="17">
        <v>8533</v>
      </c>
      <c r="E222" s="6" t="s">
        <v>485</v>
      </c>
      <c r="F222" s="6" t="s">
        <v>486</v>
      </c>
      <c r="G222" s="6" t="s">
        <v>326</v>
      </c>
      <c r="H222" s="6">
        <f t="shared" si="16"/>
        <v>230</v>
      </c>
    </row>
    <row r="223" spans="1:8" s="6" customFormat="1" x14ac:dyDescent="0.25">
      <c r="A223" s="6" t="str">
        <f t="shared" si="15"/>
        <v>10-0200-0000-001231</v>
      </c>
      <c r="B223" s="6" t="str">
        <f t="shared" si="17"/>
        <v>Laminated Medium Density Fiberboard 8533 T 36MM</v>
      </c>
      <c r="C223" s="6">
        <v>36</v>
      </c>
      <c r="D223" s="17">
        <v>8533</v>
      </c>
      <c r="E223" s="6" t="s">
        <v>485</v>
      </c>
      <c r="F223" s="6" t="s">
        <v>486</v>
      </c>
      <c r="G223" s="6" t="s">
        <v>326</v>
      </c>
      <c r="H223" s="6">
        <f t="shared" si="16"/>
        <v>231</v>
      </c>
    </row>
    <row r="224" spans="1:8" x14ac:dyDescent="0.25">
      <c r="A224" s="6" t="str">
        <f t="shared" si="15"/>
        <v>10-0200-0000-001232</v>
      </c>
      <c r="B224" t="str">
        <f t="shared" si="17"/>
        <v>Laminated Medium Density Fiberboard 8539 T 18MM</v>
      </c>
      <c r="C224">
        <v>18</v>
      </c>
      <c r="D224" s="17">
        <v>8539</v>
      </c>
      <c r="E224" t="s">
        <v>487</v>
      </c>
      <c r="F224" t="s">
        <v>488</v>
      </c>
      <c r="G224" s="6" t="s">
        <v>326</v>
      </c>
      <c r="H224" s="6">
        <f t="shared" si="16"/>
        <v>232</v>
      </c>
    </row>
    <row r="225" spans="1:8" x14ac:dyDescent="0.25">
      <c r="A225" s="6" t="str">
        <f t="shared" si="15"/>
        <v>10-0200-0000-001233</v>
      </c>
      <c r="B225" t="str">
        <f t="shared" si="17"/>
        <v>Laminated Medium Density Fiberboard 8547 T 18MM</v>
      </c>
      <c r="C225">
        <v>18</v>
      </c>
      <c r="D225" s="17">
        <v>8547</v>
      </c>
      <c r="E225" t="s">
        <v>489</v>
      </c>
      <c r="F225" t="s">
        <v>490</v>
      </c>
      <c r="G225" s="6" t="s">
        <v>326</v>
      </c>
      <c r="H225" s="6">
        <f t="shared" si="16"/>
        <v>233</v>
      </c>
    </row>
    <row r="226" spans="1:8" x14ac:dyDescent="0.25">
      <c r="A226" s="6" t="str">
        <f t="shared" si="15"/>
        <v>10-0200-0000-001234</v>
      </c>
      <c r="B226" t="str">
        <f t="shared" si="17"/>
        <v>Laminated Medium Density Fiberboard 8548 T 18MM</v>
      </c>
      <c r="C226">
        <v>18</v>
      </c>
      <c r="D226" s="17">
        <v>8548</v>
      </c>
      <c r="E226" t="s">
        <v>491</v>
      </c>
      <c r="F226" t="s">
        <v>492</v>
      </c>
      <c r="G226" s="6" t="s">
        <v>326</v>
      </c>
      <c r="H226" s="6">
        <f t="shared" si="16"/>
        <v>234</v>
      </c>
    </row>
    <row r="227" spans="1:8" x14ac:dyDescent="0.25">
      <c r="A227" s="6" t="str">
        <f t="shared" si="15"/>
        <v>10-0200-0000-001235</v>
      </c>
      <c r="B227" t="str">
        <f t="shared" si="17"/>
        <v>Laminated Medium Density Fiberboard 8921 T 18MM</v>
      </c>
      <c r="C227">
        <v>18</v>
      </c>
      <c r="D227" s="17">
        <v>8921</v>
      </c>
      <c r="E227" t="s">
        <v>493</v>
      </c>
      <c r="F227" t="s">
        <v>494</v>
      </c>
      <c r="G227" s="6" t="s">
        <v>326</v>
      </c>
      <c r="H227" s="6">
        <f t="shared" si="16"/>
        <v>235</v>
      </c>
    </row>
    <row r="228" spans="1:8" s="6" customFormat="1" x14ac:dyDescent="0.25">
      <c r="A228" s="6" t="str">
        <f t="shared" si="15"/>
        <v>10-0200-0000-001236</v>
      </c>
      <c r="B228" s="6" t="str">
        <f t="shared" si="17"/>
        <v>Laminated Medium Density Fiberboard 8921 T 25MM</v>
      </c>
      <c r="C228" s="6">
        <v>25</v>
      </c>
      <c r="D228" s="17">
        <v>8921</v>
      </c>
      <c r="E228" s="6" t="s">
        <v>493</v>
      </c>
      <c r="F228" s="6" t="s">
        <v>494</v>
      </c>
      <c r="G228" s="6" t="s">
        <v>326</v>
      </c>
      <c r="H228" s="6">
        <f t="shared" si="16"/>
        <v>236</v>
      </c>
    </row>
    <row r="229" spans="1:8" x14ac:dyDescent="0.25">
      <c r="A229" s="6" t="str">
        <f t="shared" si="15"/>
        <v>10-0200-0000-001237</v>
      </c>
      <c r="B229" t="str">
        <f t="shared" si="17"/>
        <v>Laminated Medium Density Fiberboard 8953 T 18MM</v>
      </c>
      <c r="C229">
        <v>18</v>
      </c>
      <c r="D229" s="17">
        <v>8953</v>
      </c>
      <c r="E229" t="s">
        <v>495</v>
      </c>
      <c r="F229" t="s">
        <v>496</v>
      </c>
      <c r="G229" s="6" t="s">
        <v>326</v>
      </c>
      <c r="H229" s="6">
        <f t="shared" si="16"/>
        <v>237</v>
      </c>
    </row>
    <row r="230" spans="1:8" s="6" customFormat="1" x14ac:dyDescent="0.25">
      <c r="A230" s="6" t="str">
        <f t="shared" si="15"/>
        <v>10-0200-0000-001238</v>
      </c>
      <c r="B230" s="6" t="str">
        <f t="shared" si="17"/>
        <v>Laminated Medium Density Fiberboard 8953 T 25MM</v>
      </c>
      <c r="C230" s="6">
        <v>25</v>
      </c>
      <c r="D230" s="17">
        <v>8953</v>
      </c>
      <c r="E230" s="6" t="s">
        <v>495</v>
      </c>
      <c r="F230" s="6" t="s">
        <v>496</v>
      </c>
      <c r="G230" s="6" t="s">
        <v>326</v>
      </c>
      <c r="H230" s="6">
        <f t="shared" si="16"/>
        <v>238</v>
      </c>
    </row>
    <row r="231" spans="1:8" x14ac:dyDescent="0.25">
      <c r="A231" s="6" t="str">
        <f t="shared" si="15"/>
        <v>10-0200-0000-001239</v>
      </c>
      <c r="B231" t="str">
        <f t="shared" si="17"/>
        <v>Laminated Medium Density Fiberboard 8971 T 18MM</v>
      </c>
      <c r="C231">
        <v>18</v>
      </c>
      <c r="D231" s="17">
        <v>8971</v>
      </c>
      <c r="E231" t="s">
        <v>497</v>
      </c>
      <c r="F231" t="s">
        <v>498</v>
      </c>
      <c r="G231" s="6" t="s">
        <v>326</v>
      </c>
      <c r="H231" s="6">
        <f t="shared" si="16"/>
        <v>239</v>
      </c>
    </row>
    <row r="232" spans="1:8" s="6" customFormat="1" x14ac:dyDescent="0.25">
      <c r="A232" s="6" t="str">
        <f t="shared" si="15"/>
        <v>10-0200-0000-001240</v>
      </c>
      <c r="B232" s="6" t="str">
        <f t="shared" ref="B232:B263" si="18">CONCATENATE("Laminated Medium Density Fiberboard ",D232," T ",C232,"MM")</f>
        <v>Laminated Medium Density Fiberboard 8971 T 25MM</v>
      </c>
      <c r="C232" s="6">
        <v>25</v>
      </c>
      <c r="D232" s="17">
        <v>8971</v>
      </c>
      <c r="E232" s="6" t="s">
        <v>497</v>
      </c>
      <c r="F232" s="6" t="s">
        <v>498</v>
      </c>
      <c r="G232" s="6" t="s">
        <v>326</v>
      </c>
      <c r="H232" s="6">
        <f t="shared" si="16"/>
        <v>240</v>
      </c>
    </row>
    <row r="233" spans="1:8" s="6" customFormat="1" x14ac:dyDescent="0.25">
      <c r="A233" s="6" t="str">
        <f t="shared" si="15"/>
        <v>10-0200-0000-001241</v>
      </c>
      <c r="B233" s="6" t="str">
        <f t="shared" si="18"/>
        <v>Laminated Medium Density Fiberboard 8971 T 36MM</v>
      </c>
      <c r="C233" s="6">
        <v>36</v>
      </c>
      <c r="D233" s="17">
        <v>8971</v>
      </c>
      <c r="E233" s="6" t="s">
        <v>497</v>
      </c>
      <c r="F233" s="6" t="s">
        <v>498</v>
      </c>
      <c r="G233" s="6" t="s">
        <v>326</v>
      </c>
      <c r="H233" s="6">
        <f t="shared" si="16"/>
        <v>241</v>
      </c>
    </row>
    <row r="234" spans="1:8" x14ac:dyDescent="0.25">
      <c r="A234" s="6" t="str">
        <f t="shared" si="15"/>
        <v>10-0200-0000-001242</v>
      </c>
      <c r="B234" t="str">
        <f t="shared" si="18"/>
        <v>Laminated Medium Density Fiberboard 8995 T 16MM</v>
      </c>
      <c r="C234">
        <v>16</v>
      </c>
      <c r="D234" s="17">
        <v>8995</v>
      </c>
      <c r="E234" t="s">
        <v>499</v>
      </c>
      <c r="F234" t="s">
        <v>500</v>
      </c>
      <c r="G234" s="6" t="s">
        <v>326</v>
      </c>
      <c r="H234" s="6">
        <f t="shared" si="16"/>
        <v>242</v>
      </c>
    </row>
    <row r="235" spans="1:8" s="6" customFormat="1" x14ac:dyDescent="0.25">
      <c r="A235" s="6" t="str">
        <f t="shared" si="15"/>
        <v>10-0200-0000-001243</v>
      </c>
      <c r="B235" s="6" t="str">
        <f t="shared" si="18"/>
        <v>Laminated Medium Density Fiberboard 8995 T 18MM</v>
      </c>
      <c r="C235" s="6">
        <v>18</v>
      </c>
      <c r="D235" s="17">
        <v>8995</v>
      </c>
      <c r="E235" s="6" t="s">
        <v>499</v>
      </c>
      <c r="F235" s="6" t="s">
        <v>500</v>
      </c>
      <c r="G235" s="6" t="s">
        <v>326</v>
      </c>
      <c r="H235" s="6">
        <f t="shared" si="16"/>
        <v>243</v>
      </c>
    </row>
    <row r="236" spans="1:8" s="6" customFormat="1" x14ac:dyDescent="0.25">
      <c r="A236" s="6" t="str">
        <f t="shared" si="15"/>
        <v>10-0200-0000-001244</v>
      </c>
      <c r="B236" s="6" t="str">
        <f t="shared" si="18"/>
        <v>Laminated Medium Density Fiberboard 8995 T 25MM</v>
      </c>
      <c r="C236" s="6">
        <v>25</v>
      </c>
      <c r="D236" s="17">
        <v>8995</v>
      </c>
      <c r="E236" s="6" t="s">
        <v>499</v>
      </c>
      <c r="F236" s="6" t="s">
        <v>500</v>
      </c>
      <c r="G236" s="6" t="s">
        <v>326</v>
      </c>
      <c r="H236" s="6">
        <f t="shared" si="16"/>
        <v>244</v>
      </c>
    </row>
    <row r="237" spans="1:8" x14ac:dyDescent="0.25">
      <c r="A237" s="6" t="str">
        <f t="shared" si="15"/>
        <v>10-0200-0000-001245</v>
      </c>
      <c r="B237" t="str">
        <f t="shared" si="18"/>
        <v>Laminated Medium Density Fiberboard 9285 T 18MM</v>
      </c>
      <c r="C237">
        <v>18</v>
      </c>
      <c r="D237" s="17">
        <v>9285</v>
      </c>
      <c r="E237" t="s">
        <v>501</v>
      </c>
      <c r="F237" t="s">
        <v>502</v>
      </c>
      <c r="G237" s="6" t="s">
        <v>326</v>
      </c>
      <c r="H237" s="6">
        <f t="shared" si="16"/>
        <v>245</v>
      </c>
    </row>
    <row r="238" spans="1:8" x14ac:dyDescent="0.25">
      <c r="A238" s="6" t="str">
        <f t="shared" si="15"/>
        <v>10-0200-0000-001246</v>
      </c>
      <c r="B238" s="6" t="str">
        <f>CONCATENATE("Laminated High Density Fiberboard ",D238," T ",C238,"MM")</f>
        <v>Laminated High Density Fiberboard 9345 T 4MM</v>
      </c>
      <c r="C238">
        <v>4</v>
      </c>
      <c r="D238" s="17">
        <v>9345</v>
      </c>
      <c r="E238" t="s">
        <v>503</v>
      </c>
      <c r="F238" t="s">
        <v>504</v>
      </c>
      <c r="G238" s="6" t="s">
        <v>327</v>
      </c>
      <c r="H238" s="6">
        <f t="shared" si="16"/>
        <v>246</v>
      </c>
    </row>
    <row r="239" spans="1:8" x14ac:dyDescent="0.25">
      <c r="A239" s="6" t="str">
        <f t="shared" si="15"/>
        <v>10-0200-0000-001247</v>
      </c>
      <c r="B239" t="str">
        <f t="shared" ref="B239:B251" si="19">CONCATENATE("Laminated Medium Density Fiberboard ",D239," T ",C239,"MM")</f>
        <v>Laminated Medium Density Fiberboard 9345 T 12MM</v>
      </c>
      <c r="C239">
        <v>12</v>
      </c>
      <c r="D239" s="17">
        <v>9345</v>
      </c>
      <c r="E239" s="6" t="s">
        <v>503</v>
      </c>
      <c r="F239" s="6" t="s">
        <v>504</v>
      </c>
      <c r="G239" s="6" t="s">
        <v>326</v>
      </c>
      <c r="H239" s="6">
        <f t="shared" si="16"/>
        <v>247</v>
      </c>
    </row>
    <row r="240" spans="1:8" x14ac:dyDescent="0.25">
      <c r="A240" s="6" t="str">
        <f t="shared" si="15"/>
        <v>10-0200-0000-001248</v>
      </c>
      <c r="B240" t="str">
        <f t="shared" si="19"/>
        <v>Laminated Medium Density Fiberboard 9345 T 16MM</v>
      </c>
      <c r="C240">
        <v>16</v>
      </c>
      <c r="D240" s="17">
        <v>9345</v>
      </c>
      <c r="E240" s="6" t="s">
        <v>503</v>
      </c>
      <c r="F240" s="6" t="s">
        <v>504</v>
      </c>
      <c r="G240" s="6" t="s">
        <v>326</v>
      </c>
      <c r="H240" s="6">
        <f t="shared" si="16"/>
        <v>248</v>
      </c>
    </row>
    <row r="241" spans="1:8" x14ac:dyDescent="0.25">
      <c r="A241" s="6" t="str">
        <f t="shared" si="15"/>
        <v>10-0200-0000-001249</v>
      </c>
      <c r="B241" t="str">
        <f t="shared" si="19"/>
        <v>Laminated Medium Density Fiberboard 9345 T 18MM</v>
      </c>
      <c r="C241">
        <v>18</v>
      </c>
      <c r="D241" s="17">
        <v>9345</v>
      </c>
      <c r="E241" s="6" t="s">
        <v>503</v>
      </c>
      <c r="F241" s="6" t="s">
        <v>504</v>
      </c>
      <c r="G241" s="6" t="s">
        <v>326</v>
      </c>
      <c r="H241" s="6">
        <f t="shared" si="16"/>
        <v>249</v>
      </c>
    </row>
    <row r="242" spans="1:8" x14ac:dyDescent="0.25">
      <c r="A242" s="6" t="str">
        <f t="shared" si="15"/>
        <v>10-0200-0000-001250</v>
      </c>
      <c r="B242" t="str">
        <f t="shared" si="19"/>
        <v>Laminated Medium Density Fiberboard 9345 T 25MM</v>
      </c>
      <c r="C242">
        <v>25</v>
      </c>
      <c r="D242" s="17">
        <v>9345</v>
      </c>
      <c r="E242" s="6" t="s">
        <v>503</v>
      </c>
      <c r="F242" s="6" t="s">
        <v>504</v>
      </c>
      <c r="G242" s="6" t="s">
        <v>326</v>
      </c>
      <c r="H242" s="6">
        <f t="shared" si="16"/>
        <v>250</v>
      </c>
    </row>
    <row r="243" spans="1:8" x14ac:dyDescent="0.25">
      <c r="A243" s="6" t="str">
        <f t="shared" si="15"/>
        <v>10-0200-0000-001251</v>
      </c>
      <c r="B243" t="str">
        <f t="shared" si="19"/>
        <v>Laminated Medium Density Fiberboard 9614 T 18MM</v>
      </c>
      <c r="C243">
        <v>18</v>
      </c>
      <c r="D243" s="17">
        <v>9614</v>
      </c>
      <c r="E243" t="s">
        <v>505</v>
      </c>
      <c r="F243" t="s">
        <v>506</v>
      </c>
      <c r="G243" s="6" t="s">
        <v>326</v>
      </c>
      <c r="H243" s="6">
        <f t="shared" si="16"/>
        <v>251</v>
      </c>
    </row>
    <row r="244" spans="1:8" s="6" customFormat="1" x14ac:dyDescent="0.25">
      <c r="A244" s="6" t="str">
        <f t="shared" si="15"/>
        <v>10-0200-0000-001252</v>
      </c>
      <c r="B244" s="6" t="str">
        <f t="shared" si="19"/>
        <v>Laminated Medium Density Fiberboard 9614 T 25MM</v>
      </c>
      <c r="C244" s="6">
        <v>25</v>
      </c>
      <c r="D244" s="17">
        <v>9614</v>
      </c>
      <c r="E244" s="6" t="s">
        <v>505</v>
      </c>
      <c r="F244" s="6" t="s">
        <v>506</v>
      </c>
      <c r="G244" s="6" t="s">
        <v>326</v>
      </c>
      <c r="H244" s="6">
        <f t="shared" si="16"/>
        <v>252</v>
      </c>
    </row>
    <row r="245" spans="1:8" x14ac:dyDescent="0.25">
      <c r="A245" s="6" t="str">
        <f t="shared" si="15"/>
        <v>10-0200-0000-001253</v>
      </c>
      <c r="B245" t="str">
        <f t="shared" si="19"/>
        <v>Laminated Medium Density Fiberboard 9755 T 18MM</v>
      </c>
      <c r="C245">
        <v>18</v>
      </c>
      <c r="D245" s="17">
        <v>9755</v>
      </c>
      <c r="E245" t="s">
        <v>507</v>
      </c>
      <c r="F245" t="s">
        <v>508</v>
      </c>
      <c r="G245" s="6" t="s">
        <v>326</v>
      </c>
      <c r="H245" s="6">
        <f t="shared" si="16"/>
        <v>253</v>
      </c>
    </row>
    <row r="246" spans="1:8" s="6" customFormat="1" x14ac:dyDescent="0.25">
      <c r="A246" s="6" t="str">
        <f t="shared" si="15"/>
        <v>10-0200-0000-001254</v>
      </c>
      <c r="B246" s="6" t="str">
        <f t="shared" si="19"/>
        <v>Laminated Medium Density Fiberboard 9755 T 25MM</v>
      </c>
      <c r="C246" s="6">
        <v>25</v>
      </c>
      <c r="D246" s="17">
        <v>9755</v>
      </c>
      <c r="E246" s="6" t="s">
        <v>507</v>
      </c>
      <c r="F246" s="6" t="s">
        <v>508</v>
      </c>
      <c r="G246" s="6" t="s">
        <v>326</v>
      </c>
      <c r="H246" s="6">
        <f t="shared" si="16"/>
        <v>254</v>
      </c>
    </row>
    <row r="247" spans="1:8" x14ac:dyDescent="0.25">
      <c r="A247" s="6" t="str">
        <f t="shared" si="15"/>
        <v>10-0200-0000-001255</v>
      </c>
      <c r="B247" t="str">
        <f t="shared" si="19"/>
        <v>Laminated Medium Density Fiberboard 9775 T 12MM</v>
      </c>
      <c r="C247">
        <v>12</v>
      </c>
      <c r="D247" s="17">
        <v>9775</v>
      </c>
      <c r="E247" t="s">
        <v>363</v>
      </c>
      <c r="F247" t="s">
        <v>509</v>
      </c>
      <c r="G247" s="6" t="s">
        <v>326</v>
      </c>
      <c r="H247" s="6">
        <f t="shared" si="16"/>
        <v>255</v>
      </c>
    </row>
    <row r="248" spans="1:8" s="6" customFormat="1" x14ac:dyDescent="0.25">
      <c r="A248" s="6" t="str">
        <f t="shared" si="15"/>
        <v>10-0200-0000-001256</v>
      </c>
      <c r="B248" s="6" t="str">
        <f t="shared" si="19"/>
        <v>Laminated Medium Density Fiberboard 9775 T 16MM</v>
      </c>
      <c r="C248" s="6">
        <v>16</v>
      </c>
      <c r="D248" s="17">
        <v>9775</v>
      </c>
      <c r="E248" s="6" t="s">
        <v>363</v>
      </c>
      <c r="F248" s="6" t="s">
        <v>509</v>
      </c>
      <c r="G248" s="6" t="s">
        <v>326</v>
      </c>
      <c r="H248" s="6">
        <f t="shared" si="16"/>
        <v>256</v>
      </c>
    </row>
    <row r="249" spans="1:8" s="6" customFormat="1" x14ac:dyDescent="0.25">
      <c r="A249" s="6" t="str">
        <f t="shared" si="15"/>
        <v>10-0200-0000-001257</v>
      </c>
      <c r="B249" s="6" t="str">
        <f t="shared" si="19"/>
        <v>Laminated Medium Density Fiberboard 9775 T 18MM</v>
      </c>
      <c r="C249" s="6">
        <v>18</v>
      </c>
      <c r="D249" s="17">
        <v>9775</v>
      </c>
      <c r="E249" s="6" t="s">
        <v>363</v>
      </c>
      <c r="F249" s="6" t="s">
        <v>509</v>
      </c>
      <c r="G249" s="6" t="s">
        <v>326</v>
      </c>
      <c r="H249" s="6">
        <f t="shared" si="16"/>
        <v>257</v>
      </c>
    </row>
    <row r="250" spans="1:8" s="6" customFormat="1" x14ac:dyDescent="0.25">
      <c r="A250" s="6" t="str">
        <f t="shared" si="15"/>
        <v>10-0200-0000-001258</v>
      </c>
      <c r="B250" s="6" t="str">
        <f t="shared" si="19"/>
        <v>Laminated Medium Density Fiberboard 9775 T 25MM</v>
      </c>
      <c r="C250" s="6">
        <v>25</v>
      </c>
      <c r="D250" s="17">
        <v>9775</v>
      </c>
      <c r="E250" s="6" t="s">
        <v>363</v>
      </c>
      <c r="F250" s="6" t="s">
        <v>509</v>
      </c>
      <c r="G250" s="6" t="s">
        <v>326</v>
      </c>
      <c r="H250" s="6">
        <f t="shared" si="16"/>
        <v>258</v>
      </c>
    </row>
    <row r="251" spans="1:8" s="6" customFormat="1" x14ac:dyDescent="0.25">
      <c r="A251" s="6" t="str">
        <f t="shared" si="15"/>
        <v>10-0200-0000-001259</v>
      </c>
      <c r="B251" s="6" t="str">
        <f t="shared" si="19"/>
        <v>Laminated Medium Density Fiberboard 9775 T 36MM</v>
      </c>
      <c r="C251" s="6">
        <v>36</v>
      </c>
      <c r="D251" s="17">
        <v>9775</v>
      </c>
      <c r="E251" s="6" t="s">
        <v>363</v>
      </c>
      <c r="F251" s="6" t="s">
        <v>509</v>
      </c>
      <c r="G251" s="6" t="s">
        <v>326</v>
      </c>
      <c r="H251" s="6">
        <f t="shared" si="16"/>
        <v>259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1"/>
  <sheetViews>
    <sheetView tabSelected="1" workbookViewId="0">
      <selection activeCell="F26" sqref="F26"/>
    </sheetView>
  </sheetViews>
  <sheetFormatPr defaultRowHeight="15" x14ac:dyDescent="0.25"/>
  <cols>
    <col min="1" max="1" width="29" bestFit="1" customWidth="1"/>
    <col min="2" max="2" width="35.42578125" customWidth="1"/>
    <col min="3" max="3" width="10.7109375" style="15" bestFit="1" customWidth="1"/>
    <col min="4" max="4" width="15" bestFit="1" customWidth="1"/>
    <col min="5" max="5" width="15.140625" bestFit="1" customWidth="1"/>
    <col min="6" max="6" width="48.42578125" bestFit="1" customWidth="1"/>
    <col min="7" max="7" width="48.42578125" style="6" customWidth="1"/>
  </cols>
  <sheetData>
    <row r="1" spans="1:8" x14ac:dyDescent="0.25">
      <c r="A1" s="1" t="s">
        <v>1</v>
      </c>
      <c r="B1" s="1" t="s">
        <v>0</v>
      </c>
      <c r="C1" s="14" t="s">
        <v>47</v>
      </c>
      <c r="D1" s="1" t="s">
        <v>2</v>
      </c>
      <c r="E1" s="1" t="s">
        <v>32</v>
      </c>
      <c r="F1" s="1" t="s">
        <v>587</v>
      </c>
      <c r="G1" s="1" t="s">
        <v>588</v>
      </c>
    </row>
    <row r="2" spans="1:8" x14ac:dyDescent="0.25">
      <c r="A2" t="str">
        <f>CONCATENATE("14-0201-0000-001",H2)</f>
        <v>14-0201-0000-00110</v>
      </c>
      <c r="B2" t="s">
        <v>12</v>
      </c>
      <c r="C2" s="15" t="s">
        <v>49</v>
      </c>
      <c r="D2" t="s">
        <v>3</v>
      </c>
      <c r="E2" t="s">
        <v>33</v>
      </c>
      <c r="F2" t="s">
        <v>8</v>
      </c>
      <c r="G2" s="6" t="s">
        <v>591</v>
      </c>
      <c r="H2">
        <v>10</v>
      </c>
    </row>
    <row r="3" spans="1:8" x14ac:dyDescent="0.25">
      <c r="A3" s="6" t="str">
        <f t="shared" ref="A3:A66" si="0">CONCATENATE("14-0201-0000-001",H3)</f>
        <v>14-0201-0000-00111</v>
      </c>
      <c r="B3" t="s">
        <v>13</v>
      </c>
      <c r="C3" s="15" t="s">
        <v>49</v>
      </c>
      <c r="D3" t="s">
        <v>3</v>
      </c>
      <c r="E3" t="s">
        <v>34</v>
      </c>
      <c r="F3" t="s">
        <v>8</v>
      </c>
      <c r="G3" s="6" t="s">
        <v>591</v>
      </c>
      <c r="H3">
        <f>H2+1</f>
        <v>11</v>
      </c>
    </row>
    <row r="4" spans="1:8" x14ac:dyDescent="0.25">
      <c r="A4" s="6" t="str">
        <f t="shared" si="0"/>
        <v>14-0201-0000-00112</v>
      </c>
      <c r="B4" t="s">
        <v>38</v>
      </c>
      <c r="C4" s="15" t="s">
        <v>49</v>
      </c>
      <c r="D4" t="s">
        <v>3</v>
      </c>
      <c r="E4" t="s">
        <v>39</v>
      </c>
      <c r="F4" t="s">
        <v>8</v>
      </c>
      <c r="G4" s="6" t="s">
        <v>591</v>
      </c>
      <c r="H4" s="6">
        <f t="shared" ref="H4:H67" si="1">H3+1</f>
        <v>12</v>
      </c>
    </row>
    <row r="5" spans="1:8" x14ac:dyDescent="0.25">
      <c r="A5" s="6" t="str">
        <f t="shared" si="0"/>
        <v>14-0201-0000-00113</v>
      </c>
      <c r="B5" t="s">
        <v>14</v>
      </c>
      <c r="C5" s="15" t="s">
        <v>49</v>
      </c>
      <c r="D5" t="s">
        <v>3</v>
      </c>
      <c r="E5" t="s">
        <v>35</v>
      </c>
      <c r="F5" t="s">
        <v>8</v>
      </c>
      <c r="G5" s="6" t="s">
        <v>591</v>
      </c>
      <c r="H5" s="6">
        <f t="shared" si="1"/>
        <v>13</v>
      </c>
    </row>
    <row r="6" spans="1:8" x14ac:dyDescent="0.25">
      <c r="A6" s="6" t="str">
        <f t="shared" si="0"/>
        <v>14-0201-0000-00114</v>
      </c>
      <c r="B6" t="s">
        <v>15</v>
      </c>
      <c r="C6" s="15" t="s">
        <v>51</v>
      </c>
      <c r="D6" s="6" t="s">
        <v>4</v>
      </c>
      <c r="E6" t="s">
        <v>33</v>
      </c>
      <c r="F6" t="s">
        <v>10</v>
      </c>
      <c r="G6" s="6" t="s">
        <v>591</v>
      </c>
      <c r="H6" s="6">
        <f t="shared" si="1"/>
        <v>14</v>
      </c>
    </row>
    <row r="7" spans="1:8" x14ac:dyDescent="0.25">
      <c r="A7" s="6" t="str">
        <f t="shared" si="0"/>
        <v>14-0201-0000-00115</v>
      </c>
      <c r="B7" t="s">
        <v>16</v>
      </c>
      <c r="C7" s="15" t="s">
        <v>51</v>
      </c>
      <c r="D7" s="6" t="s">
        <v>4</v>
      </c>
      <c r="E7" t="s">
        <v>34</v>
      </c>
      <c r="F7" t="s">
        <v>10</v>
      </c>
      <c r="G7" s="6" t="s">
        <v>591</v>
      </c>
      <c r="H7" s="6">
        <f t="shared" si="1"/>
        <v>15</v>
      </c>
    </row>
    <row r="8" spans="1:8" x14ac:dyDescent="0.25">
      <c r="A8" s="6" t="str">
        <f t="shared" si="0"/>
        <v>14-0201-0000-00116</v>
      </c>
      <c r="B8" t="s">
        <v>17</v>
      </c>
      <c r="C8" s="15" t="s">
        <v>51</v>
      </c>
      <c r="D8" s="6" t="s">
        <v>4</v>
      </c>
      <c r="E8" t="s">
        <v>36</v>
      </c>
      <c r="F8" t="s">
        <v>10</v>
      </c>
      <c r="G8" s="6" t="s">
        <v>591</v>
      </c>
      <c r="H8" s="6">
        <f t="shared" si="1"/>
        <v>16</v>
      </c>
    </row>
    <row r="9" spans="1:8" x14ac:dyDescent="0.25">
      <c r="A9" s="6" t="str">
        <f t="shared" si="0"/>
        <v>14-0201-0000-00117</v>
      </c>
      <c r="B9" t="s">
        <v>18</v>
      </c>
      <c r="C9" s="15" t="s">
        <v>51</v>
      </c>
      <c r="D9" s="6" t="s">
        <v>4</v>
      </c>
      <c r="E9" t="s">
        <v>37</v>
      </c>
      <c r="F9" t="s">
        <v>10</v>
      </c>
      <c r="G9" s="6" t="s">
        <v>591</v>
      </c>
      <c r="H9" s="6">
        <f t="shared" si="1"/>
        <v>17</v>
      </c>
    </row>
    <row r="10" spans="1:8" x14ac:dyDescent="0.25">
      <c r="A10" s="6" t="str">
        <f t="shared" si="0"/>
        <v>14-0201-0000-00118</v>
      </c>
      <c r="B10" t="s">
        <v>19</v>
      </c>
      <c r="C10" s="15" t="s">
        <v>48</v>
      </c>
      <c r="D10" t="s">
        <v>5</v>
      </c>
      <c r="E10" t="s">
        <v>33</v>
      </c>
      <c r="F10" t="s">
        <v>9</v>
      </c>
      <c r="G10" s="6" t="s">
        <v>591</v>
      </c>
      <c r="H10" s="6">
        <f t="shared" si="1"/>
        <v>18</v>
      </c>
    </row>
    <row r="11" spans="1:8" x14ac:dyDescent="0.25">
      <c r="A11" s="6" t="str">
        <f t="shared" si="0"/>
        <v>14-0201-0000-00119</v>
      </c>
      <c r="B11" t="s">
        <v>20</v>
      </c>
      <c r="C11" s="15" t="s">
        <v>48</v>
      </c>
      <c r="D11" t="s">
        <v>5</v>
      </c>
      <c r="E11" t="s">
        <v>34</v>
      </c>
      <c r="F11" t="s">
        <v>9</v>
      </c>
      <c r="G11" s="6" t="s">
        <v>591</v>
      </c>
      <c r="H11" s="6">
        <f t="shared" si="1"/>
        <v>19</v>
      </c>
    </row>
    <row r="12" spans="1:8" x14ac:dyDescent="0.25">
      <c r="A12" s="6" t="str">
        <f t="shared" si="0"/>
        <v>14-0201-0000-00120</v>
      </c>
      <c r="B12" t="s">
        <v>21</v>
      </c>
      <c r="C12" s="15" t="s">
        <v>48</v>
      </c>
      <c r="D12" t="s">
        <v>5</v>
      </c>
      <c r="E12" t="s">
        <v>36</v>
      </c>
      <c r="F12" t="s">
        <v>9</v>
      </c>
      <c r="G12" s="6" t="s">
        <v>591</v>
      </c>
      <c r="H12" s="6">
        <f t="shared" si="1"/>
        <v>20</v>
      </c>
    </row>
    <row r="13" spans="1:8" x14ac:dyDescent="0.25">
      <c r="A13" s="6" t="str">
        <f t="shared" si="0"/>
        <v>14-0201-0000-00121</v>
      </c>
      <c r="B13" t="s">
        <v>22</v>
      </c>
      <c r="C13" s="15" t="s">
        <v>48</v>
      </c>
      <c r="D13" t="s">
        <v>5</v>
      </c>
      <c r="E13" t="s">
        <v>37</v>
      </c>
      <c r="F13" t="s">
        <v>9</v>
      </c>
      <c r="G13" s="6" t="s">
        <v>591</v>
      </c>
      <c r="H13" s="6">
        <f t="shared" si="1"/>
        <v>21</v>
      </c>
    </row>
    <row r="14" spans="1:8" x14ac:dyDescent="0.25">
      <c r="A14" s="6" t="str">
        <f t="shared" si="0"/>
        <v>14-0201-0000-00122</v>
      </c>
      <c r="B14" t="s">
        <v>27</v>
      </c>
      <c r="C14" s="15" t="s">
        <v>50</v>
      </c>
      <c r="D14" t="s">
        <v>23</v>
      </c>
      <c r="E14" t="s">
        <v>33</v>
      </c>
      <c r="F14" t="s">
        <v>26</v>
      </c>
      <c r="G14" s="6" t="s">
        <v>591</v>
      </c>
      <c r="H14" s="6">
        <f t="shared" si="1"/>
        <v>22</v>
      </c>
    </row>
    <row r="15" spans="1:8" x14ac:dyDescent="0.25">
      <c r="A15" s="6" t="str">
        <f t="shared" si="0"/>
        <v>14-0201-0000-00123</v>
      </c>
      <c r="B15" t="s">
        <v>28</v>
      </c>
      <c r="C15" s="15" t="s">
        <v>50</v>
      </c>
      <c r="D15" t="s">
        <v>23</v>
      </c>
      <c r="E15" t="s">
        <v>34</v>
      </c>
      <c r="F15" t="s">
        <v>26</v>
      </c>
      <c r="G15" s="6" t="s">
        <v>591</v>
      </c>
      <c r="H15" s="6">
        <f t="shared" si="1"/>
        <v>23</v>
      </c>
    </row>
    <row r="16" spans="1:8" x14ac:dyDescent="0.25">
      <c r="A16" s="6" t="str">
        <f t="shared" si="0"/>
        <v>14-0201-0000-00124</v>
      </c>
      <c r="B16" t="s">
        <v>29</v>
      </c>
      <c r="C16" s="15" t="s">
        <v>50</v>
      </c>
      <c r="D16" t="s">
        <v>23</v>
      </c>
      <c r="E16" t="s">
        <v>36</v>
      </c>
      <c r="F16" t="s">
        <v>26</v>
      </c>
      <c r="G16" s="6" t="s">
        <v>591</v>
      </c>
      <c r="H16" s="6">
        <f t="shared" si="1"/>
        <v>24</v>
      </c>
    </row>
    <row r="17" spans="1:8" x14ac:dyDescent="0.25">
      <c r="A17" s="6" t="str">
        <f t="shared" si="0"/>
        <v>14-0201-0000-00125</v>
      </c>
      <c r="B17" t="s">
        <v>30</v>
      </c>
      <c r="C17" s="15" t="s">
        <v>50</v>
      </c>
      <c r="D17" t="s">
        <v>23</v>
      </c>
      <c r="E17" t="s">
        <v>37</v>
      </c>
      <c r="F17" t="s">
        <v>26</v>
      </c>
      <c r="G17" s="6" t="s">
        <v>591</v>
      </c>
      <c r="H17" s="6">
        <f t="shared" si="1"/>
        <v>25</v>
      </c>
    </row>
    <row r="18" spans="1:8" x14ac:dyDescent="0.25">
      <c r="A18" s="6" t="str">
        <f t="shared" si="0"/>
        <v>14-0201-0000-00126</v>
      </c>
      <c r="B18" t="s">
        <v>43</v>
      </c>
      <c r="C18" s="15" t="s">
        <v>53</v>
      </c>
      <c r="D18" t="s">
        <v>40</v>
      </c>
      <c r="E18" t="s">
        <v>33</v>
      </c>
      <c r="F18" t="s">
        <v>42</v>
      </c>
      <c r="G18" s="6" t="s">
        <v>591</v>
      </c>
      <c r="H18" s="6">
        <f t="shared" si="1"/>
        <v>26</v>
      </c>
    </row>
    <row r="19" spans="1:8" x14ac:dyDescent="0.25">
      <c r="A19" s="6" t="str">
        <f t="shared" si="0"/>
        <v>14-0201-0000-00127</v>
      </c>
      <c r="B19" t="s">
        <v>44</v>
      </c>
      <c r="C19" s="15" t="s">
        <v>53</v>
      </c>
      <c r="D19" t="s">
        <v>40</v>
      </c>
      <c r="E19" t="s">
        <v>34</v>
      </c>
      <c r="F19" t="s">
        <v>42</v>
      </c>
      <c r="G19" s="6" t="s">
        <v>591</v>
      </c>
      <c r="H19" s="6">
        <f t="shared" si="1"/>
        <v>27</v>
      </c>
    </row>
    <row r="20" spans="1:8" x14ac:dyDescent="0.25">
      <c r="A20" s="6" t="str">
        <f t="shared" si="0"/>
        <v>14-0201-0000-00128</v>
      </c>
      <c r="B20" t="s">
        <v>45</v>
      </c>
      <c r="C20" s="15" t="s">
        <v>53</v>
      </c>
      <c r="D20" t="s">
        <v>40</v>
      </c>
      <c r="E20" t="s">
        <v>36</v>
      </c>
      <c r="F20" t="s">
        <v>42</v>
      </c>
      <c r="G20" s="6" t="s">
        <v>591</v>
      </c>
      <c r="H20" s="6">
        <f t="shared" si="1"/>
        <v>28</v>
      </c>
    </row>
    <row r="21" spans="1:8" x14ac:dyDescent="0.25">
      <c r="A21" s="6" t="str">
        <f t="shared" si="0"/>
        <v>14-0201-0000-00129</v>
      </c>
      <c r="B21" t="s">
        <v>46</v>
      </c>
      <c r="C21" s="15" t="s">
        <v>53</v>
      </c>
      <c r="D21" t="s">
        <v>40</v>
      </c>
      <c r="E21" t="s">
        <v>37</v>
      </c>
      <c r="F21" t="s">
        <v>42</v>
      </c>
      <c r="G21" s="6" t="s">
        <v>591</v>
      </c>
      <c r="H21" s="6">
        <f t="shared" si="1"/>
        <v>29</v>
      </c>
    </row>
    <row r="22" spans="1:8" s="6" customFormat="1" x14ac:dyDescent="0.25">
      <c r="A22" s="6" t="str">
        <f t="shared" si="0"/>
        <v>14-0201-0000-00130</v>
      </c>
      <c r="B22" s="6" t="str">
        <f>CONCATENATE("Edge Band PVC ",C22,"/",E22)</f>
        <v>Edge Band PVC 213/22x0,5</v>
      </c>
      <c r="C22" s="15">
        <v>213</v>
      </c>
      <c r="D22" s="6" t="s">
        <v>524</v>
      </c>
      <c r="E22" s="6" t="s">
        <v>586</v>
      </c>
      <c r="F22" s="6" t="s">
        <v>525</v>
      </c>
      <c r="G22" s="6" t="s">
        <v>591</v>
      </c>
      <c r="H22" s="6">
        <f t="shared" si="1"/>
        <v>30</v>
      </c>
    </row>
    <row r="23" spans="1:8" x14ac:dyDescent="0.25">
      <c r="A23" s="6" t="str">
        <f t="shared" si="0"/>
        <v>14-0201-0000-00131</v>
      </c>
      <c r="B23" t="str">
        <f>CONCATENATE("Edge Band PVC ",C23,"/",E23)</f>
        <v>Edge Band PVC 213/22x0,6</v>
      </c>
      <c r="C23" s="15">
        <v>213</v>
      </c>
      <c r="D23" t="s">
        <v>524</v>
      </c>
      <c r="E23" s="6" t="s">
        <v>33</v>
      </c>
      <c r="F23" t="s">
        <v>525</v>
      </c>
      <c r="G23" s="6" t="s">
        <v>591</v>
      </c>
      <c r="H23" s="6">
        <f t="shared" si="1"/>
        <v>31</v>
      </c>
    </row>
    <row r="24" spans="1:8" x14ac:dyDescent="0.25">
      <c r="A24" s="6" t="str">
        <f t="shared" si="0"/>
        <v>14-0201-0000-00132</v>
      </c>
      <c r="B24" s="6" t="str">
        <f t="shared" ref="B24:B28" si="2">CONCATENATE("Edge Band PVC ",C24,"/",E24)</f>
        <v>Edge Band PVC 213/22x2</v>
      </c>
      <c r="C24" s="15">
        <v>213</v>
      </c>
      <c r="D24" s="6" t="s">
        <v>524</v>
      </c>
      <c r="E24" s="6" t="s">
        <v>34</v>
      </c>
      <c r="F24" s="6" t="s">
        <v>525</v>
      </c>
      <c r="G24" s="6" t="s">
        <v>591</v>
      </c>
      <c r="H24" s="6">
        <f t="shared" si="1"/>
        <v>32</v>
      </c>
    </row>
    <row r="25" spans="1:8" x14ac:dyDescent="0.25">
      <c r="A25" s="6" t="str">
        <f t="shared" si="0"/>
        <v>14-0201-0000-00133</v>
      </c>
      <c r="B25" s="6" t="str">
        <f t="shared" si="2"/>
        <v>Edge Band PVC 213/32x2</v>
      </c>
      <c r="C25" s="15">
        <v>213</v>
      </c>
      <c r="D25" s="6" t="s">
        <v>524</v>
      </c>
      <c r="E25" s="6" t="s">
        <v>36</v>
      </c>
      <c r="F25" s="6" t="s">
        <v>525</v>
      </c>
      <c r="G25" s="6" t="s">
        <v>591</v>
      </c>
      <c r="H25" s="6">
        <f t="shared" si="1"/>
        <v>33</v>
      </c>
    </row>
    <row r="26" spans="1:8" x14ac:dyDescent="0.25">
      <c r="A26" s="6" t="str">
        <f t="shared" si="0"/>
        <v>14-0201-0000-00134</v>
      </c>
      <c r="B26" s="6" t="str">
        <f t="shared" si="2"/>
        <v>Edge Band PVC 213/35x1</v>
      </c>
      <c r="C26" s="15">
        <v>213</v>
      </c>
      <c r="D26" s="6" t="s">
        <v>524</v>
      </c>
      <c r="E26" s="6" t="s">
        <v>37</v>
      </c>
      <c r="F26" s="6" t="s">
        <v>525</v>
      </c>
      <c r="G26" s="6" t="s">
        <v>591</v>
      </c>
      <c r="H26" s="6">
        <f t="shared" si="1"/>
        <v>34</v>
      </c>
    </row>
    <row r="27" spans="1:8" s="6" customFormat="1" x14ac:dyDescent="0.25">
      <c r="A27" s="6" t="str">
        <f t="shared" si="0"/>
        <v>14-0201-0000-00135</v>
      </c>
      <c r="B27" s="6" t="str">
        <f t="shared" ref="B27" si="3">CONCATENATE("Edge Band PVC ",C27,"/",E27)</f>
        <v>Edge Band PVC D2_6/22x0,5</v>
      </c>
      <c r="C27" s="15" t="s">
        <v>526</v>
      </c>
      <c r="D27" s="6" t="s">
        <v>527</v>
      </c>
      <c r="E27" s="6" t="s">
        <v>586</v>
      </c>
      <c r="F27" s="6" t="s">
        <v>528</v>
      </c>
      <c r="G27" s="6" t="s">
        <v>591</v>
      </c>
      <c r="H27" s="6">
        <f t="shared" si="1"/>
        <v>35</v>
      </c>
    </row>
    <row r="28" spans="1:8" x14ac:dyDescent="0.25">
      <c r="A28" s="6" t="str">
        <f t="shared" si="0"/>
        <v>14-0201-0000-00136</v>
      </c>
      <c r="B28" s="6" t="str">
        <f t="shared" si="2"/>
        <v>Edge Band PVC D2_6/22x0,6</v>
      </c>
      <c r="C28" s="15" t="s">
        <v>526</v>
      </c>
      <c r="D28" t="s">
        <v>527</v>
      </c>
      <c r="E28" s="6" t="s">
        <v>33</v>
      </c>
      <c r="F28" t="s">
        <v>528</v>
      </c>
      <c r="G28" s="6" t="s">
        <v>591</v>
      </c>
      <c r="H28" s="6">
        <f t="shared" si="1"/>
        <v>36</v>
      </c>
    </row>
    <row r="29" spans="1:8" x14ac:dyDescent="0.25">
      <c r="A29" s="6" t="str">
        <f t="shared" si="0"/>
        <v>14-0201-0000-00137</v>
      </c>
      <c r="B29" s="6" t="str">
        <f t="shared" ref="B29:B32" si="4">CONCATENATE("Edge Band PVC ",C29,"/",E29)</f>
        <v>Edge Band PVC D2_6/22x2</v>
      </c>
      <c r="C29" s="15" t="s">
        <v>526</v>
      </c>
      <c r="D29" s="6" t="s">
        <v>527</v>
      </c>
      <c r="E29" s="6" t="s">
        <v>34</v>
      </c>
      <c r="F29" s="6" t="s">
        <v>528</v>
      </c>
      <c r="G29" s="6" t="s">
        <v>591</v>
      </c>
      <c r="H29" s="6">
        <f t="shared" si="1"/>
        <v>37</v>
      </c>
    </row>
    <row r="30" spans="1:8" x14ac:dyDescent="0.25">
      <c r="A30" s="6" t="str">
        <f t="shared" si="0"/>
        <v>14-0201-0000-00138</v>
      </c>
      <c r="B30" s="6" t="str">
        <f t="shared" si="4"/>
        <v>Edge Band PVC D2_6/32x2</v>
      </c>
      <c r="C30" s="15" t="s">
        <v>526</v>
      </c>
      <c r="D30" s="6" t="s">
        <v>527</v>
      </c>
      <c r="E30" s="6" t="s">
        <v>36</v>
      </c>
      <c r="F30" s="6" t="s">
        <v>528</v>
      </c>
      <c r="G30" s="6" t="s">
        <v>591</v>
      </c>
      <c r="H30" s="6">
        <f t="shared" si="1"/>
        <v>38</v>
      </c>
    </row>
    <row r="31" spans="1:8" x14ac:dyDescent="0.25">
      <c r="A31" s="6" t="str">
        <f t="shared" si="0"/>
        <v>14-0201-0000-00139</v>
      </c>
      <c r="B31" s="6" t="str">
        <f t="shared" si="4"/>
        <v>Edge Band PVC D2_6/35x1</v>
      </c>
      <c r="C31" s="15" t="s">
        <v>526</v>
      </c>
      <c r="D31" s="6" t="s">
        <v>527</v>
      </c>
      <c r="E31" s="6" t="s">
        <v>37</v>
      </c>
      <c r="F31" s="6" t="s">
        <v>528</v>
      </c>
      <c r="G31" s="6" t="s">
        <v>591</v>
      </c>
      <c r="H31" s="6">
        <f t="shared" si="1"/>
        <v>39</v>
      </c>
    </row>
    <row r="32" spans="1:8" x14ac:dyDescent="0.25">
      <c r="A32" s="6" t="str">
        <f t="shared" si="0"/>
        <v>14-0201-0000-00140</v>
      </c>
      <c r="B32" s="6" t="str">
        <f t="shared" si="4"/>
        <v>Edge Band PVC D10_1/22x0,5</v>
      </c>
      <c r="C32" s="15" t="s">
        <v>529</v>
      </c>
      <c r="D32" t="s">
        <v>530</v>
      </c>
      <c r="E32" s="6" t="s">
        <v>586</v>
      </c>
      <c r="F32" t="s">
        <v>531</v>
      </c>
      <c r="G32" s="6" t="s">
        <v>591</v>
      </c>
      <c r="H32" s="6">
        <f t="shared" si="1"/>
        <v>40</v>
      </c>
    </row>
    <row r="33" spans="1:8" x14ac:dyDescent="0.25">
      <c r="A33" s="6" t="str">
        <f t="shared" si="0"/>
        <v>14-0201-0000-00141</v>
      </c>
      <c r="B33" s="6" t="str">
        <f t="shared" ref="B33:B52" si="5">CONCATENATE("Edge Band PVC ",C33,"/",E33)</f>
        <v>Edge Band PVC D10_1/22x0,6</v>
      </c>
      <c r="C33" s="15" t="s">
        <v>529</v>
      </c>
      <c r="D33" s="6" t="s">
        <v>530</v>
      </c>
      <c r="E33" s="6" t="s">
        <v>33</v>
      </c>
      <c r="F33" s="6" t="s">
        <v>531</v>
      </c>
      <c r="G33" s="6" t="s">
        <v>591</v>
      </c>
      <c r="H33" s="6">
        <f t="shared" si="1"/>
        <v>41</v>
      </c>
    </row>
    <row r="34" spans="1:8" x14ac:dyDescent="0.25">
      <c r="A34" s="6" t="str">
        <f t="shared" si="0"/>
        <v>14-0201-0000-00142</v>
      </c>
      <c r="B34" s="6" t="str">
        <f t="shared" si="5"/>
        <v>Edge Band PVC D10_1/22x2</v>
      </c>
      <c r="C34" s="15" t="s">
        <v>529</v>
      </c>
      <c r="D34" s="6" t="s">
        <v>530</v>
      </c>
      <c r="E34" s="6" t="s">
        <v>34</v>
      </c>
      <c r="F34" s="6" t="s">
        <v>531</v>
      </c>
      <c r="G34" s="6" t="s">
        <v>591</v>
      </c>
      <c r="H34" s="6">
        <f t="shared" si="1"/>
        <v>42</v>
      </c>
    </row>
    <row r="35" spans="1:8" x14ac:dyDescent="0.25">
      <c r="A35" s="6" t="str">
        <f t="shared" si="0"/>
        <v>14-0201-0000-00143</v>
      </c>
      <c r="B35" s="6" t="str">
        <f t="shared" si="5"/>
        <v>Edge Band PVC D10_1/32x2</v>
      </c>
      <c r="C35" s="15" t="s">
        <v>529</v>
      </c>
      <c r="D35" s="6" t="s">
        <v>530</v>
      </c>
      <c r="E35" s="6" t="s">
        <v>36</v>
      </c>
      <c r="F35" s="6" t="s">
        <v>531</v>
      </c>
      <c r="G35" s="6" t="s">
        <v>591</v>
      </c>
      <c r="H35" s="6">
        <f t="shared" si="1"/>
        <v>43</v>
      </c>
    </row>
    <row r="36" spans="1:8" x14ac:dyDescent="0.25">
      <c r="A36" s="6" t="str">
        <f t="shared" si="0"/>
        <v>14-0201-0000-00144</v>
      </c>
      <c r="B36" s="6" t="str">
        <f t="shared" si="5"/>
        <v>Edge Band PVC D10_1/35x1</v>
      </c>
      <c r="C36" s="15" t="s">
        <v>529</v>
      </c>
      <c r="D36" s="6" t="s">
        <v>530</v>
      </c>
      <c r="E36" s="6" t="s">
        <v>37</v>
      </c>
      <c r="F36" s="6" t="s">
        <v>531</v>
      </c>
      <c r="G36" s="6" t="s">
        <v>591</v>
      </c>
      <c r="H36" s="6">
        <f t="shared" si="1"/>
        <v>44</v>
      </c>
    </row>
    <row r="37" spans="1:8" x14ac:dyDescent="0.25">
      <c r="A37" s="6" t="str">
        <f t="shared" si="0"/>
        <v>14-0201-0000-00145</v>
      </c>
      <c r="B37" s="6" t="str">
        <f t="shared" si="5"/>
        <v>Edge Band PVC D10_3/22x0,5</v>
      </c>
      <c r="C37" s="15" t="s">
        <v>532</v>
      </c>
      <c r="D37" t="s">
        <v>533</v>
      </c>
      <c r="E37" s="6" t="s">
        <v>586</v>
      </c>
      <c r="F37" t="s">
        <v>534</v>
      </c>
      <c r="G37" s="6" t="s">
        <v>591</v>
      </c>
      <c r="H37" s="6">
        <f t="shared" si="1"/>
        <v>45</v>
      </c>
    </row>
    <row r="38" spans="1:8" x14ac:dyDescent="0.25">
      <c r="A38" s="6" t="str">
        <f t="shared" si="0"/>
        <v>14-0201-0000-00146</v>
      </c>
      <c r="B38" s="6" t="str">
        <f t="shared" si="5"/>
        <v>Edge Band PVC D10_3/22x0,6</v>
      </c>
      <c r="C38" s="15" t="s">
        <v>532</v>
      </c>
      <c r="D38" s="6" t="s">
        <v>533</v>
      </c>
      <c r="E38" s="6" t="s">
        <v>33</v>
      </c>
      <c r="F38" s="6" t="s">
        <v>534</v>
      </c>
      <c r="G38" s="6" t="s">
        <v>591</v>
      </c>
      <c r="H38" s="6">
        <f t="shared" si="1"/>
        <v>46</v>
      </c>
    </row>
    <row r="39" spans="1:8" x14ac:dyDescent="0.25">
      <c r="A39" s="6" t="str">
        <f t="shared" si="0"/>
        <v>14-0201-0000-00147</v>
      </c>
      <c r="B39" s="6" t="str">
        <f t="shared" si="5"/>
        <v>Edge Band PVC D10_3/22x2</v>
      </c>
      <c r="C39" s="15" t="s">
        <v>532</v>
      </c>
      <c r="D39" s="6" t="s">
        <v>533</v>
      </c>
      <c r="E39" s="6" t="s">
        <v>34</v>
      </c>
      <c r="F39" s="6" t="s">
        <v>534</v>
      </c>
      <c r="G39" s="6" t="s">
        <v>591</v>
      </c>
      <c r="H39" s="6">
        <f t="shared" si="1"/>
        <v>47</v>
      </c>
    </row>
    <row r="40" spans="1:8" x14ac:dyDescent="0.25">
      <c r="A40" s="6" t="str">
        <f t="shared" si="0"/>
        <v>14-0201-0000-00148</v>
      </c>
      <c r="B40" s="6" t="str">
        <f t="shared" si="5"/>
        <v>Edge Band PVC D10_3/32x2</v>
      </c>
      <c r="C40" s="15" t="s">
        <v>532</v>
      </c>
      <c r="D40" s="6" t="s">
        <v>533</v>
      </c>
      <c r="E40" s="6" t="s">
        <v>36</v>
      </c>
      <c r="F40" s="6" t="s">
        <v>534</v>
      </c>
      <c r="G40" s="6" t="s">
        <v>591</v>
      </c>
      <c r="H40" s="6">
        <f t="shared" si="1"/>
        <v>48</v>
      </c>
    </row>
    <row r="41" spans="1:8" x14ac:dyDescent="0.25">
      <c r="A41" s="6" t="str">
        <f t="shared" si="0"/>
        <v>14-0201-0000-00149</v>
      </c>
      <c r="B41" s="6" t="str">
        <f t="shared" si="5"/>
        <v>Edge Band PVC D10_3/35x1</v>
      </c>
      <c r="C41" s="15" t="s">
        <v>532</v>
      </c>
      <c r="D41" s="6" t="s">
        <v>533</v>
      </c>
      <c r="E41" s="6" t="s">
        <v>37</v>
      </c>
      <c r="F41" s="6" t="s">
        <v>534</v>
      </c>
      <c r="G41" s="6" t="s">
        <v>591</v>
      </c>
      <c r="H41" s="6">
        <f t="shared" si="1"/>
        <v>49</v>
      </c>
    </row>
    <row r="42" spans="1:8" x14ac:dyDescent="0.25">
      <c r="A42" s="6" t="str">
        <f t="shared" si="0"/>
        <v>14-0201-0000-00150</v>
      </c>
      <c r="B42" s="6" t="str">
        <f t="shared" si="5"/>
        <v>Edge Band PVC 206-P/22x0,5</v>
      </c>
      <c r="C42" s="15" t="s">
        <v>535</v>
      </c>
      <c r="D42" t="s">
        <v>536</v>
      </c>
      <c r="E42" s="6" t="s">
        <v>586</v>
      </c>
      <c r="F42" t="s">
        <v>537</v>
      </c>
      <c r="G42" s="6" t="s">
        <v>591</v>
      </c>
      <c r="H42" s="6">
        <f t="shared" si="1"/>
        <v>50</v>
      </c>
    </row>
    <row r="43" spans="1:8" x14ac:dyDescent="0.25">
      <c r="A43" s="6" t="str">
        <f t="shared" si="0"/>
        <v>14-0201-0000-00151</v>
      </c>
      <c r="B43" s="6" t="str">
        <f t="shared" si="5"/>
        <v>Edge Band PVC 206-P/22x0,6</v>
      </c>
      <c r="C43" s="15" t="s">
        <v>535</v>
      </c>
      <c r="D43" s="6" t="s">
        <v>536</v>
      </c>
      <c r="E43" s="6" t="s">
        <v>33</v>
      </c>
      <c r="F43" s="6" t="s">
        <v>537</v>
      </c>
      <c r="G43" s="6" t="s">
        <v>591</v>
      </c>
      <c r="H43" s="6">
        <f t="shared" si="1"/>
        <v>51</v>
      </c>
    </row>
    <row r="44" spans="1:8" x14ac:dyDescent="0.25">
      <c r="A44" s="6" t="str">
        <f t="shared" si="0"/>
        <v>14-0201-0000-00152</v>
      </c>
      <c r="B44" s="6" t="str">
        <f t="shared" si="5"/>
        <v>Edge Band PVC 206-P/22x2</v>
      </c>
      <c r="C44" s="15" t="s">
        <v>535</v>
      </c>
      <c r="D44" s="6" t="s">
        <v>536</v>
      </c>
      <c r="E44" s="6" t="s">
        <v>34</v>
      </c>
      <c r="F44" s="6" t="s">
        <v>537</v>
      </c>
      <c r="G44" s="6" t="s">
        <v>591</v>
      </c>
      <c r="H44" s="6">
        <f t="shared" si="1"/>
        <v>52</v>
      </c>
    </row>
    <row r="45" spans="1:8" x14ac:dyDescent="0.25">
      <c r="A45" s="6" t="str">
        <f t="shared" si="0"/>
        <v>14-0201-0000-00153</v>
      </c>
      <c r="B45" s="6" t="str">
        <f t="shared" si="5"/>
        <v>Edge Band PVC 206-P/32x2</v>
      </c>
      <c r="C45" s="15" t="s">
        <v>535</v>
      </c>
      <c r="D45" s="6" t="s">
        <v>536</v>
      </c>
      <c r="E45" s="6" t="s">
        <v>36</v>
      </c>
      <c r="F45" s="6" t="s">
        <v>537</v>
      </c>
      <c r="G45" s="6" t="s">
        <v>591</v>
      </c>
      <c r="H45" s="6">
        <f t="shared" si="1"/>
        <v>53</v>
      </c>
    </row>
    <row r="46" spans="1:8" x14ac:dyDescent="0.25">
      <c r="A46" s="6" t="str">
        <f t="shared" si="0"/>
        <v>14-0201-0000-00154</v>
      </c>
      <c r="B46" s="6" t="str">
        <f t="shared" si="5"/>
        <v>Edge Band PVC 206-P/35x1</v>
      </c>
      <c r="C46" s="15" t="s">
        <v>535</v>
      </c>
      <c r="D46" s="6" t="s">
        <v>536</v>
      </c>
      <c r="E46" s="6" t="s">
        <v>37</v>
      </c>
      <c r="F46" s="6" t="s">
        <v>537</v>
      </c>
      <c r="G46" s="6" t="s">
        <v>591</v>
      </c>
      <c r="H46" s="6">
        <f t="shared" si="1"/>
        <v>54</v>
      </c>
    </row>
    <row r="47" spans="1:8" x14ac:dyDescent="0.25">
      <c r="A47" s="6" t="str">
        <f t="shared" si="0"/>
        <v>14-0201-0000-00155</v>
      </c>
      <c r="B47" s="6" t="str">
        <f t="shared" si="5"/>
        <v>Edge Band PVC 206/22x0,5</v>
      </c>
      <c r="C47" s="15">
        <v>206</v>
      </c>
      <c r="D47" t="s">
        <v>538</v>
      </c>
      <c r="E47" s="6" t="s">
        <v>586</v>
      </c>
      <c r="F47" t="s">
        <v>539</v>
      </c>
      <c r="G47" s="6" t="s">
        <v>591</v>
      </c>
      <c r="H47" s="6">
        <f t="shared" si="1"/>
        <v>55</v>
      </c>
    </row>
    <row r="48" spans="1:8" x14ac:dyDescent="0.25">
      <c r="A48" s="6" t="str">
        <f t="shared" si="0"/>
        <v>14-0201-0000-00156</v>
      </c>
      <c r="B48" s="6" t="str">
        <f t="shared" si="5"/>
        <v>Edge Band PVC 206/22x0,6</v>
      </c>
      <c r="C48" s="15">
        <v>206</v>
      </c>
      <c r="D48" s="6" t="s">
        <v>538</v>
      </c>
      <c r="E48" s="6" t="s">
        <v>33</v>
      </c>
      <c r="F48" s="6" t="s">
        <v>539</v>
      </c>
      <c r="G48" s="6" t="s">
        <v>591</v>
      </c>
      <c r="H48" s="6">
        <f t="shared" si="1"/>
        <v>56</v>
      </c>
    </row>
    <row r="49" spans="1:8" x14ac:dyDescent="0.25">
      <c r="A49" s="6" t="str">
        <f t="shared" si="0"/>
        <v>14-0201-0000-00157</v>
      </c>
      <c r="B49" s="6" t="str">
        <f t="shared" si="5"/>
        <v>Edge Band PVC 206/22x2</v>
      </c>
      <c r="C49" s="15">
        <v>206</v>
      </c>
      <c r="D49" s="6" t="s">
        <v>538</v>
      </c>
      <c r="E49" s="6" t="s">
        <v>34</v>
      </c>
      <c r="F49" s="6" t="s">
        <v>539</v>
      </c>
      <c r="G49" s="6" t="s">
        <v>591</v>
      </c>
      <c r="H49" s="6">
        <f t="shared" si="1"/>
        <v>57</v>
      </c>
    </row>
    <row r="50" spans="1:8" x14ac:dyDescent="0.25">
      <c r="A50" s="6" t="str">
        <f t="shared" si="0"/>
        <v>14-0201-0000-00158</v>
      </c>
      <c r="B50" s="6" t="str">
        <f t="shared" si="5"/>
        <v>Edge Band PVC 206/32x2</v>
      </c>
      <c r="C50" s="15">
        <v>206</v>
      </c>
      <c r="D50" s="6" t="s">
        <v>538</v>
      </c>
      <c r="E50" s="6" t="s">
        <v>36</v>
      </c>
      <c r="F50" s="6" t="s">
        <v>539</v>
      </c>
      <c r="G50" s="6" t="s">
        <v>591</v>
      </c>
      <c r="H50" s="6">
        <f t="shared" si="1"/>
        <v>58</v>
      </c>
    </row>
    <row r="51" spans="1:8" x14ac:dyDescent="0.25">
      <c r="A51" s="6" t="str">
        <f t="shared" si="0"/>
        <v>14-0201-0000-00159</v>
      </c>
      <c r="B51" s="6" t="str">
        <f t="shared" si="5"/>
        <v>Edge Band PVC 206/35x1</v>
      </c>
      <c r="C51" s="15">
        <v>206</v>
      </c>
      <c r="D51" s="6" t="s">
        <v>538</v>
      </c>
      <c r="E51" s="6" t="s">
        <v>37</v>
      </c>
      <c r="F51" s="6" t="s">
        <v>539</v>
      </c>
      <c r="G51" s="6" t="s">
        <v>591</v>
      </c>
      <c r="H51" s="6">
        <f t="shared" si="1"/>
        <v>59</v>
      </c>
    </row>
    <row r="52" spans="1:8" x14ac:dyDescent="0.25">
      <c r="A52" s="6" t="str">
        <f t="shared" si="0"/>
        <v>14-0201-0000-00160</v>
      </c>
      <c r="B52" s="6" t="str">
        <f t="shared" si="5"/>
        <v>Edge Band PVC D4_2/22x0,5</v>
      </c>
      <c r="C52" s="15" t="s">
        <v>540</v>
      </c>
      <c r="D52" t="s">
        <v>541</v>
      </c>
      <c r="E52" s="6" t="s">
        <v>586</v>
      </c>
      <c r="F52" t="s">
        <v>542</v>
      </c>
      <c r="G52" s="6" t="s">
        <v>591</v>
      </c>
      <c r="H52" s="6">
        <f t="shared" si="1"/>
        <v>60</v>
      </c>
    </row>
    <row r="53" spans="1:8" x14ac:dyDescent="0.25">
      <c r="A53" s="6" t="str">
        <f t="shared" si="0"/>
        <v>14-0201-0000-00161</v>
      </c>
      <c r="B53" s="6" t="str">
        <f t="shared" ref="B53:B117" si="6">CONCATENATE("Edge Band PVC ",C53,"/",E53)</f>
        <v>Edge Band PVC D4_2/22x0,6</v>
      </c>
      <c r="C53" s="15" t="s">
        <v>540</v>
      </c>
      <c r="D53" s="6" t="s">
        <v>541</v>
      </c>
      <c r="E53" s="6" t="s">
        <v>33</v>
      </c>
      <c r="F53" s="6" t="s">
        <v>542</v>
      </c>
      <c r="G53" s="6" t="s">
        <v>591</v>
      </c>
      <c r="H53" s="6">
        <f t="shared" si="1"/>
        <v>61</v>
      </c>
    </row>
    <row r="54" spans="1:8" x14ac:dyDescent="0.25">
      <c r="A54" s="6" t="str">
        <f t="shared" si="0"/>
        <v>14-0201-0000-00162</v>
      </c>
      <c r="B54" s="6" t="str">
        <f t="shared" si="6"/>
        <v>Edge Band PVC D4_2/22x2</v>
      </c>
      <c r="C54" s="15" t="s">
        <v>540</v>
      </c>
      <c r="D54" s="6" t="s">
        <v>541</v>
      </c>
      <c r="E54" s="6" t="s">
        <v>34</v>
      </c>
      <c r="F54" s="6" t="s">
        <v>542</v>
      </c>
      <c r="G54" s="6" t="s">
        <v>591</v>
      </c>
      <c r="H54" s="6">
        <f t="shared" si="1"/>
        <v>62</v>
      </c>
    </row>
    <row r="55" spans="1:8" x14ac:dyDescent="0.25">
      <c r="A55" s="6" t="str">
        <f t="shared" si="0"/>
        <v>14-0201-0000-00163</v>
      </c>
      <c r="B55" s="6" t="str">
        <f t="shared" si="6"/>
        <v>Edge Band PVC D4_2/32x2</v>
      </c>
      <c r="C55" s="15" t="s">
        <v>540</v>
      </c>
      <c r="D55" s="6" t="s">
        <v>541</v>
      </c>
      <c r="E55" s="6" t="s">
        <v>36</v>
      </c>
      <c r="F55" s="6" t="s">
        <v>542</v>
      </c>
      <c r="G55" s="6" t="s">
        <v>591</v>
      </c>
      <c r="H55" s="6">
        <f t="shared" si="1"/>
        <v>63</v>
      </c>
    </row>
    <row r="56" spans="1:8" x14ac:dyDescent="0.25">
      <c r="A56" s="6" t="str">
        <f t="shared" si="0"/>
        <v>14-0201-0000-00164</v>
      </c>
      <c r="B56" s="6" t="str">
        <f t="shared" si="6"/>
        <v>Edge Band PVC D4_2/35x1</v>
      </c>
      <c r="C56" s="15" t="s">
        <v>540</v>
      </c>
      <c r="D56" s="6" t="s">
        <v>541</v>
      </c>
      <c r="E56" s="6" t="s">
        <v>37</v>
      </c>
      <c r="F56" s="6" t="s">
        <v>542</v>
      </c>
      <c r="G56" s="6" t="s">
        <v>591</v>
      </c>
      <c r="H56" s="6">
        <f t="shared" si="1"/>
        <v>64</v>
      </c>
    </row>
    <row r="57" spans="1:8" x14ac:dyDescent="0.25">
      <c r="A57" s="6" t="str">
        <f t="shared" si="0"/>
        <v>14-0201-0000-00165</v>
      </c>
      <c r="B57" s="6" t="str">
        <f t="shared" si="6"/>
        <v>Edge Band PVC D4_4/22x0,5</v>
      </c>
      <c r="C57" s="15" t="s">
        <v>543</v>
      </c>
      <c r="D57" t="s">
        <v>544</v>
      </c>
      <c r="E57" s="6" t="s">
        <v>586</v>
      </c>
      <c r="F57" t="s">
        <v>545</v>
      </c>
      <c r="G57" s="6" t="s">
        <v>591</v>
      </c>
      <c r="H57" s="6">
        <f t="shared" si="1"/>
        <v>65</v>
      </c>
    </row>
    <row r="58" spans="1:8" x14ac:dyDescent="0.25">
      <c r="A58" s="6" t="str">
        <f t="shared" si="0"/>
        <v>14-0201-0000-00166</v>
      </c>
      <c r="B58" s="6" t="str">
        <f t="shared" si="6"/>
        <v>Edge Band PVC D4_4/22x0,6</v>
      </c>
      <c r="C58" s="15" t="s">
        <v>543</v>
      </c>
      <c r="D58" s="6" t="s">
        <v>544</v>
      </c>
      <c r="E58" s="6" t="s">
        <v>33</v>
      </c>
      <c r="F58" s="6" t="s">
        <v>545</v>
      </c>
      <c r="G58" s="6" t="s">
        <v>591</v>
      </c>
      <c r="H58" s="6">
        <f t="shared" si="1"/>
        <v>66</v>
      </c>
    </row>
    <row r="59" spans="1:8" x14ac:dyDescent="0.25">
      <c r="A59" s="6" t="str">
        <f t="shared" si="0"/>
        <v>14-0201-0000-00167</v>
      </c>
      <c r="B59" s="6" t="str">
        <f t="shared" si="6"/>
        <v>Edge Band PVC D4_4/22x2</v>
      </c>
      <c r="C59" s="15" t="s">
        <v>543</v>
      </c>
      <c r="D59" s="6" t="s">
        <v>544</v>
      </c>
      <c r="E59" s="6" t="s">
        <v>34</v>
      </c>
      <c r="F59" s="6" t="s">
        <v>545</v>
      </c>
      <c r="G59" s="6" t="s">
        <v>591</v>
      </c>
      <c r="H59" s="6">
        <f t="shared" si="1"/>
        <v>67</v>
      </c>
    </row>
    <row r="60" spans="1:8" x14ac:dyDescent="0.25">
      <c r="A60" s="6" t="str">
        <f t="shared" si="0"/>
        <v>14-0201-0000-00168</v>
      </c>
      <c r="B60" s="6" t="str">
        <f t="shared" si="6"/>
        <v>Edge Band PVC D4_4/32x2</v>
      </c>
      <c r="C60" s="15" t="s">
        <v>543</v>
      </c>
      <c r="D60" s="6" t="s">
        <v>544</v>
      </c>
      <c r="E60" s="6" t="s">
        <v>36</v>
      </c>
      <c r="F60" s="6" t="s">
        <v>545</v>
      </c>
      <c r="G60" s="6" t="s">
        <v>591</v>
      </c>
      <c r="H60" s="6">
        <f t="shared" si="1"/>
        <v>68</v>
      </c>
    </row>
    <row r="61" spans="1:8" x14ac:dyDescent="0.25">
      <c r="A61" s="6" t="str">
        <f t="shared" si="0"/>
        <v>14-0201-0000-00169</v>
      </c>
      <c r="B61" s="6" t="str">
        <f t="shared" si="6"/>
        <v>Edge Band PVC D4_4/35x1</v>
      </c>
      <c r="C61" s="15" t="s">
        <v>543</v>
      </c>
      <c r="D61" s="6" t="s">
        <v>544</v>
      </c>
      <c r="E61" s="6" t="s">
        <v>37</v>
      </c>
      <c r="F61" s="6" t="s">
        <v>545</v>
      </c>
      <c r="G61" s="6" t="s">
        <v>591</v>
      </c>
      <c r="H61" s="6">
        <f t="shared" si="1"/>
        <v>69</v>
      </c>
    </row>
    <row r="62" spans="1:8" x14ac:dyDescent="0.25">
      <c r="A62" s="6" t="str">
        <f t="shared" si="0"/>
        <v>14-0201-0000-00170</v>
      </c>
      <c r="B62" s="6" t="str">
        <f t="shared" si="6"/>
        <v>Edge Band PVC D18_1/22x0,5</v>
      </c>
      <c r="C62" s="15" t="s">
        <v>546</v>
      </c>
      <c r="D62" t="s">
        <v>547</v>
      </c>
      <c r="E62" s="6" t="s">
        <v>586</v>
      </c>
      <c r="F62" t="s">
        <v>548</v>
      </c>
      <c r="G62" s="6" t="s">
        <v>591</v>
      </c>
      <c r="H62" s="6">
        <f t="shared" si="1"/>
        <v>70</v>
      </c>
    </row>
    <row r="63" spans="1:8" x14ac:dyDescent="0.25">
      <c r="A63" s="6" t="str">
        <f t="shared" si="0"/>
        <v>14-0201-0000-00171</v>
      </c>
      <c r="B63" s="6" t="str">
        <f t="shared" si="6"/>
        <v>Edge Band PVC D18_1/22x0,6</v>
      </c>
      <c r="C63" s="15" t="s">
        <v>546</v>
      </c>
      <c r="D63" s="6" t="s">
        <v>547</v>
      </c>
      <c r="E63" s="6" t="s">
        <v>33</v>
      </c>
      <c r="F63" s="6" t="s">
        <v>548</v>
      </c>
      <c r="G63" s="6" t="s">
        <v>591</v>
      </c>
      <c r="H63" s="6">
        <f t="shared" si="1"/>
        <v>71</v>
      </c>
    </row>
    <row r="64" spans="1:8" x14ac:dyDescent="0.25">
      <c r="A64" s="6" t="str">
        <f t="shared" si="0"/>
        <v>14-0201-0000-00172</v>
      </c>
      <c r="B64" s="6" t="str">
        <f t="shared" si="6"/>
        <v>Edge Band PVC D18_1/22x2</v>
      </c>
      <c r="C64" s="15" t="s">
        <v>546</v>
      </c>
      <c r="D64" s="6" t="s">
        <v>547</v>
      </c>
      <c r="E64" s="6" t="s">
        <v>34</v>
      </c>
      <c r="F64" s="6" t="s">
        <v>548</v>
      </c>
      <c r="G64" s="6" t="s">
        <v>591</v>
      </c>
      <c r="H64" s="6">
        <f t="shared" si="1"/>
        <v>72</v>
      </c>
    </row>
    <row r="65" spans="1:8" x14ac:dyDescent="0.25">
      <c r="A65" s="6" t="str">
        <f t="shared" si="0"/>
        <v>14-0201-0000-00173</v>
      </c>
      <c r="B65" s="6" t="str">
        <f t="shared" si="6"/>
        <v>Edge Band PVC D18_1/32x2</v>
      </c>
      <c r="C65" s="15" t="s">
        <v>546</v>
      </c>
      <c r="D65" s="6" t="s">
        <v>547</v>
      </c>
      <c r="E65" s="6" t="s">
        <v>36</v>
      </c>
      <c r="F65" s="6" t="s">
        <v>548</v>
      </c>
      <c r="G65" s="6" t="s">
        <v>591</v>
      </c>
      <c r="H65" s="6">
        <f t="shared" si="1"/>
        <v>73</v>
      </c>
    </row>
    <row r="66" spans="1:8" x14ac:dyDescent="0.25">
      <c r="A66" s="6" t="str">
        <f t="shared" si="0"/>
        <v>14-0201-0000-00174</v>
      </c>
      <c r="B66" s="6" t="str">
        <f t="shared" si="6"/>
        <v>Edge Band PVC D18_1/35x1</v>
      </c>
      <c r="C66" s="15" t="s">
        <v>546</v>
      </c>
      <c r="D66" s="6" t="s">
        <v>547</v>
      </c>
      <c r="E66" s="6" t="s">
        <v>37</v>
      </c>
      <c r="F66" s="6" t="s">
        <v>548</v>
      </c>
      <c r="G66" s="6" t="s">
        <v>591</v>
      </c>
      <c r="H66" s="6">
        <f t="shared" si="1"/>
        <v>74</v>
      </c>
    </row>
    <row r="67" spans="1:8" x14ac:dyDescent="0.25">
      <c r="A67" s="6" t="str">
        <f t="shared" ref="A67:A130" si="7">CONCATENATE("14-0201-0000-001",H67)</f>
        <v>14-0201-0000-00175</v>
      </c>
      <c r="B67" s="6" t="str">
        <f t="shared" si="6"/>
        <v>Edge Band PVC D4_5/22x0,5</v>
      </c>
      <c r="C67" s="15" t="s">
        <v>549</v>
      </c>
      <c r="D67" t="s">
        <v>550</v>
      </c>
      <c r="E67" s="6" t="s">
        <v>586</v>
      </c>
      <c r="F67" t="s">
        <v>551</v>
      </c>
      <c r="G67" s="6" t="s">
        <v>591</v>
      </c>
      <c r="H67" s="6">
        <f t="shared" si="1"/>
        <v>75</v>
      </c>
    </row>
    <row r="68" spans="1:8" x14ac:dyDescent="0.25">
      <c r="A68" s="6" t="str">
        <f t="shared" si="7"/>
        <v>14-0201-0000-00176</v>
      </c>
      <c r="B68" s="6" t="str">
        <f t="shared" si="6"/>
        <v>Edge Band PVC D4_5/22x0,6</v>
      </c>
      <c r="C68" s="15" t="s">
        <v>549</v>
      </c>
      <c r="D68" s="6" t="s">
        <v>550</v>
      </c>
      <c r="E68" s="6" t="s">
        <v>33</v>
      </c>
      <c r="F68" s="6" t="s">
        <v>551</v>
      </c>
      <c r="G68" s="6" t="s">
        <v>591</v>
      </c>
      <c r="H68" s="6">
        <f t="shared" ref="H68:H131" si="8">H67+1</f>
        <v>76</v>
      </c>
    </row>
    <row r="69" spans="1:8" x14ac:dyDescent="0.25">
      <c r="A69" s="6" t="str">
        <f t="shared" si="7"/>
        <v>14-0201-0000-00177</v>
      </c>
      <c r="B69" s="6" t="str">
        <f t="shared" si="6"/>
        <v>Edge Band PVC D4_5/22x2</v>
      </c>
      <c r="C69" s="15" t="s">
        <v>549</v>
      </c>
      <c r="D69" s="6" t="s">
        <v>550</v>
      </c>
      <c r="E69" s="6" t="s">
        <v>34</v>
      </c>
      <c r="F69" s="6" t="s">
        <v>551</v>
      </c>
      <c r="G69" s="6" t="s">
        <v>591</v>
      </c>
      <c r="H69" s="6">
        <f t="shared" si="8"/>
        <v>77</v>
      </c>
    </row>
    <row r="70" spans="1:8" x14ac:dyDescent="0.25">
      <c r="A70" s="6" t="str">
        <f t="shared" si="7"/>
        <v>14-0201-0000-00178</v>
      </c>
      <c r="B70" s="6" t="str">
        <f t="shared" si="6"/>
        <v>Edge Band PVC D4_5/32x2</v>
      </c>
      <c r="C70" s="15" t="s">
        <v>549</v>
      </c>
      <c r="D70" s="6" t="s">
        <v>550</v>
      </c>
      <c r="E70" s="6" t="s">
        <v>36</v>
      </c>
      <c r="F70" s="6" t="s">
        <v>551</v>
      </c>
      <c r="G70" s="6" t="s">
        <v>591</v>
      </c>
      <c r="H70" s="6">
        <f t="shared" si="8"/>
        <v>78</v>
      </c>
    </row>
    <row r="71" spans="1:8" x14ac:dyDescent="0.25">
      <c r="A71" s="6" t="str">
        <f t="shared" si="7"/>
        <v>14-0201-0000-00179</v>
      </c>
      <c r="B71" s="6" t="str">
        <f t="shared" si="6"/>
        <v>Edge Band PVC D4_5/35x1</v>
      </c>
      <c r="C71" s="15" t="s">
        <v>549</v>
      </c>
      <c r="D71" s="6" t="s">
        <v>550</v>
      </c>
      <c r="E71" s="6" t="s">
        <v>37</v>
      </c>
      <c r="F71" s="6" t="s">
        <v>551</v>
      </c>
      <c r="G71" s="6" t="s">
        <v>591</v>
      </c>
      <c r="H71" s="6">
        <f t="shared" si="8"/>
        <v>79</v>
      </c>
    </row>
    <row r="72" spans="1:8" x14ac:dyDescent="0.25">
      <c r="A72" s="6" t="str">
        <f t="shared" si="7"/>
        <v>14-0201-0000-00180</v>
      </c>
      <c r="B72" s="6" t="str">
        <f t="shared" si="6"/>
        <v>Edge Band PVC D13_1/22x0,5</v>
      </c>
      <c r="C72" s="15" t="s">
        <v>552</v>
      </c>
      <c r="D72" t="s">
        <v>553</v>
      </c>
      <c r="E72" s="6" t="s">
        <v>586</v>
      </c>
      <c r="F72" t="s">
        <v>554</v>
      </c>
      <c r="G72" s="6" t="s">
        <v>591</v>
      </c>
      <c r="H72" s="6">
        <f t="shared" si="8"/>
        <v>80</v>
      </c>
    </row>
    <row r="73" spans="1:8" x14ac:dyDescent="0.25">
      <c r="A73" s="6" t="str">
        <f t="shared" si="7"/>
        <v>14-0201-0000-00181</v>
      </c>
      <c r="B73" s="6" t="str">
        <f t="shared" si="6"/>
        <v>Edge Band PVC D13_1/22x0,6</v>
      </c>
      <c r="C73" s="15" t="s">
        <v>552</v>
      </c>
      <c r="D73" s="6" t="s">
        <v>553</v>
      </c>
      <c r="E73" s="6" t="s">
        <v>33</v>
      </c>
      <c r="F73" s="6" t="s">
        <v>554</v>
      </c>
      <c r="G73" s="6" t="s">
        <v>591</v>
      </c>
      <c r="H73" s="6">
        <f t="shared" si="8"/>
        <v>81</v>
      </c>
    </row>
    <row r="74" spans="1:8" x14ac:dyDescent="0.25">
      <c r="A74" s="6" t="str">
        <f t="shared" si="7"/>
        <v>14-0201-0000-00182</v>
      </c>
      <c r="B74" s="6" t="str">
        <f t="shared" si="6"/>
        <v>Edge Band PVC D13_1/22x2</v>
      </c>
      <c r="C74" s="15" t="s">
        <v>552</v>
      </c>
      <c r="D74" s="6" t="s">
        <v>553</v>
      </c>
      <c r="E74" s="6" t="s">
        <v>34</v>
      </c>
      <c r="F74" s="6" t="s">
        <v>554</v>
      </c>
      <c r="G74" s="6" t="s">
        <v>591</v>
      </c>
      <c r="H74" s="6">
        <f t="shared" si="8"/>
        <v>82</v>
      </c>
    </row>
    <row r="75" spans="1:8" x14ac:dyDescent="0.25">
      <c r="A75" s="6" t="str">
        <f t="shared" si="7"/>
        <v>14-0201-0000-00183</v>
      </c>
      <c r="B75" s="6" t="str">
        <f t="shared" si="6"/>
        <v>Edge Band PVC D13_1/32x2</v>
      </c>
      <c r="C75" s="15" t="s">
        <v>552</v>
      </c>
      <c r="D75" s="6" t="s">
        <v>553</v>
      </c>
      <c r="E75" s="6" t="s">
        <v>36</v>
      </c>
      <c r="F75" s="6" t="s">
        <v>554</v>
      </c>
      <c r="G75" s="6" t="s">
        <v>591</v>
      </c>
      <c r="H75" s="6">
        <f t="shared" si="8"/>
        <v>83</v>
      </c>
    </row>
    <row r="76" spans="1:8" x14ac:dyDescent="0.25">
      <c r="A76" s="6" t="str">
        <f t="shared" si="7"/>
        <v>14-0201-0000-00184</v>
      </c>
      <c r="B76" s="6" t="str">
        <f t="shared" si="6"/>
        <v>Edge Band PVC D13_1/35x1</v>
      </c>
      <c r="C76" s="15" t="s">
        <v>552</v>
      </c>
      <c r="D76" s="6" t="s">
        <v>553</v>
      </c>
      <c r="E76" s="6" t="s">
        <v>37</v>
      </c>
      <c r="F76" s="6" t="s">
        <v>554</v>
      </c>
      <c r="G76" s="6" t="s">
        <v>591</v>
      </c>
      <c r="H76" s="6">
        <f t="shared" si="8"/>
        <v>84</v>
      </c>
    </row>
    <row r="77" spans="1:8" x14ac:dyDescent="0.25">
      <c r="A77" s="6" t="str">
        <f t="shared" si="7"/>
        <v>14-0201-0000-00185</v>
      </c>
      <c r="B77" s="6" t="str">
        <f t="shared" si="6"/>
        <v>Edge Band PVC D13_2/22x0,5</v>
      </c>
      <c r="C77" s="15" t="s">
        <v>555</v>
      </c>
      <c r="D77" t="s">
        <v>556</v>
      </c>
      <c r="E77" s="6" t="s">
        <v>586</v>
      </c>
      <c r="F77" t="s">
        <v>557</v>
      </c>
      <c r="G77" s="6" t="s">
        <v>591</v>
      </c>
      <c r="H77" s="6">
        <f t="shared" si="8"/>
        <v>85</v>
      </c>
    </row>
    <row r="78" spans="1:8" x14ac:dyDescent="0.25">
      <c r="A78" s="6" t="str">
        <f t="shared" si="7"/>
        <v>14-0201-0000-00186</v>
      </c>
      <c r="B78" s="6" t="str">
        <f t="shared" si="6"/>
        <v>Edge Band PVC D13_2/22x0,6</v>
      </c>
      <c r="C78" s="15" t="s">
        <v>555</v>
      </c>
      <c r="D78" s="6" t="s">
        <v>556</v>
      </c>
      <c r="E78" s="6" t="s">
        <v>33</v>
      </c>
      <c r="F78" s="6" t="s">
        <v>557</v>
      </c>
      <c r="G78" s="6" t="s">
        <v>591</v>
      </c>
      <c r="H78" s="6">
        <f t="shared" si="8"/>
        <v>86</v>
      </c>
    </row>
    <row r="79" spans="1:8" x14ac:dyDescent="0.25">
      <c r="A79" s="6" t="str">
        <f t="shared" si="7"/>
        <v>14-0201-0000-00187</v>
      </c>
      <c r="B79" s="6" t="str">
        <f t="shared" si="6"/>
        <v>Edge Band PVC D13_2/22x2</v>
      </c>
      <c r="C79" s="15" t="s">
        <v>555</v>
      </c>
      <c r="D79" s="6" t="s">
        <v>556</v>
      </c>
      <c r="E79" s="6" t="s">
        <v>34</v>
      </c>
      <c r="F79" s="6" t="s">
        <v>557</v>
      </c>
      <c r="G79" s="6" t="s">
        <v>591</v>
      </c>
      <c r="H79" s="6">
        <f t="shared" si="8"/>
        <v>87</v>
      </c>
    </row>
    <row r="80" spans="1:8" x14ac:dyDescent="0.25">
      <c r="A80" s="6" t="str">
        <f t="shared" si="7"/>
        <v>14-0201-0000-00188</v>
      </c>
      <c r="B80" s="6" t="str">
        <f t="shared" si="6"/>
        <v>Edge Band PVC D13_2/32x2</v>
      </c>
      <c r="C80" s="15" t="s">
        <v>555</v>
      </c>
      <c r="D80" s="6" t="s">
        <v>556</v>
      </c>
      <c r="E80" s="6" t="s">
        <v>36</v>
      </c>
      <c r="F80" s="6" t="s">
        <v>557</v>
      </c>
      <c r="G80" s="6" t="s">
        <v>591</v>
      </c>
      <c r="H80" s="6">
        <f t="shared" si="8"/>
        <v>88</v>
      </c>
    </row>
    <row r="81" spans="1:8" x14ac:dyDescent="0.25">
      <c r="A81" s="6" t="str">
        <f t="shared" si="7"/>
        <v>14-0201-0000-00189</v>
      </c>
      <c r="B81" s="6" t="str">
        <f t="shared" si="6"/>
        <v>Edge Band PVC D13_2/35x1</v>
      </c>
      <c r="C81" s="15" t="s">
        <v>555</v>
      </c>
      <c r="D81" s="6" t="s">
        <v>556</v>
      </c>
      <c r="E81" s="6" t="s">
        <v>37</v>
      </c>
      <c r="F81" s="6" t="s">
        <v>557</v>
      </c>
      <c r="G81" s="6" t="s">
        <v>591</v>
      </c>
      <c r="H81" s="6">
        <f t="shared" si="8"/>
        <v>89</v>
      </c>
    </row>
    <row r="82" spans="1:8" x14ac:dyDescent="0.25">
      <c r="A82" s="6" t="str">
        <f t="shared" si="7"/>
        <v>14-0201-0000-00190</v>
      </c>
      <c r="B82" s="6" t="str">
        <f t="shared" si="6"/>
        <v>Edge Band PVC 205/22x0,5</v>
      </c>
      <c r="C82" s="15">
        <v>205</v>
      </c>
      <c r="D82" t="s">
        <v>558</v>
      </c>
      <c r="E82" s="6" t="s">
        <v>586</v>
      </c>
      <c r="F82" t="s">
        <v>559</v>
      </c>
      <c r="G82" s="6" t="s">
        <v>591</v>
      </c>
      <c r="H82" s="6">
        <f t="shared" si="8"/>
        <v>90</v>
      </c>
    </row>
    <row r="83" spans="1:8" x14ac:dyDescent="0.25">
      <c r="A83" s="6" t="str">
        <f t="shared" si="7"/>
        <v>14-0201-0000-00191</v>
      </c>
      <c r="B83" s="6" t="str">
        <f t="shared" si="6"/>
        <v>Edge Band PVC 205/22x0,6</v>
      </c>
      <c r="C83" s="15">
        <v>205</v>
      </c>
      <c r="D83" s="6" t="s">
        <v>558</v>
      </c>
      <c r="E83" s="6" t="s">
        <v>33</v>
      </c>
      <c r="F83" s="6" t="s">
        <v>559</v>
      </c>
      <c r="G83" s="6" t="s">
        <v>591</v>
      </c>
      <c r="H83" s="6">
        <f t="shared" si="8"/>
        <v>91</v>
      </c>
    </row>
    <row r="84" spans="1:8" x14ac:dyDescent="0.25">
      <c r="A84" s="6" t="str">
        <f t="shared" si="7"/>
        <v>14-0201-0000-00192</v>
      </c>
      <c r="B84" s="6" t="str">
        <f t="shared" si="6"/>
        <v>Edge Band PVC 205/22x2</v>
      </c>
      <c r="C84" s="15">
        <v>205</v>
      </c>
      <c r="D84" s="6" t="s">
        <v>558</v>
      </c>
      <c r="E84" s="6" t="s">
        <v>34</v>
      </c>
      <c r="F84" s="6" t="s">
        <v>559</v>
      </c>
      <c r="G84" s="6" t="s">
        <v>591</v>
      </c>
      <c r="H84" s="6">
        <f t="shared" si="8"/>
        <v>92</v>
      </c>
    </row>
    <row r="85" spans="1:8" x14ac:dyDescent="0.25">
      <c r="A85" s="6" t="str">
        <f t="shared" si="7"/>
        <v>14-0201-0000-00193</v>
      </c>
      <c r="B85" s="6" t="str">
        <f t="shared" si="6"/>
        <v>Edge Band PVC 205/32x2</v>
      </c>
      <c r="C85" s="15">
        <v>205</v>
      </c>
      <c r="D85" s="6" t="s">
        <v>558</v>
      </c>
      <c r="E85" s="6" t="s">
        <v>36</v>
      </c>
      <c r="F85" s="6" t="s">
        <v>559</v>
      </c>
      <c r="G85" s="6" t="s">
        <v>591</v>
      </c>
      <c r="H85" s="6">
        <f t="shared" si="8"/>
        <v>93</v>
      </c>
    </row>
    <row r="86" spans="1:8" x14ac:dyDescent="0.25">
      <c r="A86" s="6" t="str">
        <f t="shared" si="7"/>
        <v>14-0201-0000-00194</v>
      </c>
      <c r="B86" s="6" t="str">
        <f t="shared" si="6"/>
        <v>Edge Band PVC 205/35x1</v>
      </c>
      <c r="C86" s="15">
        <v>205</v>
      </c>
      <c r="D86" s="6" t="s">
        <v>558</v>
      </c>
      <c r="E86" s="6" t="s">
        <v>37</v>
      </c>
      <c r="F86" s="6" t="s">
        <v>559</v>
      </c>
      <c r="G86" s="6" t="s">
        <v>591</v>
      </c>
      <c r="H86" s="6">
        <f t="shared" si="8"/>
        <v>94</v>
      </c>
    </row>
    <row r="87" spans="1:8" x14ac:dyDescent="0.25">
      <c r="A87" s="6" t="str">
        <f t="shared" si="7"/>
        <v>14-0201-0000-00195</v>
      </c>
      <c r="B87" s="6" t="str">
        <f t="shared" si="6"/>
        <v>Edge Band PVC D8_1/22x0,5</v>
      </c>
      <c r="C87" s="15" t="s">
        <v>560</v>
      </c>
      <c r="D87" t="s">
        <v>561</v>
      </c>
      <c r="E87" s="6" t="s">
        <v>586</v>
      </c>
      <c r="F87" t="s">
        <v>562</v>
      </c>
      <c r="G87" s="6" t="s">
        <v>591</v>
      </c>
      <c r="H87" s="6">
        <f t="shared" si="8"/>
        <v>95</v>
      </c>
    </row>
    <row r="88" spans="1:8" x14ac:dyDescent="0.25">
      <c r="A88" s="6" t="str">
        <f t="shared" si="7"/>
        <v>14-0201-0000-00196</v>
      </c>
      <c r="B88" s="6" t="str">
        <f t="shared" si="6"/>
        <v>Edge Band PVC D8_1/22x0,6</v>
      </c>
      <c r="C88" s="15" t="s">
        <v>560</v>
      </c>
      <c r="D88" s="6" t="s">
        <v>561</v>
      </c>
      <c r="E88" s="6" t="s">
        <v>33</v>
      </c>
      <c r="F88" s="6" t="s">
        <v>562</v>
      </c>
      <c r="G88" s="6" t="s">
        <v>591</v>
      </c>
      <c r="H88" s="6">
        <f t="shared" si="8"/>
        <v>96</v>
      </c>
    </row>
    <row r="89" spans="1:8" x14ac:dyDescent="0.25">
      <c r="A89" s="6" t="str">
        <f t="shared" si="7"/>
        <v>14-0201-0000-00197</v>
      </c>
      <c r="B89" s="6" t="str">
        <f t="shared" si="6"/>
        <v>Edge Band PVC D8_1/22x2</v>
      </c>
      <c r="C89" s="15" t="s">
        <v>560</v>
      </c>
      <c r="D89" s="6" t="s">
        <v>561</v>
      </c>
      <c r="E89" s="6" t="s">
        <v>34</v>
      </c>
      <c r="F89" s="6" t="s">
        <v>562</v>
      </c>
      <c r="G89" s="6" t="s">
        <v>591</v>
      </c>
      <c r="H89" s="6">
        <f t="shared" si="8"/>
        <v>97</v>
      </c>
    </row>
    <row r="90" spans="1:8" x14ac:dyDescent="0.25">
      <c r="A90" s="6" t="str">
        <f t="shared" si="7"/>
        <v>14-0201-0000-00198</v>
      </c>
      <c r="B90" s="6" t="str">
        <f t="shared" si="6"/>
        <v>Edge Band PVC D8_1/32x2</v>
      </c>
      <c r="C90" s="15" t="s">
        <v>560</v>
      </c>
      <c r="D90" s="6" t="s">
        <v>561</v>
      </c>
      <c r="E90" s="6" t="s">
        <v>36</v>
      </c>
      <c r="F90" s="6" t="s">
        <v>562</v>
      </c>
      <c r="G90" s="6" t="s">
        <v>591</v>
      </c>
      <c r="H90" s="6">
        <f t="shared" si="8"/>
        <v>98</v>
      </c>
    </row>
    <row r="91" spans="1:8" x14ac:dyDescent="0.25">
      <c r="A91" s="6" t="str">
        <f t="shared" si="7"/>
        <v>14-0201-0000-00199</v>
      </c>
      <c r="B91" s="6" t="str">
        <f t="shared" si="6"/>
        <v>Edge Band PVC D8_1/35x1</v>
      </c>
      <c r="C91" s="15" t="s">
        <v>560</v>
      </c>
      <c r="D91" s="6" t="s">
        <v>561</v>
      </c>
      <c r="E91" s="6" t="s">
        <v>37</v>
      </c>
      <c r="F91" s="6" t="s">
        <v>562</v>
      </c>
      <c r="G91" s="6" t="s">
        <v>591</v>
      </c>
      <c r="H91" s="6">
        <f t="shared" si="8"/>
        <v>99</v>
      </c>
    </row>
    <row r="92" spans="1:8" x14ac:dyDescent="0.25">
      <c r="A92" s="6" t="str">
        <f t="shared" si="7"/>
        <v>14-0201-0000-001100</v>
      </c>
      <c r="B92" s="6" t="str">
        <f t="shared" si="6"/>
        <v>Edge Band PVC D12_3/22x0,5</v>
      </c>
      <c r="C92" s="15" t="s">
        <v>563</v>
      </c>
      <c r="D92" t="s">
        <v>564</v>
      </c>
      <c r="E92" s="6" t="s">
        <v>586</v>
      </c>
      <c r="F92" t="s">
        <v>565</v>
      </c>
      <c r="G92" s="6" t="s">
        <v>591</v>
      </c>
      <c r="H92" s="6">
        <f t="shared" si="8"/>
        <v>100</v>
      </c>
    </row>
    <row r="93" spans="1:8" x14ac:dyDescent="0.25">
      <c r="A93" s="6" t="str">
        <f t="shared" si="7"/>
        <v>14-0201-0000-001101</v>
      </c>
      <c r="B93" s="6" t="str">
        <f t="shared" si="6"/>
        <v>Edge Band PVC D12_3/22x0,6</v>
      </c>
      <c r="C93" s="15" t="s">
        <v>563</v>
      </c>
      <c r="D93" s="6" t="s">
        <v>564</v>
      </c>
      <c r="E93" s="6" t="s">
        <v>33</v>
      </c>
      <c r="F93" s="6" t="s">
        <v>565</v>
      </c>
      <c r="G93" s="6" t="s">
        <v>591</v>
      </c>
      <c r="H93" s="6">
        <f t="shared" si="8"/>
        <v>101</v>
      </c>
    </row>
    <row r="94" spans="1:8" x14ac:dyDescent="0.25">
      <c r="A94" s="6" t="str">
        <f t="shared" si="7"/>
        <v>14-0201-0000-001102</v>
      </c>
      <c r="B94" s="6" t="str">
        <f t="shared" si="6"/>
        <v>Edge Band PVC D12_3/22x2</v>
      </c>
      <c r="C94" s="15" t="s">
        <v>563</v>
      </c>
      <c r="D94" s="6" t="s">
        <v>564</v>
      </c>
      <c r="E94" s="6" t="s">
        <v>34</v>
      </c>
      <c r="F94" s="6" t="s">
        <v>565</v>
      </c>
      <c r="G94" s="6" t="s">
        <v>591</v>
      </c>
      <c r="H94" s="6">
        <f t="shared" si="8"/>
        <v>102</v>
      </c>
    </row>
    <row r="95" spans="1:8" x14ac:dyDescent="0.25">
      <c r="A95" s="6" t="str">
        <f t="shared" si="7"/>
        <v>14-0201-0000-001103</v>
      </c>
      <c r="B95" s="6" t="str">
        <f t="shared" si="6"/>
        <v>Edge Band PVC D12_3/32x2</v>
      </c>
      <c r="C95" s="15" t="s">
        <v>563</v>
      </c>
      <c r="D95" s="6" t="s">
        <v>564</v>
      </c>
      <c r="E95" s="6" t="s">
        <v>36</v>
      </c>
      <c r="F95" s="6" t="s">
        <v>565</v>
      </c>
      <c r="G95" s="6" t="s">
        <v>591</v>
      </c>
      <c r="H95" s="6">
        <f t="shared" si="8"/>
        <v>103</v>
      </c>
    </row>
    <row r="96" spans="1:8" x14ac:dyDescent="0.25">
      <c r="A96" s="6" t="str">
        <f t="shared" si="7"/>
        <v>14-0201-0000-001104</v>
      </c>
      <c r="B96" s="6" t="str">
        <f t="shared" si="6"/>
        <v>Edge Band PVC D12_3/35x1</v>
      </c>
      <c r="C96" s="15" t="s">
        <v>563</v>
      </c>
      <c r="D96" s="6" t="s">
        <v>564</v>
      </c>
      <c r="E96" s="6" t="s">
        <v>37</v>
      </c>
      <c r="F96" s="6" t="s">
        <v>565</v>
      </c>
      <c r="G96" s="6" t="s">
        <v>591</v>
      </c>
      <c r="H96" s="6">
        <f t="shared" si="8"/>
        <v>104</v>
      </c>
    </row>
    <row r="97" spans="1:8" x14ac:dyDescent="0.25">
      <c r="A97" s="6" t="str">
        <f t="shared" si="7"/>
        <v>14-0201-0000-001105</v>
      </c>
      <c r="B97" s="6" t="str">
        <f t="shared" si="6"/>
        <v>Edge Band PVC D12_1/22x0,5</v>
      </c>
      <c r="C97" s="15" t="s">
        <v>566</v>
      </c>
      <c r="D97" t="s">
        <v>567</v>
      </c>
      <c r="E97" s="6" t="s">
        <v>586</v>
      </c>
      <c r="F97" t="s">
        <v>568</v>
      </c>
      <c r="G97" s="6" t="s">
        <v>591</v>
      </c>
      <c r="H97" s="6">
        <f t="shared" si="8"/>
        <v>105</v>
      </c>
    </row>
    <row r="98" spans="1:8" x14ac:dyDescent="0.25">
      <c r="A98" s="6" t="str">
        <f t="shared" si="7"/>
        <v>14-0201-0000-001106</v>
      </c>
      <c r="B98" s="6" t="str">
        <f t="shared" si="6"/>
        <v>Edge Band PVC D12_1/22x0,6</v>
      </c>
      <c r="C98" s="15" t="s">
        <v>566</v>
      </c>
      <c r="D98" s="6" t="s">
        <v>567</v>
      </c>
      <c r="E98" s="6" t="s">
        <v>33</v>
      </c>
      <c r="F98" s="6" t="s">
        <v>568</v>
      </c>
      <c r="G98" s="6" t="s">
        <v>591</v>
      </c>
      <c r="H98" s="6">
        <f t="shared" si="8"/>
        <v>106</v>
      </c>
    </row>
    <row r="99" spans="1:8" x14ac:dyDescent="0.25">
      <c r="A99" s="6" t="str">
        <f t="shared" si="7"/>
        <v>14-0201-0000-001107</v>
      </c>
      <c r="B99" s="6" t="str">
        <f t="shared" si="6"/>
        <v>Edge Band PVC D12_1/22x2</v>
      </c>
      <c r="C99" s="15" t="s">
        <v>566</v>
      </c>
      <c r="D99" s="6" t="s">
        <v>567</v>
      </c>
      <c r="E99" s="6" t="s">
        <v>34</v>
      </c>
      <c r="F99" s="6" t="s">
        <v>568</v>
      </c>
      <c r="G99" s="6" t="s">
        <v>591</v>
      </c>
      <c r="H99" s="6">
        <f t="shared" si="8"/>
        <v>107</v>
      </c>
    </row>
    <row r="100" spans="1:8" x14ac:dyDescent="0.25">
      <c r="A100" s="6" t="str">
        <f t="shared" si="7"/>
        <v>14-0201-0000-001108</v>
      </c>
      <c r="B100" s="6" t="str">
        <f t="shared" si="6"/>
        <v>Edge Band PVC D12_1/32x2</v>
      </c>
      <c r="C100" s="15" t="s">
        <v>566</v>
      </c>
      <c r="D100" s="6" t="s">
        <v>567</v>
      </c>
      <c r="E100" s="6" t="s">
        <v>36</v>
      </c>
      <c r="F100" s="6" t="s">
        <v>568</v>
      </c>
      <c r="G100" s="6" t="s">
        <v>591</v>
      </c>
      <c r="H100" s="6">
        <f t="shared" si="8"/>
        <v>108</v>
      </c>
    </row>
    <row r="101" spans="1:8" x14ac:dyDescent="0.25">
      <c r="A101" s="6" t="str">
        <f t="shared" si="7"/>
        <v>14-0201-0000-001109</v>
      </c>
      <c r="B101" s="6" t="str">
        <f t="shared" si="6"/>
        <v>Edge Band PVC D12_1/35x1</v>
      </c>
      <c r="C101" s="15" t="s">
        <v>566</v>
      </c>
      <c r="D101" s="6" t="s">
        <v>567</v>
      </c>
      <c r="E101" s="6" t="s">
        <v>37</v>
      </c>
      <c r="F101" s="6" t="s">
        <v>568</v>
      </c>
      <c r="G101" s="6" t="s">
        <v>591</v>
      </c>
      <c r="H101" s="6">
        <f t="shared" si="8"/>
        <v>109</v>
      </c>
    </row>
    <row r="102" spans="1:8" x14ac:dyDescent="0.25">
      <c r="A102" s="6" t="str">
        <f t="shared" si="7"/>
        <v>14-0201-0000-001110</v>
      </c>
      <c r="B102" s="6" t="str">
        <f t="shared" si="6"/>
        <v>Edge Band PVC 201_GP/22x0,5</v>
      </c>
      <c r="C102" s="15" t="s">
        <v>569</v>
      </c>
      <c r="D102" t="s">
        <v>570</v>
      </c>
      <c r="E102" s="6" t="s">
        <v>586</v>
      </c>
      <c r="F102" t="s">
        <v>571</v>
      </c>
      <c r="G102" s="6" t="s">
        <v>591</v>
      </c>
      <c r="H102" s="6">
        <f t="shared" si="8"/>
        <v>110</v>
      </c>
    </row>
    <row r="103" spans="1:8" x14ac:dyDescent="0.25">
      <c r="A103" s="6" t="str">
        <f t="shared" si="7"/>
        <v>14-0201-0000-001111</v>
      </c>
      <c r="B103" s="6" t="str">
        <f t="shared" si="6"/>
        <v>Edge Band PVC 201_GP/22x0,6</v>
      </c>
      <c r="C103" s="15" t="s">
        <v>569</v>
      </c>
      <c r="D103" s="6" t="s">
        <v>570</v>
      </c>
      <c r="E103" s="6" t="s">
        <v>33</v>
      </c>
      <c r="F103" s="6" t="s">
        <v>571</v>
      </c>
      <c r="G103" s="6" t="s">
        <v>591</v>
      </c>
      <c r="H103" s="6">
        <f t="shared" si="8"/>
        <v>111</v>
      </c>
    </row>
    <row r="104" spans="1:8" x14ac:dyDescent="0.25">
      <c r="A104" s="6" t="str">
        <f t="shared" si="7"/>
        <v>14-0201-0000-001112</v>
      </c>
      <c r="B104" s="6" t="str">
        <f t="shared" si="6"/>
        <v>Edge Band PVC 201_GP/22x2</v>
      </c>
      <c r="C104" s="15" t="s">
        <v>569</v>
      </c>
      <c r="D104" s="6" t="s">
        <v>570</v>
      </c>
      <c r="E104" s="6" t="s">
        <v>34</v>
      </c>
      <c r="F104" s="6" t="s">
        <v>571</v>
      </c>
      <c r="G104" s="6" t="s">
        <v>591</v>
      </c>
      <c r="H104" s="6">
        <f t="shared" si="8"/>
        <v>112</v>
      </c>
    </row>
    <row r="105" spans="1:8" x14ac:dyDescent="0.25">
      <c r="A105" s="6" t="str">
        <f t="shared" si="7"/>
        <v>14-0201-0000-001113</v>
      </c>
      <c r="B105" s="6" t="str">
        <f t="shared" si="6"/>
        <v>Edge Band PVC 201_GP/32x2</v>
      </c>
      <c r="C105" s="15" t="s">
        <v>569</v>
      </c>
      <c r="D105" s="6" t="s">
        <v>570</v>
      </c>
      <c r="E105" s="6" t="s">
        <v>36</v>
      </c>
      <c r="F105" s="6" t="s">
        <v>571</v>
      </c>
      <c r="G105" s="6" t="s">
        <v>591</v>
      </c>
      <c r="H105" s="6">
        <f t="shared" si="8"/>
        <v>113</v>
      </c>
    </row>
    <row r="106" spans="1:8" x14ac:dyDescent="0.25">
      <c r="A106" s="6" t="str">
        <f t="shared" si="7"/>
        <v>14-0201-0000-001114</v>
      </c>
      <c r="B106" s="6" t="str">
        <f t="shared" si="6"/>
        <v>Edge Band PVC 201_GP/35x1</v>
      </c>
      <c r="C106" s="15" t="s">
        <v>569</v>
      </c>
      <c r="D106" s="6" t="s">
        <v>570</v>
      </c>
      <c r="E106" s="6" t="s">
        <v>37</v>
      </c>
      <c r="F106" s="6" t="s">
        <v>571</v>
      </c>
      <c r="G106" s="6" t="s">
        <v>591</v>
      </c>
      <c r="H106" s="6">
        <f t="shared" si="8"/>
        <v>114</v>
      </c>
    </row>
    <row r="107" spans="1:8" x14ac:dyDescent="0.25">
      <c r="A107" s="6" t="str">
        <f t="shared" si="7"/>
        <v>14-0201-0000-001115</v>
      </c>
      <c r="B107" s="6" t="str">
        <f t="shared" si="6"/>
        <v>Edge Band PVC 201_G/22x0,5</v>
      </c>
      <c r="C107" s="15" t="s">
        <v>572</v>
      </c>
      <c r="D107" t="s">
        <v>573</v>
      </c>
      <c r="E107" s="6" t="s">
        <v>586</v>
      </c>
      <c r="F107" t="s">
        <v>574</v>
      </c>
      <c r="G107" s="6" t="s">
        <v>591</v>
      </c>
      <c r="H107" s="6">
        <f t="shared" si="8"/>
        <v>115</v>
      </c>
    </row>
    <row r="108" spans="1:8" x14ac:dyDescent="0.25">
      <c r="A108" s="6" t="str">
        <f t="shared" si="7"/>
        <v>14-0201-0000-001116</v>
      </c>
      <c r="B108" s="6" t="str">
        <f t="shared" si="6"/>
        <v>Edge Band PVC 201_G/22x0,6</v>
      </c>
      <c r="C108" s="15" t="s">
        <v>572</v>
      </c>
      <c r="D108" s="6" t="s">
        <v>573</v>
      </c>
      <c r="E108" s="6" t="s">
        <v>33</v>
      </c>
      <c r="F108" s="6" t="s">
        <v>574</v>
      </c>
      <c r="G108" s="6" t="s">
        <v>591</v>
      </c>
      <c r="H108" s="6">
        <f t="shared" si="8"/>
        <v>116</v>
      </c>
    </row>
    <row r="109" spans="1:8" x14ac:dyDescent="0.25">
      <c r="A109" s="6" t="str">
        <f t="shared" si="7"/>
        <v>14-0201-0000-001117</v>
      </c>
      <c r="B109" s="6" t="str">
        <f t="shared" si="6"/>
        <v>Edge Band PVC 201_G/22x2</v>
      </c>
      <c r="C109" s="15" t="s">
        <v>572</v>
      </c>
      <c r="D109" s="6" t="s">
        <v>573</v>
      </c>
      <c r="E109" s="6" t="s">
        <v>34</v>
      </c>
      <c r="F109" s="6" t="s">
        <v>574</v>
      </c>
      <c r="G109" s="6" t="s">
        <v>591</v>
      </c>
      <c r="H109" s="6">
        <f t="shared" si="8"/>
        <v>117</v>
      </c>
    </row>
    <row r="110" spans="1:8" x14ac:dyDescent="0.25">
      <c r="A110" s="6" t="str">
        <f t="shared" si="7"/>
        <v>14-0201-0000-001118</v>
      </c>
      <c r="B110" s="6" t="str">
        <f t="shared" si="6"/>
        <v>Edge Band PVC 201_G/32x2</v>
      </c>
      <c r="C110" s="15" t="s">
        <v>572</v>
      </c>
      <c r="D110" s="6" t="s">
        <v>573</v>
      </c>
      <c r="E110" s="6" t="s">
        <v>36</v>
      </c>
      <c r="F110" s="6" t="s">
        <v>574</v>
      </c>
      <c r="G110" s="6" t="s">
        <v>591</v>
      </c>
      <c r="H110" s="6">
        <f t="shared" si="8"/>
        <v>118</v>
      </c>
    </row>
    <row r="111" spans="1:8" x14ac:dyDescent="0.25">
      <c r="A111" s="6" t="str">
        <f t="shared" si="7"/>
        <v>14-0201-0000-001119</v>
      </c>
      <c r="B111" s="6" t="str">
        <f t="shared" si="6"/>
        <v>Edge Band PVC 201_G/35x1</v>
      </c>
      <c r="C111" s="15" t="s">
        <v>572</v>
      </c>
      <c r="D111" s="6" t="s">
        <v>573</v>
      </c>
      <c r="E111" s="6" t="s">
        <v>37</v>
      </c>
      <c r="F111" s="6" t="s">
        <v>574</v>
      </c>
      <c r="G111" s="6" t="s">
        <v>591</v>
      </c>
      <c r="H111" s="6">
        <f t="shared" si="8"/>
        <v>119</v>
      </c>
    </row>
    <row r="112" spans="1:8" x14ac:dyDescent="0.25">
      <c r="A112" s="6" t="str">
        <f t="shared" si="7"/>
        <v>14-0201-0000-001120</v>
      </c>
      <c r="B112" s="6" t="str">
        <f t="shared" si="6"/>
        <v>Edge Band PVC D2_1/22x0,5</v>
      </c>
      <c r="C112" s="15" t="s">
        <v>575</v>
      </c>
      <c r="D112" t="s">
        <v>576</v>
      </c>
      <c r="E112" s="6" t="s">
        <v>586</v>
      </c>
      <c r="F112" t="s">
        <v>577</v>
      </c>
      <c r="G112" s="6" t="s">
        <v>591</v>
      </c>
      <c r="H112" s="6">
        <f t="shared" si="8"/>
        <v>120</v>
      </c>
    </row>
    <row r="113" spans="1:8" x14ac:dyDescent="0.25">
      <c r="A113" s="6" t="str">
        <f t="shared" si="7"/>
        <v>14-0201-0000-001121</v>
      </c>
      <c r="B113" s="6" t="str">
        <f t="shared" si="6"/>
        <v>Edge Band PVC D2_1/22x0,6</v>
      </c>
      <c r="C113" s="15" t="s">
        <v>575</v>
      </c>
      <c r="D113" s="6" t="s">
        <v>576</v>
      </c>
      <c r="E113" s="6" t="s">
        <v>33</v>
      </c>
      <c r="F113" s="6" t="s">
        <v>577</v>
      </c>
      <c r="G113" s="6" t="s">
        <v>591</v>
      </c>
      <c r="H113" s="6">
        <f t="shared" si="8"/>
        <v>121</v>
      </c>
    </row>
    <row r="114" spans="1:8" x14ac:dyDescent="0.25">
      <c r="A114" s="6" t="str">
        <f t="shared" si="7"/>
        <v>14-0201-0000-001122</v>
      </c>
      <c r="B114" s="6" t="str">
        <f t="shared" si="6"/>
        <v>Edge Band PVC D2_1/22x2</v>
      </c>
      <c r="C114" s="15" t="s">
        <v>575</v>
      </c>
      <c r="D114" s="6" t="s">
        <v>576</v>
      </c>
      <c r="E114" s="6" t="s">
        <v>34</v>
      </c>
      <c r="F114" s="6" t="s">
        <v>577</v>
      </c>
      <c r="G114" s="6" t="s">
        <v>591</v>
      </c>
      <c r="H114" s="6">
        <f t="shared" si="8"/>
        <v>122</v>
      </c>
    </row>
    <row r="115" spans="1:8" x14ac:dyDescent="0.25">
      <c r="A115" s="6" t="str">
        <f t="shared" si="7"/>
        <v>14-0201-0000-001123</v>
      </c>
      <c r="B115" s="6" t="str">
        <f t="shared" si="6"/>
        <v>Edge Band PVC D2_1/32x2</v>
      </c>
      <c r="C115" s="15" t="s">
        <v>575</v>
      </c>
      <c r="D115" s="6" t="s">
        <v>576</v>
      </c>
      <c r="E115" s="6" t="s">
        <v>36</v>
      </c>
      <c r="F115" s="6" t="s">
        <v>577</v>
      </c>
      <c r="G115" s="6" t="s">
        <v>591</v>
      </c>
      <c r="H115" s="6">
        <f t="shared" si="8"/>
        <v>123</v>
      </c>
    </row>
    <row r="116" spans="1:8" x14ac:dyDescent="0.25">
      <c r="A116" s="6" t="str">
        <f t="shared" si="7"/>
        <v>14-0201-0000-001124</v>
      </c>
      <c r="B116" s="6" t="str">
        <f t="shared" si="6"/>
        <v>Edge Band PVC D2_1/35x1</v>
      </c>
      <c r="C116" s="15" t="s">
        <v>575</v>
      </c>
      <c r="D116" s="6" t="s">
        <v>576</v>
      </c>
      <c r="E116" s="6" t="s">
        <v>37</v>
      </c>
      <c r="F116" s="6" t="s">
        <v>577</v>
      </c>
      <c r="G116" s="6" t="s">
        <v>591</v>
      </c>
      <c r="H116" s="6">
        <f t="shared" si="8"/>
        <v>124</v>
      </c>
    </row>
    <row r="117" spans="1:8" x14ac:dyDescent="0.25">
      <c r="A117" s="6" t="str">
        <f t="shared" si="7"/>
        <v>14-0201-0000-001125</v>
      </c>
      <c r="B117" s="6" t="str">
        <f t="shared" si="6"/>
        <v>Edge Band PVC 207/22x0,5</v>
      </c>
      <c r="C117" s="15">
        <v>207</v>
      </c>
      <c r="D117" t="s">
        <v>578</v>
      </c>
      <c r="E117" s="6" t="s">
        <v>586</v>
      </c>
      <c r="F117" t="s">
        <v>579</v>
      </c>
      <c r="G117" s="6" t="s">
        <v>591</v>
      </c>
      <c r="H117" s="6">
        <f t="shared" si="8"/>
        <v>125</v>
      </c>
    </row>
    <row r="118" spans="1:8" x14ac:dyDescent="0.25">
      <c r="A118" s="6" t="str">
        <f t="shared" si="7"/>
        <v>14-0201-0000-001126</v>
      </c>
      <c r="B118" s="6" t="str">
        <f t="shared" ref="B118:B131" si="9">CONCATENATE("Edge Band PVC ",C118,"/",E118)</f>
        <v>Edge Band PVC 207/22x0,6</v>
      </c>
      <c r="C118" s="15">
        <v>207</v>
      </c>
      <c r="D118" s="6" t="s">
        <v>578</v>
      </c>
      <c r="E118" s="6" t="s">
        <v>33</v>
      </c>
      <c r="F118" s="6" t="s">
        <v>579</v>
      </c>
      <c r="G118" s="6" t="s">
        <v>591</v>
      </c>
      <c r="H118" s="6">
        <f t="shared" si="8"/>
        <v>126</v>
      </c>
    </row>
    <row r="119" spans="1:8" x14ac:dyDescent="0.25">
      <c r="A119" s="6" t="str">
        <f t="shared" si="7"/>
        <v>14-0201-0000-001127</v>
      </c>
      <c r="B119" s="6" t="str">
        <f t="shared" si="9"/>
        <v>Edge Band PVC 207/22x2</v>
      </c>
      <c r="C119" s="15">
        <v>207</v>
      </c>
      <c r="D119" s="6" t="s">
        <v>578</v>
      </c>
      <c r="E119" s="6" t="s">
        <v>34</v>
      </c>
      <c r="F119" s="6" t="s">
        <v>579</v>
      </c>
      <c r="G119" s="6" t="s">
        <v>591</v>
      </c>
      <c r="H119" s="6">
        <f t="shared" si="8"/>
        <v>127</v>
      </c>
    </row>
    <row r="120" spans="1:8" x14ac:dyDescent="0.25">
      <c r="A120" s="6" t="str">
        <f t="shared" si="7"/>
        <v>14-0201-0000-001128</v>
      </c>
      <c r="B120" s="6" t="str">
        <f t="shared" si="9"/>
        <v>Edge Band PVC 207/32x2</v>
      </c>
      <c r="C120" s="15">
        <v>207</v>
      </c>
      <c r="D120" s="6" t="s">
        <v>578</v>
      </c>
      <c r="E120" s="6" t="s">
        <v>36</v>
      </c>
      <c r="F120" s="6" t="s">
        <v>579</v>
      </c>
      <c r="G120" s="6" t="s">
        <v>591</v>
      </c>
      <c r="H120" s="6">
        <f t="shared" si="8"/>
        <v>128</v>
      </c>
    </row>
    <row r="121" spans="1:8" x14ac:dyDescent="0.25">
      <c r="A121" s="6" t="str">
        <f t="shared" si="7"/>
        <v>14-0201-0000-001129</v>
      </c>
      <c r="B121" s="6" t="str">
        <f t="shared" si="9"/>
        <v>Edge Band PVC 207/35x1</v>
      </c>
      <c r="C121" s="15">
        <v>207</v>
      </c>
      <c r="D121" s="6" t="s">
        <v>578</v>
      </c>
      <c r="E121" s="6" t="s">
        <v>37</v>
      </c>
      <c r="F121" s="6" t="s">
        <v>579</v>
      </c>
      <c r="G121" s="6" t="s">
        <v>591</v>
      </c>
      <c r="H121" s="6">
        <f t="shared" si="8"/>
        <v>129</v>
      </c>
    </row>
    <row r="122" spans="1:8" x14ac:dyDescent="0.25">
      <c r="A122" s="6" t="str">
        <f t="shared" si="7"/>
        <v>14-0201-0000-001130</v>
      </c>
      <c r="B122" s="6" t="str">
        <f t="shared" si="9"/>
        <v>Edge Band PVC D15_1/22x0,5</v>
      </c>
      <c r="C122" s="15" t="s">
        <v>580</v>
      </c>
      <c r="D122" t="s">
        <v>581</v>
      </c>
      <c r="E122" s="6" t="s">
        <v>586</v>
      </c>
      <c r="F122" t="s">
        <v>582</v>
      </c>
      <c r="G122" s="6" t="s">
        <v>591</v>
      </c>
      <c r="H122" s="6">
        <f t="shared" si="8"/>
        <v>130</v>
      </c>
    </row>
    <row r="123" spans="1:8" x14ac:dyDescent="0.25">
      <c r="A123" s="6" t="str">
        <f t="shared" si="7"/>
        <v>14-0201-0000-001131</v>
      </c>
      <c r="B123" s="6" t="str">
        <f t="shared" si="9"/>
        <v>Edge Band PVC D15_1/22x0,6</v>
      </c>
      <c r="C123" s="15" t="s">
        <v>580</v>
      </c>
      <c r="D123" s="6" t="s">
        <v>581</v>
      </c>
      <c r="E123" s="6" t="s">
        <v>33</v>
      </c>
      <c r="F123" s="6" t="s">
        <v>582</v>
      </c>
      <c r="G123" s="6" t="s">
        <v>591</v>
      </c>
      <c r="H123" s="6">
        <f t="shared" si="8"/>
        <v>131</v>
      </c>
    </row>
    <row r="124" spans="1:8" x14ac:dyDescent="0.25">
      <c r="A124" s="6" t="str">
        <f t="shared" si="7"/>
        <v>14-0201-0000-001132</v>
      </c>
      <c r="B124" s="6" t="str">
        <f t="shared" si="9"/>
        <v>Edge Band PVC D15_1/22x2</v>
      </c>
      <c r="C124" s="15" t="s">
        <v>580</v>
      </c>
      <c r="D124" s="6" t="s">
        <v>581</v>
      </c>
      <c r="E124" s="6" t="s">
        <v>34</v>
      </c>
      <c r="F124" s="6" t="s">
        <v>582</v>
      </c>
      <c r="G124" s="6" t="s">
        <v>591</v>
      </c>
      <c r="H124" s="6">
        <f t="shared" si="8"/>
        <v>132</v>
      </c>
    </row>
    <row r="125" spans="1:8" x14ac:dyDescent="0.25">
      <c r="A125" s="6" t="str">
        <f t="shared" si="7"/>
        <v>14-0201-0000-001133</v>
      </c>
      <c r="B125" s="6" t="str">
        <f t="shared" si="9"/>
        <v>Edge Band PVC D15_1/32x2</v>
      </c>
      <c r="C125" s="15" t="s">
        <v>580</v>
      </c>
      <c r="D125" s="6" t="s">
        <v>581</v>
      </c>
      <c r="E125" s="6" t="s">
        <v>36</v>
      </c>
      <c r="F125" s="6" t="s">
        <v>582</v>
      </c>
      <c r="G125" s="6" t="s">
        <v>591</v>
      </c>
      <c r="H125" s="6">
        <f t="shared" si="8"/>
        <v>133</v>
      </c>
    </row>
    <row r="126" spans="1:8" x14ac:dyDescent="0.25">
      <c r="A126" s="6" t="str">
        <f t="shared" si="7"/>
        <v>14-0201-0000-001134</v>
      </c>
      <c r="B126" s="6" t="str">
        <f t="shared" si="9"/>
        <v>Edge Band PVC D15_1/35x1</v>
      </c>
      <c r="C126" s="15" t="s">
        <v>580</v>
      </c>
      <c r="D126" s="6" t="s">
        <v>581</v>
      </c>
      <c r="E126" s="6" t="s">
        <v>37</v>
      </c>
      <c r="F126" s="6" t="s">
        <v>582</v>
      </c>
      <c r="G126" s="6" t="s">
        <v>591</v>
      </c>
      <c r="H126" s="6">
        <f t="shared" si="8"/>
        <v>134</v>
      </c>
    </row>
    <row r="127" spans="1:8" x14ac:dyDescent="0.25">
      <c r="A127" s="6" t="str">
        <f t="shared" si="7"/>
        <v>14-0201-0000-001135</v>
      </c>
      <c r="B127" s="6" t="str">
        <f t="shared" si="9"/>
        <v>Edge Band PVC D15_2/22x0,5</v>
      </c>
      <c r="C127" s="15" t="s">
        <v>583</v>
      </c>
      <c r="D127" t="s">
        <v>584</v>
      </c>
      <c r="E127" s="6" t="s">
        <v>586</v>
      </c>
      <c r="F127" t="s">
        <v>585</v>
      </c>
      <c r="G127" s="6" t="s">
        <v>591</v>
      </c>
      <c r="H127" s="6">
        <f t="shared" si="8"/>
        <v>135</v>
      </c>
    </row>
    <row r="128" spans="1:8" x14ac:dyDescent="0.25">
      <c r="A128" s="6" t="str">
        <f t="shared" si="7"/>
        <v>14-0201-0000-001136</v>
      </c>
      <c r="B128" s="6" t="str">
        <f t="shared" si="9"/>
        <v>Edge Band PVC D15_2/22x0,6</v>
      </c>
      <c r="C128" s="15" t="s">
        <v>583</v>
      </c>
      <c r="D128" s="6" t="s">
        <v>584</v>
      </c>
      <c r="E128" s="6" t="s">
        <v>33</v>
      </c>
      <c r="F128" s="6" t="s">
        <v>585</v>
      </c>
      <c r="G128" s="6" t="s">
        <v>591</v>
      </c>
      <c r="H128" s="6">
        <f t="shared" si="8"/>
        <v>136</v>
      </c>
    </row>
    <row r="129" spans="1:8" x14ac:dyDescent="0.25">
      <c r="A129" s="6" t="str">
        <f t="shared" si="7"/>
        <v>14-0201-0000-001137</v>
      </c>
      <c r="B129" s="6" t="str">
        <f t="shared" si="9"/>
        <v>Edge Band PVC D15_2/22x2</v>
      </c>
      <c r="C129" s="15" t="s">
        <v>583</v>
      </c>
      <c r="D129" s="6" t="s">
        <v>584</v>
      </c>
      <c r="E129" s="6" t="s">
        <v>34</v>
      </c>
      <c r="F129" s="6" t="s">
        <v>585</v>
      </c>
      <c r="G129" s="6" t="s">
        <v>591</v>
      </c>
      <c r="H129" s="6">
        <f t="shared" si="8"/>
        <v>137</v>
      </c>
    </row>
    <row r="130" spans="1:8" x14ac:dyDescent="0.25">
      <c r="A130" s="6" t="str">
        <f t="shared" si="7"/>
        <v>14-0201-0000-001138</v>
      </c>
      <c r="B130" s="6" t="str">
        <f t="shared" si="9"/>
        <v>Edge Band PVC D15_2/32x2</v>
      </c>
      <c r="C130" s="15" t="s">
        <v>583</v>
      </c>
      <c r="D130" s="6" t="s">
        <v>584</v>
      </c>
      <c r="E130" s="6" t="s">
        <v>36</v>
      </c>
      <c r="F130" s="6" t="s">
        <v>585</v>
      </c>
      <c r="G130" s="6" t="s">
        <v>591</v>
      </c>
      <c r="H130" s="6">
        <f t="shared" si="8"/>
        <v>138</v>
      </c>
    </row>
    <row r="131" spans="1:8" x14ac:dyDescent="0.25">
      <c r="A131" s="6" t="str">
        <f t="shared" ref="A131" si="10">CONCATENATE("14-0201-0000-001",H131)</f>
        <v>14-0201-0000-001139</v>
      </c>
      <c r="B131" s="6" t="str">
        <f t="shared" si="9"/>
        <v>Edge Band PVC D15_2/35x1</v>
      </c>
      <c r="C131" s="15" t="s">
        <v>583</v>
      </c>
      <c r="D131" s="6" t="s">
        <v>584</v>
      </c>
      <c r="E131" s="6" t="s">
        <v>37</v>
      </c>
      <c r="F131" s="6" t="s">
        <v>585</v>
      </c>
      <c r="G131" s="6" t="s">
        <v>591</v>
      </c>
      <c r="H131" s="6">
        <f t="shared" si="8"/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I22" sqref="I22"/>
    </sheetView>
  </sheetViews>
  <sheetFormatPr defaultRowHeight="15" x14ac:dyDescent="0.25"/>
  <cols>
    <col min="1" max="1" width="29" bestFit="1" customWidth="1"/>
    <col min="2" max="2" width="29.85546875" bestFit="1" customWidth="1"/>
    <col min="3" max="3" width="9.5703125" bestFit="1" customWidth="1"/>
    <col min="4" max="4" width="18.85546875" bestFit="1" customWidth="1"/>
    <col min="5" max="5" width="3" style="8" bestFit="1" customWidth="1"/>
  </cols>
  <sheetData>
    <row r="1" spans="1:7" x14ac:dyDescent="0.25">
      <c r="A1" s="11" t="s">
        <v>1</v>
      </c>
      <c r="B1" s="11" t="s">
        <v>325</v>
      </c>
      <c r="C1" s="11" t="s">
        <v>328</v>
      </c>
      <c r="D1" s="11" t="s">
        <v>7</v>
      </c>
    </row>
    <row r="2" spans="1:7" x14ac:dyDescent="0.25">
      <c r="A2" s="10" t="str">
        <f>CONCATENATE("11-0201-0000-000",E2)</f>
        <v>11-0201-0000-00010</v>
      </c>
      <c r="B2" s="10" t="str">
        <f>CONCATENATE("Medium Density Fiberboard T",C2)</f>
        <v>Medium Density Fiberboard T8</v>
      </c>
      <c r="C2" s="10">
        <v>8</v>
      </c>
      <c r="D2" s="10" t="s">
        <v>326</v>
      </c>
      <c r="E2" s="9">
        <v>10</v>
      </c>
      <c r="G2" s="7"/>
    </row>
    <row r="3" spans="1:7" x14ac:dyDescent="0.25">
      <c r="A3" s="10" t="str">
        <f t="shared" ref="A3:A12" si="0">CONCATENATE("11-0201-0000-000",E3)</f>
        <v>11-0201-0000-00011</v>
      </c>
      <c r="B3" s="10" t="str">
        <f t="shared" ref="B3:B11" si="1">CONCATENATE("Medium Density Fiberboard T",C3)</f>
        <v>Medium Density Fiberboard T10</v>
      </c>
      <c r="C3" s="10">
        <v>10</v>
      </c>
      <c r="D3" s="10" t="s">
        <v>326</v>
      </c>
      <c r="E3" s="8">
        <f>E2+1</f>
        <v>11</v>
      </c>
    </row>
    <row r="4" spans="1:7" x14ac:dyDescent="0.25">
      <c r="A4" s="10" t="str">
        <f t="shared" si="0"/>
        <v>11-0201-0000-00012</v>
      </c>
      <c r="B4" s="10" t="str">
        <f t="shared" si="1"/>
        <v>Medium Density Fiberboard T12</v>
      </c>
      <c r="C4" s="10">
        <v>12</v>
      </c>
      <c r="D4" s="10" t="s">
        <v>326</v>
      </c>
      <c r="E4" s="8">
        <f t="shared" ref="E4:E21" si="2">E3+1</f>
        <v>12</v>
      </c>
    </row>
    <row r="5" spans="1:7" x14ac:dyDescent="0.25">
      <c r="A5" s="10" t="str">
        <f t="shared" si="0"/>
        <v>11-0201-0000-00013</v>
      </c>
      <c r="B5" s="10" t="str">
        <f t="shared" si="1"/>
        <v>Medium Density Fiberboard T15</v>
      </c>
      <c r="C5" s="10">
        <v>15</v>
      </c>
      <c r="D5" s="10" t="s">
        <v>326</v>
      </c>
      <c r="E5" s="8">
        <f t="shared" si="2"/>
        <v>13</v>
      </c>
    </row>
    <row r="6" spans="1:7" x14ac:dyDescent="0.25">
      <c r="A6" s="10" t="str">
        <f t="shared" si="0"/>
        <v>11-0201-0000-00014</v>
      </c>
      <c r="B6" s="10" t="str">
        <f t="shared" si="1"/>
        <v>Medium Density Fiberboard T16</v>
      </c>
      <c r="C6" s="10">
        <v>16</v>
      </c>
      <c r="D6" s="10" t="s">
        <v>326</v>
      </c>
      <c r="E6" s="8">
        <f t="shared" si="2"/>
        <v>14</v>
      </c>
    </row>
    <row r="7" spans="1:7" x14ac:dyDescent="0.25">
      <c r="A7" s="10" t="str">
        <f t="shared" si="0"/>
        <v>11-0201-0000-00015</v>
      </c>
      <c r="B7" s="10" t="str">
        <f t="shared" si="1"/>
        <v>Medium Density Fiberboard T18</v>
      </c>
      <c r="C7" s="10">
        <v>18</v>
      </c>
      <c r="D7" s="10" t="s">
        <v>326</v>
      </c>
      <c r="E7" s="8">
        <f t="shared" si="2"/>
        <v>15</v>
      </c>
    </row>
    <row r="8" spans="1:7" x14ac:dyDescent="0.25">
      <c r="A8" s="10" t="str">
        <f t="shared" si="0"/>
        <v>11-0201-0000-00016</v>
      </c>
      <c r="B8" s="10" t="str">
        <f t="shared" si="1"/>
        <v>Medium Density Fiberboard T22</v>
      </c>
      <c r="C8" s="10">
        <v>22</v>
      </c>
      <c r="D8" s="10" t="s">
        <v>326</v>
      </c>
      <c r="E8" s="8">
        <f t="shared" si="2"/>
        <v>16</v>
      </c>
    </row>
    <row r="9" spans="1:7" x14ac:dyDescent="0.25">
      <c r="A9" s="10" t="str">
        <f t="shared" si="0"/>
        <v>11-0201-0000-00017</v>
      </c>
      <c r="B9" s="10" t="str">
        <f t="shared" si="1"/>
        <v>Medium Density Fiberboard T25</v>
      </c>
      <c r="C9" s="10">
        <v>25</v>
      </c>
      <c r="D9" s="10" t="s">
        <v>326</v>
      </c>
      <c r="E9" s="8">
        <f t="shared" si="2"/>
        <v>17</v>
      </c>
    </row>
    <row r="10" spans="1:7" x14ac:dyDescent="0.25">
      <c r="A10" s="10" t="str">
        <f t="shared" si="0"/>
        <v>11-0201-0000-00018</v>
      </c>
      <c r="B10" s="10" t="str">
        <f t="shared" si="1"/>
        <v>Medium Density Fiberboard T28</v>
      </c>
      <c r="C10" s="10">
        <v>28</v>
      </c>
      <c r="D10" s="10" t="s">
        <v>326</v>
      </c>
      <c r="E10" s="8">
        <f t="shared" si="2"/>
        <v>18</v>
      </c>
    </row>
    <row r="11" spans="1:7" x14ac:dyDescent="0.25">
      <c r="A11" s="10" t="str">
        <f t="shared" si="0"/>
        <v>11-0201-0000-00019</v>
      </c>
      <c r="B11" s="10" t="str">
        <f t="shared" si="1"/>
        <v>Medium Density Fiberboard T36</v>
      </c>
      <c r="C11" s="10">
        <v>36</v>
      </c>
      <c r="D11" s="10" t="s">
        <v>326</v>
      </c>
      <c r="E11" s="8">
        <f t="shared" si="2"/>
        <v>19</v>
      </c>
    </row>
    <row r="12" spans="1:7" x14ac:dyDescent="0.25">
      <c r="A12" s="10" t="str">
        <f t="shared" si="0"/>
        <v>11-0201-0000-00020</v>
      </c>
      <c r="B12" s="10" t="str">
        <f>CONCATENATE("High Density Fiberboard T",C12)</f>
        <v>High Density Fiberboard T2,5</v>
      </c>
      <c r="C12" s="10">
        <v>2.5</v>
      </c>
      <c r="D12" s="10" t="s">
        <v>327</v>
      </c>
      <c r="E12" s="8">
        <f t="shared" si="2"/>
        <v>20</v>
      </c>
    </row>
    <row r="13" spans="1:7" x14ac:dyDescent="0.25">
      <c r="A13" s="10" t="str">
        <f t="shared" ref="A13:A15" si="3">CONCATENATE("11-0201-0000-000",E13)</f>
        <v>11-0201-0000-00021</v>
      </c>
      <c r="B13" s="10" t="str">
        <f t="shared" ref="B13:B15" si="4">CONCATENATE("High Density Fiberboard T",C13)</f>
        <v>High Density Fiberboard T3</v>
      </c>
      <c r="C13" s="10">
        <v>3</v>
      </c>
      <c r="D13" s="10" t="s">
        <v>327</v>
      </c>
      <c r="E13" s="8">
        <f t="shared" si="2"/>
        <v>21</v>
      </c>
    </row>
    <row r="14" spans="1:7" x14ac:dyDescent="0.25">
      <c r="A14" s="10" t="str">
        <f t="shared" si="3"/>
        <v>11-0201-0000-00022</v>
      </c>
      <c r="B14" s="10" t="str">
        <f t="shared" si="4"/>
        <v>High Density Fiberboard T4</v>
      </c>
      <c r="C14" s="10">
        <v>4</v>
      </c>
      <c r="D14" s="10" t="s">
        <v>327</v>
      </c>
      <c r="E14" s="8">
        <f t="shared" si="2"/>
        <v>22</v>
      </c>
    </row>
    <row r="15" spans="1:7" x14ac:dyDescent="0.25">
      <c r="A15" s="10" t="str">
        <f t="shared" si="3"/>
        <v>11-0201-0000-00023</v>
      </c>
      <c r="B15" s="10" t="str">
        <f t="shared" si="4"/>
        <v>High Density Fiberboard T5</v>
      </c>
      <c r="C15" s="10">
        <v>5</v>
      </c>
      <c r="D15" s="10" t="s">
        <v>327</v>
      </c>
      <c r="E15" s="8">
        <f t="shared" si="2"/>
        <v>23</v>
      </c>
    </row>
    <row r="16" spans="1:7" x14ac:dyDescent="0.25">
      <c r="A16" s="10" t="str">
        <f>CONCATENATE("11-0201-0001-000",E16)</f>
        <v>11-0201-0001-00010</v>
      </c>
      <c r="B16" s="10" t="str">
        <f>CONCATENATE("GlassFloatUltraClear T",C16)</f>
        <v>GlassFloatUltraClear T4</v>
      </c>
      <c r="C16" s="10">
        <v>4</v>
      </c>
      <c r="D16" s="10" t="s">
        <v>329</v>
      </c>
      <c r="E16" s="8">
        <v>10</v>
      </c>
    </row>
    <row r="17" spans="1:5" x14ac:dyDescent="0.25">
      <c r="A17" s="10" t="str">
        <f t="shared" ref="A17" si="5">CONCATENATE("11-0201-0001-000",E17)</f>
        <v>11-0201-0001-00011</v>
      </c>
      <c r="B17" s="10" t="str">
        <f t="shared" ref="B17:B18" si="6">CONCATENATE("GlassFloatUltraClear T",C17)</f>
        <v>GlassFloatUltraClear T8</v>
      </c>
      <c r="C17" s="10">
        <v>8</v>
      </c>
      <c r="D17" s="10" t="s">
        <v>329</v>
      </c>
      <c r="E17" s="8">
        <f t="shared" si="2"/>
        <v>11</v>
      </c>
    </row>
    <row r="18" spans="1:5" x14ac:dyDescent="0.25">
      <c r="A18" s="10" t="str">
        <f>CONCATENATE("11-0201-0001-000",E18)</f>
        <v>11-0201-0001-00012</v>
      </c>
      <c r="B18" s="10" t="str">
        <f t="shared" si="6"/>
        <v>GlassFloatUltraClear T10</v>
      </c>
      <c r="C18" s="10">
        <v>10</v>
      </c>
      <c r="D18" s="10" t="s">
        <v>329</v>
      </c>
      <c r="E18" s="8">
        <f t="shared" si="2"/>
        <v>12</v>
      </c>
    </row>
    <row r="19" spans="1:5" x14ac:dyDescent="0.25">
      <c r="A19" s="10" t="str">
        <f>CONCATENATE("11-0205-0001-000",E19)</f>
        <v>11-0205-0001-00010</v>
      </c>
      <c r="B19" s="10" t="str">
        <f>CONCATENATE("Aluminium Sheet T",C19)</f>
        <v>Aluminium Sheet T1</v>
      </c>
      <c r="C19" s="10">
        <v>1</v>
      </c>
      <c r="D19" s="10" t="s">
        <v>349</v>
      </c>
      <c r="E19" s="8">
        <v>10</v>
      </c>
    </row>
    <row r="20" spans="1:5" x14ac:dyDescent="0.25">
      <c r="A20" s="10" t="str">
        <f t="shared" ref="A20:A21" si="7">CONCATENATE("11-0205-0001-000",E20)</f>
        <v>11-0205-0001-00011</v>
      </c>
      <c r="B20" s="10" t="str">
        <f t="shared" ref="B20:B21" si="8">CONCATENATE("Aluminium Sheet T",C20)</f>
        <v>Aluminium Sheet T3</v>
      </c>
      <c r="C20" s="10">
        <v>3</v>
      </c>
      <c r="D20" s="10" t="s">
        <v>349</v>
      </c>
      <c r="E20" s="8">
        <f t="shared" si="2"/>
        <v>11</v>
      </c>
    </row>
    <row r="21" spans="1:5" x14ac:dyDescent="0.25">
      <c r="A21" s="10" t="str">
        <f t="shared" si="7"/>
        <v>11-0205-0001-00012</v>
      </c>
      <c r="B21" s="10" t="str">
        <f t="shared" si="8"/>
        <v>Aluminium Sheet T4</v>
      </c>
      <c r="C21" s="10">
        <v>4</v>
      </c>
      <c r="D21" s="10" t="s">
        <v>349</v>
      </c>
      <c r="E21" s="8">
        <f t="shared" si="2"/>
        <v>12</v>
      </c>
    </row>
    <row r="22" spans="1:5" s="6" customFormat="1" x14ac:dyDescent="0.25">
      <c r="A22" s="10" t="str">
        <f>CONCATENATE("11-0207-0001-000",E22)</f>
        <v>11-0207-0001-00010</v>
      </c>
      <c r="B22" s="10" t="str">
        <f>CONCATENATE("Steel Sheet T",C22)</f>
        <v>Steel Sheet T1</v>
      </c>
      <c r="C22" s="10">
        <v>1</v>
      </c>
      <c r="D22" s="10" t="s">
        <v>350</v>
      </c>
      <c r="E22" s="8">
        <v>10</v>
      </c>
    </row>
    <row r="23" spans="1:5" s="6" customFormat="1" x14ac:dyDescent="0.25">
      <c r="A23" s="10" t="str">
        <f t="shared" ref="A23:A24" si="9">CONCATENATE("11-0206-0001-000",E23)</f>
        <v>11-0206-0001-00011</v>
      </c>
      <c r="B23" s="10" t="str">
        <f t="shared" ref="B23:B26" si="10">CONCATENATE("Steel Sheet T",C23)</f>
        <v>Steel Sheet T3</v>
      </c>
      <c r="C23" s="10">
        <v>3</v>
      </c>
      <c r="D23" s="10" t="s">
        <v>350</v>
      </c>
      <c r="E23" s="8">
        <f t="shared" ref="E23:E24" si="11">E22+1</f>
        <v>11</v>
      </c>
    </row>
    <row r="24" spans="1:5" s="6" customFormat="1" x14ac:dyDescent="0.25">
      <c r="A24" s="10" t="str">
        <f t="shared" si="9"/>
        <v>11-0206-0001-00012</v>
      </c>
      <c r="B24" s="10" t="str">
        <f t="shared" si="10"/>
        <v>Steel Sheet T4</v>
      </c>
      <c r="C24" s="10">
        <v>4</v>
      </c>
      <c r="D24" s="10" t="s">
        <v>350</v>
      </c>
      <c r="E24" s="8">
        <f t="shared" si="11"/>
        <v>12</v>
      </c>
    </row>
    <row r="25" spans="1:5" s="6" customFormat="1" x14ac:dyDescent="0.25">
      <c r="A25" s="10" t="str">
        <f t="shared" ref="A25:A26" si="12">CONCATENATE("11-0206-0001-000",E25)</f>
        <v>11-0206-0001-00013</v>
      </c>
      <c r="B25" s="10" t="str">
        <f t="shared" si="10"/>
        <v>Steel Sheet T6</v>
      </c>
      <c r="C25" s="10">
        <v>6</v>
      </c>
      <c r="D25" s="10" t="s">
        <v>350</v>
      </c>
      <c r="E25" s="8">
        <f t="shared" ref="E25:E26" si="13">E24+1</f>
        <v>13</v>
      </c>
    </row>
    <row r="26" spans="1:5" s="6" customFormat="1" x14ac:dyDescent="0.25">
      <c r="A26" s="10" t="str">
        <f t="shared" si="12"/>
        <v>11-0206-0001-00014</v>
      </c>
      <c r="B26" s="10" t="str">
        <f t="shared" si="10"/>
        <v>Steel Sheet T8</v>
      </c>
      <c r="C26" s="10">
        <v>8</v>
      </c>
      <c r="D26" s="10" t="s">
        <v>350</v>
      </c>
      <c r="E26" s="8">
        <f t="shared" si="13"/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C27" sqref="C27"/>
    </sheetView>
  </sheetViews>
  <sheetFormatPr defaultRowHeight="15" x14ac:dyDescent="0.25"/>
  <cols>
    <col min="1" max="1" width="25.28515625" style="6" customWidth="1"/>
    <col min="2" max="2" width="28.5703125" style="6" customWidth="1"/>
    <col min="3" max="3" width="22.5703125" style="6" customWidth="1"/>
    <col min="4" max="256" width="9.140625" style="6"/>
    <col min="257" max="257" width="25.28515625" style="6" customWidth="1"/>
    <col min="258" max="258" width="28.5703125" style="6" customWidth="1"/>
    <col min="259" max="259" width="22.5703125" style="6" customWidth="1"/>
    <col min="260" max="512" width="9.140625" style="6"/>
    <col min="513" max="513" width="25.28515625" style="6" customWidth="1"/>
    <col min="514" max="514" width="28.5703125" style="6" customWidth="1"/>
    <col min="515" max="515" width="22.5703125" style="6" customWidth="1"/>
    <col min="516" max="768" width="9.140625" style="6"/>
    <col min="769" max="769" width="25.28515625" style="6" customWidth="1"/>
    <col min="770" max="770" width="28.5703125" style="6" customWidth="1"/>
    <col min="771" max="771" width="22.5703125" style="6" customWidth="1"/>
    <col min="772" max="1024" width="9.140625" style="6"/>
    <col min="1025" max="1025" width="25.28515625" style="6" customWidth="1"/>
    <col min="1026" max="1026" width="28.5703125" style="6" customWidth="1"/>
    <col min="1027" max="1027" width="22.5703125" style="6" customWidth="1"/>
    <col min="1028" max="1280" width="9.140625" style="6"/>
    <col min="1281" max="1281" width="25.28515625" style="6" customWidth="1"/>
    <col min="1282" max="1282" width="28.5703125" style="6" customWidth="1"/>
    <col min="1283" max="1283" width="22.5703125" style="6" customWidth="1"/>
    <col min="1284" max="1536" width="9.140625" style="6"/>
    <col min="1537" max="1537" width="25.28515625" style="6" customWidth="1"/>
    <col min="1538" max="1538" width="28.5703125" style="6" customWidth="1"/>
    <col min="1539" max="1539" width="22.5703125" style="6" customWidth="1"/>
    <col min="1540" max="1792" width="9.140625" style="6"/>
    <col min="1793" max="1793" width="25.28515625" style="6" customWidth="1"/>
    <col min="1794" max="1794" width="28.5703125" style="6" customWidth="1"/>
    <col min="1795" max="1795" width="22.5703125" style="6" customWidth="1"/>
    <col min="1796" max="2048" width="9.140625" style="6"/>
    <col min="2049" max="2049" width="25.28515625" style="6" customWidth="1"/>
    <col min="2050" max="2050" width="28.5703125" style="6" customWidth="1"/>
    <col min="2051" max="2051" width="22.5703125" style="6" customWidth="1"/>
    <col min="2052" max="2304" width="9.140625" style="6"/>
    <col min="2305" max="2305" width="25.28515625" style="6" customWidth="1"/>
    <col min="2306" max="2306" width="28.5703125" style="6" customWidth="1"/>
    <col min="2307" max="2307" width="22.5703125" style="6" customWidth="1"/>
    <col min="2308" max="2560" width="9.140625" style="6"/>
    <col min="2561" max="2561" width="25.28515625" style="6" customWidth="1"/>
    <col min="2562" max="2562" width="28.5703125" style="6" customWidth="1"/>
    <col min="2563" max="2563" width="22.5703125" style="6" customWidth="1"/>
    <col min="2564" max="2816" width="9.140625" style="6"/>
    <col min="2817" max="2817" width="25.28515625" style="6" customWidth="1"/>
    <col min="2818" max="2818" width="28.5703125" style="6" customWidth="1"/>
    <col min="2819" max="2819" width="22.5703125" style="6" customWidth="1"/>
    <col min="2820" max="3072" width="9.140625" style="6"/>
    <col min="3073" max="3073" width="25.28515625" style="6" customWidth="1"/>
    <col min="3074" max="3074" width="28.5703125" style="6" customWidth="1"/>
    <col min="3075" max="3075" width="22.5703125" style="6" customWidth="1"/>
    <col min="3076" max="3328" width="9.140625" style="6"/>
    <col min="3329" max="3329" width="25.28515625" style="6" customWidth="1"/>
    <col min="3330" max="3330" width="28.5703125" style="6" customWidth="1"/>
    <col min="3331" max="3331" width="22.5703125" style="6" customWidth="1"/>
    <col min="3332" max="3584" width="9.140625" style="6"/>
    <col min="3585" max="3585" width="25.28515625" style="6" customWidth="1"/>
    <col min="3586" max="3586" width="28.5703125" style="6" customWidth="1"/>
    <col min="3587" max="3587" width="22.5703125" style="6" customWidth="1"/>
    <col min="3588" max="3840" width="9.140625" style="6"/>
    <col min="3841" max="3841" width="25.28515625" style="6" customWidth="1"/>
    <col min="3842" max="3842" width="28.5703125" style="6" customWidth="1"/>
    <col min="3843" max="3843" width="22.5703125" style="6" customWidth="1"/>
    <col min="3844" max="4096" width="9.140625" style="6"/>
    <col min="4097" max="4097" width="25.28515625" style="6" customWidth="1"/>
    <col min="4098" max="4098" width="28.5703125" style="6" customWidth="1"/>
    <col min="4099" max="4099" width="22.5703125" style="6" customWidth="1"/>
    <col min="4100" max="4352" width="9.140625" style="6"/>
    <col min="4353" max="4353" width="25.28515625" style="6" customWidth="1"/>
    <col min="4354" max="4354" width="28.5703125" style="6" customWidth="1"/>
    <col min="4355" max="4355" width="22.5703125" style="6" customWidth="1"/>
    <col min="4356" max="4608" width="9.140625" style="6"/>
    <col min="4609" max="4609" width="25.28515625" style="6" customWidth="1"/>
    <col min="4610" max="4610" width="28.5703125" style="6" customWidth="1"/>
    <col min="4611" max="4611" width="22.5703125" style="6" customWidth="1"/>
    <col min="4612" max="4864" width="9.140625" style="6"/>
    <col min="4865" max="4865" width="25.28515625" style="6" customWidth="1"/>
    <col min="4866" max="4866" width="28.5703125" style="6" customWidth="1"/>
    <col min="4867" max="4867" width="22.5703125" style="6" customWidth="1"/>
    <col min="4868" max="5120" width="9.140625" style="6"/>
    <col min="5121" max="5121" width="25.28515625" style="6" customWidth="1"/>
    <col min="5122" max="5122" width="28.5703125" style="6" customWidth="1"/>
    <col min="5123" max="5123" width="22.5703125" style="6" customWidth="1"/>
    <col min="5124" max="5376" width="9.140625" style="6"/>
    <col min="5377" max="5377" width="25.28515625" style="6" customWidth="1"/>
    <col min="5378" max="5378" width="28.5703125" style="6" customWidth="1"/>
    <col min="5379" max="5379" width="22.5703125" style="6" customWidth="1"/>
    <col min="5380" max="5632" width="9.140625" style="6"/>
    <col min="5633" max="5633" width="25.28515625" style="6" customWidth="1"/>
    <col min="5634" max="5634" width="28.5703125" style="6" customWidth="1"/>
    <col min="5635" max="5635" width="22.5703125" style="6" customWidth="1"/>
    <col min="5636" max="5888" width="9.140625" style="6"/>
    <col min="5889" max="5889" width="25.28515625" style="6" customWidth="1"/>
    <col min="5890" max="5890" width="28.5703125" style="6" customWidth="1"/>
    <col min="5891" max="5891" width="22.5703125" style="6" customWidth="1"/>
    <col min="5892" max="6144" width="9.140625" style="6"/>
    <col min="6145" max="6145" width="25.28515625" style="6" customWidth="1"/>
    <col min="6146" max="6146" width="28.5703125" style="6" customWidth="1"/>
    <col min="6147" max="6147" width="22.5703125" style="6" customWidth="1"/>
    <col min="6148" max="6400" width="9.140625" style="6"/>
    <col min="6401" max="6401" width="25.28515625" style="6" customWidth="1"/>
    <col min="6402" max="6402" width="28.5703125" style="6" customWidth="1"/>
    <col min="6403" max="6403" width="22.5703125" style="6" customWidth="1"/>
    <col min="6404" max="6656" width="9.140625" style="6"/>
    <col min="6657" max="6657" width="25.28515625" style="6" customWidth="1"/>
    <col min="6658" max="6658" width="28.5703125" style="6" customWidth="1"/>
    <col min="6659" max="6659" width="22.5703125" style="6" customWidth="1"/>
    <col min="6660" max="6912" width="9.140625" style="6"/>
    <col min="6913" max="6913" width="25.28515625" style="6" customWidth="1"/>
    <col min="6914" max="6914" width="28.5703125" style="6" customWidth="1"/>
    <col min="6915" max="6915" width="22.5703125" style="6" customWidth="1"/>
    <col min="6916" max="7168" width="9.140625" style="6"/>
    <col min="7169" max="7169" width="25.28515625" style="6" customWidth="1"/>
    <col min="7170" max="7170" width="28.5703125" style="6" customWidth="1"/>
    <col min="7171" max="7171" width="22.5703125" style="6" customWidth="1"/>
    <col min="7172" max="7424" width="9.140625" style="6"/>
    <col min="7425" max="7425" width="25.28515625" style="6" customWidth="1"/>
    <col min="7426" max="7426" width="28.5703125" style="6" customWidth="1"/>
    <col min="7427" max="7427" width="22.5703125" style="6" customWidth="1"/>
    <col min="7428" max="7680" width="9.140625" style="6"/>
    <col min="7681" max="7681" width="25.28515625" style="6" customWidth="1"/>
    <col min="7682" max="7682" width="28.5703125" style="6" customWidth="1"/>
    <col min="7683" max="7683" width="22.5703125" style="6" customWidth="1"/>
    <col min="7684" max="7936" width="9.140625" style="6"/>
    <col min="7937" max="7937" width="25.28515625" style="6" customWidth="1"/>
    <col min="7938" max="7938" width="28.5703125" style="6" customWidth="1"/>
    <col min="7939" max="7939" width="22.5703125" style="6" customWidth="1"/>
    <col min="7940" max="8192" width="9.140625" style="6"/>
    <col min="8193" max="8193" width="25.28515625" style="6" customWidth="1"/>
    <col min="8194" max="8194" width="28.5703125" style="6" customWidth="1"/>
    <col min="8195" max="8195" width="22.5703125" style="6" customWidth="1"/>
    <col min="8196" max="8448" width="9.140625" style="6"/>
    <col min="8449" max="8449" width="25.28515625" style="6" customWidth="1"/>
    <col min="8450" max="8450" width="28.5703125" style="6" customWidth="1"/>
    <col min="8451" max="8451" width="22.5703125" style="6" customWidth="1"/>
    <col min="8452" max="8704" width="9.140625" style="6"/>
    <col min="8705" max="8705" width="25.28515625" style="6" customWidth="1"/>
    <col min="8706" max="8706" width="28.5703125" style="6" customWidth="1"/>
    <col min="8707" max="8707" width="22.5703125" style="6" customWidth="1"/>
    <col min="8708" max="8960" width="9.140625" style="6"/>
    <col min="8961" max="8961" width="25.28515625" style="6" customWidth="1"/>
    <col min="8962" max="8962" width="28.5703125" style="6" customWidth="1"/>
    <col min="8963" max="8963" width="22.5703125" style="6" customWidth="1"/>
    <col min="8964" max="9216" width="9.140625" style="6"/>
    <col min="9217" max="9217" width="25.28515625" style="6" customWidth="1"/>
    <col min="9218" max="9218" width="28.5703125" style="6" customWidth="1"/>
    <col min="9219" max="9219" width="22.5703125" style="6" customWidth="1"/>
    <col min="9220" max="9472" width="9.140625" style="6"/>
    <col min="9473" max="9473" width="25.28515625" style="6" customWidth="1"/>
    <col min="9474" max="9474" width="28.5703125" style="6" customWidth="1"/>
    <col min="9475" max="9475" width="22.5703125" style="6" customWidth="1"/>
    <col min="9476" max="9728" width="9.140625" style="6"/>
    <col min="9729" max="9729" width="25.28515625" style="6" customWidth="1"/>
    <col min="9730" max="9730" width="28.5703125" style="6" customWidth="1"/>
    <col min="9731" max="9731" width="22.5703125" style="6" customWidth="1"/>
    <col min="9732" max="9984" width="9.140625" style="6"/>
    <col min="9985" max="9985" width="25.28515625" style="6" customWidth="1"/>
    <col min="9986" max="9986" width="28.5703125" style="6" customWidth="1"/>
    <col min="9987" max="9987" width="22.5703125" style="6" customWidth="1"/>
    <col min="9988" max="10240" width="9.140625" style="6"/>
    <col min="10241" max="10241" width="25.28515625" style="6" customWidth="1"/>
    <col min="10242" max="10242" width="28.5703125" style="6" customWidth="1"/>
    <col min="10243" max="10243" width="22.5703125" style="6" customWidth="1"/>
    <col min="10244" max="10496" width="9.140625" style="6"/>
    <col min="10497" max="10497" width="25.28515625" style="6" customWidth="1"/>
    <col min="10498" max="10498" width="28.5703125" style="6" customWidth="1"/>
    <col min="10499" max="10499" width="22.5703125" style="6" customWidth="1"/>
    <col min="10500" max="10752" width="9.140625" style="6"/>
    <col min="10753" max="10753" width="25.28515625" style="6" customWidth="1"/>
    <col min="10754" max="10754" width="28.5703125" style="6" customWidth="1"/>
    <col min="10755" max="10755" width="22.5703125" style="6" customWidth="1"/>
    <col min="10756" max="11008" width="9.140625" style="6"/>
    <col min="11009" max="11009" width="25.28515625" style="6" customWidth="1"/>
    <col min="11010" max="11010" width="28.5703125" style="6" customWidth="1"/>
    <col min="11011" max="11011" width="22.5703125" style="6" customWidth="1"/>
    <col min="11012" max="11264" width="9.140625" style="6"/>
    <col min="11265" max="11265" width="25.28515625" style="6" customWidth="1"/>
    <col min="11266" max="11266" width="28.5703125" style="6" customWidth="1"/>
    <col min="11267" max="11267" width="22.5703125" style="6" customWidth="1"/>
    <col min="11268" max="11520" width="9.140625" style="6"/>
    <col min="11521" max="11521" width="25.28515625" style="6" customWidth="1"/>
    <col min="11522" max="11522" width="28.5703125" style="6" customWidth="1"/>
    <col min="11523" max="11523" width="22.5703125" style="6" customWidth="1"/>
    <col min="11524" max="11776" width="9.140625" style="6"/>
    <col min="11777" max="11777" width="25.28515625" style="6" customWidth="1"/>
    <col min="11778" max="11778" width="28.5703125" style="6" customWidth="1"/>
    <col min="11779" max="11779" width="22.5703125" style="6" customWidth="1"/>
    <col min="11780" max="12032" width="9.140625" style="6"/>
    <col min="12033" max="12033" width="25.28515625" style="6" customWidth="1"/>
    <col min="12034" max="12034" width="28.5703125" style="6" customWidth="1"/>
    <col min="12035" max="12035" width="22.5703125" style="6" customWidth="1"/>
    <col min="12036" max="12288" width="9.140625" style="6"/>
    <col min="12289" max="12289" width="25.28515625" style="6" customWidth="1"/>
    <col min="12290" max="12290" width="28.5703125" style="6" customWidth="1"/>
    <col min="12291" max="12291" width="22.5703125" style="6" customWidth="1"/>
    <col min="12292" max="12544" width="9.140625" style="6"/>
    <col min="12545" max="12545" width="25.28515625" style="6" customWidth="1"/>
    <col min="12546" max="12546" width="28.5703125" style="6" customWidth="1"/>
    <col min="12547" max="12547" width="22.5703125" style="6" customWidth="1"/>
    <col min="12548" max="12800" width="9.140625" style="6"/>
    <col min="12801" max="12801" width="25.28515625" style="6" customWidth="1"/>
    <col min="12802" max="12802" width="28.5703125" style="6" customWidth="1"/>
    <col min="12803" max="12803" width="22.5703125" style="6" customWidth="1"/>
    <col min="12804" max="13056" width="9.140625" style="6"/>
    <col min="13057" max="13057" width="25.28515625" style="6" customWidth="1"/>
    <col min="13058" max="13058" width="28.5703125" style="6" customWidth="1"/>
    <col min="13059" max="13059" width="22.5703125" style="6" customWidth="1"/>
    <col min="13060" max="13312" width="9.140625" style="6"/>
    <col min="13313" max="13313" width="25.28515625" style="6" customWidth="1"/>
    <col min="13314" max="13314" width="28.5703125" style="6" customWidth="1"/>
    <col min="13315" max="13315" width="22.5703125" style="6" customWidth="1"/>
    <col min="13316" max="13568" width="9.140625" style="6"/>
    <col min="13569" max="13569" width="25.28515625" style="6" customWidth="1"/>
    <col min="13570" max="13570" width="28.5703125" style="6" customWidth="1"/>
    <col min="13571" max="13571" width="22.5703125" style="6" customWidth="1"/>
    <col min="13572" max="13824" width="9.140625" style="6"/>
    <col min="13825" max="13825" width="25.28515625" style="6" customWidth="1"/>
    <col min="13826" max="13826" width="28.5703125" style="6" customWidth="1"/>
    <col min="13827" max="13827" width="22.5703125" style="6" customWidth="1"/>
    <col min="13828" max="14080" width="9.140625" style="6"/>
    <col min="14081" max="14081" width="25.28515625" style="6" customWidth="1"/>
    <col min="14082" max="14082" width="28.5703125" style="6" customWidth="1"/>
    <col min="14083" max="14083" width="22.5703125" style="6" customWidth="1"/>
    <col min="14084" max="14336" width="9.140625" style="6"/>
    <col min="14337" max="14337" width="25.28515625" style="6" customWidth="1"/>
    <col min="14338" max="14338" width="28.5703125" style="6" customWidth="1"/>
    <col min="14339" max="14339" width="22.5703125" style="6" customWidth="1"/>
    <col min="14340" max="14592" width="9.140625" style="6"/>
    <col min="14593" max="14593" width="25.28515625" style="6" customWidth="1"/>
    <col min="14594" max="14594" width="28.5703125" style="6" customWidth="1"/>
    <col min="14595" max="14595" width="22.5703125" style="6" customWidth="1"/>
    <col min="14596" max="14848" width="9.140625" style="6"/>
    <col min="14849" max="14849" width="25.28515625" style="6" customWidth="1"/>
    <col min="14850" max="14850" width="28.5703125" style="6" customWidth="1"/>
    <col min="14851" max="14851" width="22.5703125" style="6" customWidth="1"/>
    <col min="14852" max="15104" width="9.140625" style="6"/>
    <col min="15105" max="15105" width="25.28515625" style="6" customWidth="1"/>
    <col min="15106" max="15106" width="28.5703125" style="6" customWidth="1"/>
    <col min="15107" max="15107" width="22.5703125" style="6" customWidth="1"/>
    <col min="15108" max="15360" width="9.140625" style="6"/>
    <col min="15361" max="15361" width="25.28515625" style="6" customWidth="1"/>
    <col min="15362" max="15362" width="28.5703125" style="6" customWidth="1"/>
    <col min="15363" max="15363" width="22.5703125" style="6" customWidth="1"/>
    <col min="15364" max="15616" width="9.140625" style="6"/>
    <col min="15617" max="15617" width="25.28515625" style="6" customWidth="1"/>
    <col min="15618" max="15618" width="28.5703125" style="6" customWidth="1"/>
    <col min="15619" max="15619" width="22.5703125" style="6" customWidth="1"/>
    <col min="15620" max="15872" width="9.140625" style="6"/>
    <col min="15873" max="15873" width="25.28515625" style="6" customWidth="1"/>
    <col min="15874" max="15874" width="28.5703125" style="6" customWidth="1"/>
    <col min="15875" max="15875" width="22.5703125" style="6" customWidth="1"/>
    <col min="15876" max="16128" width="9.140625" style="6"/>
    <col min="16129" max="16129" width="25.28515625" style="6" customWidth="1"/>
    <col min="16130" max="16130" width="28.5703125" style="6" customWidth="1"/>
    <col min="16131" max="16131" width="22.5703125" style="6" customWidth="1"/>
    <col min="16132" max="16384" width="9.140625" style="6"/>
  </cols>
  <sheetData>
    <row r="1" spans="1:4" x14ac:dyDescent="0.25">
      <c r="A1" s="11" t="s">
        <v>1</v>
      </c>
      <c r="B1" s="11" t="s">
        <v>325</v>
      </c>
      <c r="C1" s="11" t="s">
        <v>7</v>
      </c>
    </row>
    <row r="2" spans="1:4" x14ac:dyDescent="0.25">
      <c r="A2" s="10" t="str">
        <f>CONCATENATE("13-0201-0000-000",D2)</f>
        <v>13-0201-0000-00010</v>
      </c>
      <c r="B2" s="10" t="s">
        <v>330</v>
      </c>
      <c r="C2" s="10" t="s">
        <v>331</v>
      </c>
      <c r="D2" s="6">
        <v>10</v>
      </c>
    </row>
    <row r="3" spans="1:4" x14ac:dyDescent="0.25">
      <c r="A3" s="10" t="str">
        <f t="shared" ref="A3:A10" si="0">CONCATENATE("13-0201-0000-000",D3)</f>
        <v>13-0201-0000-00011</v>
      </c>
      <c r="B3" s="10" t="s">
        <v>332</v>
      </c>
      <c r="C3" s="10" t="s">
        <v>333</v>
      </c>
      <c r="D3" s="6">
        <f>D2+1</f>
        <v>11</v>
      </c>
    </row>
    <row r="4" spans="1:4" x14ac:dyDescent="0.25">
      <c r="A4" s="10" t="str">
        <f t="shared" si="0"/>
        <v>13-0201-0000-00012</v>
      </c>
      <c r="B4" s="10" t="s">
        <v>335</v>
      </c>
      <c r="C4" s="10" t="s">
        <v>336</v>
      </c>
      <c r="D4" s="6">
        <f t="shared" ref="D4:D10" si="1">D3+1</f>
        <v>12</v>
      </c>
    </row>
    <row r="5" spans="1:4" x14ac:dyDescent="0.25">
      <c r="A5" s="10" t="str">
        <f t="shared" si="0"/>
        <v>13-0201-0000-00013</v>
      </c>
      <c r="B5" s="10" t="s">
        <v>337</v>
      </c>
      <c r="C5" s="10" t="s">
        <v>338</v>
      </c>
      <c r="D5" s="6">
        <f t="shared" si="1"/>
        <v>13</v>
      </c>
    </row>
    <row r="6" spans="1:4" x14ac:dyDescent="0.25">
      <c r="A6" s="10" t="str">
        <f t="shared" si="0"/>
        <v>13-0201-0000-00014</v>
      </c>
      <c r="B6" s="10" t="s">
        <v>339</v>
      </c>
      <c r="C6" s="10" t="s">
        <v>340</v>
      </c>
      <c r="D6" s="6">
        <f t="shared" si="1"/>
        <v>14</v>
      </c>
    </row>
    <row r="7" spans="1:4" x14ac:dyDescent="0.25">
      <c r="A7" s="10" t="str">
        <f t="shared" si="0"/>
        <v>13-0201-0000-00015</v>
      </c>
      <c r="B7" s="10" t="s">
        <v>341</v>
      </c>
      <c r="C7" s="10" t="s">
        <v>342</v>
      </c>
      <c r="D7" s="6">
        <f t="shared" si="1"/>
        <v>15</v>
      </c>
    </row>
    <row r="8" spans="1:4" x14ac:dyDescent="0.25">
      <c r="A8" s="10" t="str">
        <f t="shared" si="0"/>
        <v>13-0201-0000-00016</v>
      </c>
      <c r="B8" s="10" t="s">
        <v>343</v>
      </c>
      <c r="C8" s="10" t="s">
        <v>344</v>
      </c>
      <c r="D8" s="6">
        <f t="shared" si="1"/>
        <v>16</v>
      </c>
    </row>
    <row r="9" spans="1:4" x14ac:dyDescent="0.25">
      <c r="A9" s="10" t="str">
        <f t="shared" si="0"/>
        <v>13-0201-0000-00017</v>
      </c>
      <c r="B9" s="10" t="s">
        <v>345</v>
      </c>
      <c r="C9" s="10" t="s">
        <v>346</v>
      </c>
      <c r="D9" s="6">
        <f t="shared" si="1"/>
        <v>17</v>
      </c>
    </row>
    <row r="10" spans="1:4" x14ac:dyDescent="0.25">
      <c r="A10" s="10" t="str">
        <f t="shared" si="0"/>
        <v>13-0201-0000-00018</v>
      </c>
      <c r="B10" s="10" t="s">
        <v>347</v>
      </c>
      <c r="C10" s="10" t="s">
        <v>348</v>
      </c>
      <c r="D10" s="6">
        <f t="shared" si="1"/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2"/>
  <sheetViews>
    <sheetView workbookViewId="0">
      <selection activeCell="E4" sqref="E4"/>
    </sheetView>
  </sheetViews>
  <sheetFormatPr defaultRowHeight="15" x14ac:dyDescent="0.25"/>
  <cols>
    <col min="1" max="1" width="29" bestFit="1" customWidth="1"/>
    <col min="2" max="2" width="29" style="6" customWidth="1"/>
    <col min="3" max="3" width="18.85546875" style="6" bestFit="1" customWidth="1"/>
    <col min="4" max="4" width="35.85546875" customWidth="1"/>
    <col min="5" max="5" width="30.7109375" bestFit="1" customWidth="1"/>
    <col min="6" max="6" width="10.7109375" style="6" customWidth="1"/>
    <col min="8" max="8" width="3.7109375" bestFit="1" customWidth="1"/>
  </cols>
  <sheetData>
    <row r="1" spans="1:8" x14ac:dyDescent="0.25">
      <c r="A1" s="12" t="s">
        <v>1</v>
      </c>
      <c r="B1" s="12" t="s">
        <v>325</v>
      </c>
      <c r="C1" s="12" t="s">
        <v>47</v>
      </c>
      <c r="D1" s="12" t="s">
        <v>2</v>
      </c>
      <c r="E1" s="12" t="s">
        <v>7</v>
      </c>
      <c r="F1" s="12" t="s">
        <v>328</v>
      </c>
    </row>
    <row r="2" spans="1:8" s="6" customFormat="1" x14ac:dyDescent="0.25">
      <c r="A2" s="4" t="str">
        <f>CONCATENATE("15-0201-0000-001",G2)</f>
        <v>15-0201-0000-00110</v>
      </c>
      <c r="B2" s="4" t="str">
        <f t="shared" ref="B2:B16" si="0">CONCATENATE(" Veneer ",C2, " T",F2 )</f>
        <v xml:space="preserve"> Veneer Alder T0,5</v>
      </c>
      <c r="C2" s="4" t="s">
        <v>332</v>
      </c>
      <c r="D2" s="4" t="s">
        <v>332</v>
      </c>
      <c r="E2" s="4" t="str">
        <f>CONCATENATE("Thermopal","\",C2,".",H2)</f>
        <v>Thermopal\Alder.jpg</v>
      </c>
      <c r="F2" s="13">
        <v>0.5</v>
      </c>
      <c r="G2" s="6">
        <v>10</v>
      </c>
      <c r="H2" s="6" t="s">
        <v>351</v>
      </c>
    </row>
    <row r="3" spans="1:8" s="6" customFormat="1" x14ac:dyDescent="0.25">
      <c r="A3" s="4" t="str">
        <f t="shared" ref="A3:A16" si="1">CONCATENATE("15-0201-0000-001",G3)</f>
        <v>15-0201-0000-00111</v>
      </c>
      <c r="B3" s="4" t="str">
        <f t="shared" si="0"/>
        <v xml:space="preserve"> Veneer Ash T0,5</v>
      </c>
      <c r="C3" s="4" t="s">
        <v>352</v>
      </c>
      <c r="D3" s="4" t="s">
        <v>352</v>
      </c>
      <c r="E3" s="4" t="str">
        <f t="shared" ref="E3:E16" si="2">CONCATENATE("Thermopal","\",C3,".",H3)</f>
        <v>Thermopal\Ash.jpg</v>
      </c>
      <c r="F3" s="13">
        <v>0.5</v>
      </c>
      <c r="G3" s="6">
        <f>G2+1</f>
        <v>11</v>
      </c>
      <c r="H3" s="6" t="s">
        <v>351</v>
      </c>
    </row>
    <row r="4" spans="1:8" s="6" customFormat="1" x14ac:dyDescent="0.25">
      <c r="A4" s="4" t="str">
        <f t="shared" si="1"/>
        <v>15-0201-0000-00112</v>
      </c>
      <c r="B4" s="4" t="str">
        <f t="shared" si="0"/>
        <v xml:space="preserve"> Veneer Beech T0,5</v>
      </c>
      <c r="C4" s="4" t="s">
        <v>353</v>
      </c>
      <c r="D4" s="4" t="s">
        <v>353</v>
      </c>
      <c r="E4" s="4" t="str">
        <f t="shared" si="2"/>
        <v>Thermopal\Beech.jpg</v>
      </c>
      <c r="F4" s="13">
        <v>0.5</v>
      </c>
      <c r="G4" s="6">
        <f t="shared" ref="G4:G67" si="3">G3+1</f>
        <v>12</v>
      </c>
      <c r="H4" s="6" t="s">
        <v>351</v>
      </c>
    </row>
    <row r="5" spans="1:8" s="6" customFormat="1" x14ac:dyDescent="0.25">
      <c r="A5" s="4" t="str">
        <f t="shared" si="1"/>
        <v>15-0201-0000-00113</v>
      </c>
      <c r="B5" s="4" t="str">
        <f t="shared" si="0"/>
        <v xml:space="preserve"> Veneer Birch T0,5</v>
      </c>
      <c r="C5" s="4" t="s">
        <v>343</v>
      </c>
      <c r="D5" s="4" t="s">
        <v>343</v>
      </c>
      <c r="E5" s="4" t="str">
        <f t="shared" si="2"/>
        <v>Thermopal\Birch.jpg</v>
      </c>
      <c r="F5" s="13">
        <v>0.5</v>
      </c>
      <c r="G5" s="6">
        <f t="shared" si="3"/>
        <v>13</v>
      </c>
      <c r="H5" s="6" t="s">
        <v>351</v>
      </c>
    </row>
    <row r="6" spans="1:8" s="6" customFormat="1" x14ac:dyDescent="0.25">
      <c r="A6" s="4" t="str">
        <f t="shared" si="1"/>
        <v>15-0201-0000-00114</v>
      </c>
      <c r="B6" s="4" t="str">
        <f t="shared" si="0"/>
        <v xml:space="preserve"> Veneer Cherry American T0,5</v>
      </c>
      <c r="C6" s="4" t="s">
        <v>354</v>
      </c>
      <c r="D6" s="4" t="s">
        <v>354</v>
      </c>
      <c r="E6" s="4" t="str">
        <f t="shared" si="2"/>
        <v>Thermopal\Cherry American.jpg</v>
      </c>
      <c r="F6" s="13">
        <v>0.5</v>
      </c>
      <c r="G6" s="6">
        <f t="shared" si="3"/>
        <v>14</v>
      </c>
      <c r="H6" s="6" t="s">
        <v>351</v>
      </c>
    </row>
    <row r="7" spans="1:8" s="6" customFormat="1" x14ac:dyDescent="0.25">
      <c r="A7" s="4" t="str">
        <f t="shared" si="1"/>
        <v>15-0201-0000-00115</v>
      </c>
      <c r="B7" s="4" t="str">
        <f t="shared" si="0"/>
        <v xml:space="preserve"> Veneer Maple American T0,5</v>
      </c>
      <c r="C7" s="4" t="s">
        <v>355</v>
      </c>
      <c r="D7" s="4" t="s">
        <v>355</v>
      </c>
      <c r="E7" s="4" t="str">
        <f t="shared" si="2"/>
        <v>Thermopal\Maple American.jpg</v>
      </c>
      <c r="F7" s="13">
        <v>0.5</v>
      </c>
      <c r="G7" s="6">
        <f t="shared" si="3"/>
        <v>15</v>
      </c>
      <c r="H7" s="6" t="s">
        <v>351</v>
      </c>
    </row>
    <row r="8" spans="1:8" s="6" customFormat="1" x14ac:dyDescent="0.25">
      <c r="A8" s="4" t="str">
        <f t="shared" si="1"/>
        <v>15-0201-0000-00116</v>
      </c>
      <c r="B8" s="4" t="str">
        <f t="shared" si="0"/>
        <v xml:space="preserve"> Veneer Maple Euro T0,5</v>
      </c>
      <c r="C8" s="4" t="s">
        <v>356</v>
      </c>
      <c r="D8" s="4" t="s">
        <v>356</v>
      </c>
      <c r="E8" s="4" t="str">
        <f t="shared" si="2"/>
        <v>Thermopal\Maple Euro.jpg</v>
      </c>
      <c r="F8" s="13">
        <v>0.5</v>
      </c>
      <c r="G8" s="6">
        <f t="shared" si="3"/>
        <v>16</v>
      </c>
      <c r="H8" s="6" t="s">
        <v>351</v>
      </c>
    </row>
    <row r="9" spans="1:8" s="6" customFormat="1" x14ac:dyDescent="0.25">
      <c r="A9" s="4" t="str">
        <f t="shared" si="1"/>
        <v>15-0201-0000-00117</v>
      </c>
      <c r="B9" s="4" t="str">
        <f t="shared" si="0"/>
        <v xml:space="preserve"> Veneer Oak Fineline T0,5</v>
      </c>
      <c r="C9" s="4" t="s">
        <v>357</v>
      </c>
      <c r="D9" s="4" t="s">
        <v>357</v>
      </c>
      <c r="E9" s="4" t="str">
        <f t="shared" si="2"/>
        <v>Thermopal\Oak Fineline.jpg</v>
      </c>
      <c r="F9" s="13">
        <v>0.5</v>
      </c>
      <c r="G9" s="6">
        <f t="shared" si="3"/>
        <v>17</v>
      </c>
      <c r="H9" s="6" t="s">
        <v>351</v>
      </c>
    </row>
    <row r="10" spans="1:8" s="6" customFormat="1" x14ac:dyDescent="0.25">
      <c r="A10" s="4" t="str">
        <f t="shared" si="1"/>
        <v>15-0201-0000-00118</v>
      </c>
      <c r="B10" s="4" t="str">
        <f t="shared" si="0"/>
        <v xml:space="preserve"> Veneer Oak T0,5</v>
      </c>
      <c r="C10" s="4" t="s">
        <v>330</v>
      </c>
      <c r="D10" s="4" t="s">
        <v>330</v>
      </c>
      <c r="E10" s="4" t="str">
        <f t="shared" si="2"/>
        <v>Thermopal\Oak.jpg</v>
      </c>
      <c r="F10" s="13">
        <v>0.5</v>
      </c>
      <c r="G10" s="6">
        <f t="shared" si="3"/>
        <v>18</v>
      </c>
      <c r="H10" s="6" t="s">
        <v>351</v>
      </c>
    </row>
    <row r="11" spans="1:8" s="6" customFormat="1" x14ac:dyDescent="0.25">
      <c r="A11" s="4" t="str">
        <f t="shared" si="1"/>
        <v>15-0201-0000-00119</v>
      </c>
      <c r="B11" s="4" t="str">
        <f t="shared" si="0"/>
        <v xml:space="preserve"> Veneer Pine Rad T0,5</v>
      </c>
      <c r="C11" s="4" t="s">
        <v>358</v>
      </c>
      <c r="D11" s="4" t="s">
        <v>358</v>
      </c>
      <c r="E11" s="4" t="str">
        <f t="shared" si="2"/>
        <v>Thermopal\Pine Rad.jpg</v>
      </c>
      <c r="F11" s="13">
        <v>0.5</v>
      </c>
      <c r="G11" s="6">
        <f t="shared" si="3"/>
        <v>19</v>
      </c>
      <c r="H11" s="6" t="s">
        <v>351</v>
      </c>
    </row>
    <row r="12" spans="1:8" s="6" customFormat="1" x14ac:dyDescent="0.25">
      <c r="A12" s="4" t="str">
        <f t="shared" si="1"/>
        <v>15-0201-0000-00120</v>
      </c>
      <c r="B12" s="4" t="str">
        <f t="shared" si="0"/>
        <v xml:space="preserve"> Veneer Walnut American T0,5</v>
      </c>
      <c r="C12" s="4" t="s">
        <v>359</v>
      </c>
      <c r="D12" s="4" t="s">
        <v>359</v>
      </c>
      <c r="E12" s="4" t="str">
        <f t="shared" si="2"/>
        <v>Thermopal\Walnut American.jpg</v>
      </c>
      <c r="F12" s="13">
        <v>0.5</v>
      </c>
      <c r="G12" s="6">
        <f t="shared" si="3"/>
        <v>20</v>
      </c>
      <c r="H12" s="6" t="s">
        <v>351</v>
      </c>
    </row>
    <row r="13" spans="1:8" s="6" customFormat="1" x14ac:dyDescent="0.25">
      <c r="A13" s="4" t="str">
        <f t="shared" si="1"/>
        <v>15-0201-0000-00121</v>
      </c>
      <c r="B13" s="4" t="str">
        <f t="shared" si="0"/>
        <v xml:space="preserve"> Veneer Wenge RAD T0,5</v>
      </c>
      <c r="C13" s="4" t="s">
        <v>360</v>
      </c>
      <c r="D13" s="4" t="s">
        <v>360</v>
      </c>
      <c r="E13" s="4" t="str">
        <f t="shared" si="2"/>
        <v>Thermopal\Wenge RAD.jpg</v>
      </c>
      <c r="F13" s="13">
        <v>0.5</v>
      </c>
      <c r="G13" s="6">
        <f t="shared" si="3"/>
        <v>21</v>
      </c>
      <c r="H13" s="6" t="s">
        <v>351</v>
      </c>
    </row>
    <row r="14" spans="1:8" s="6" customFormat="1" x14ac:dyDescent="0.25">
      <c r="A14" s="4" t="str">
        <f t="shared" si="1"/>
        <v>15-0201-0000-00122</v>
      </c>
      <c r="B14" s="4" t="str">
        <f t="shared" si="0"/>
        <v xml:space="preserve"> Veneer Wenge Mallado T0,5</v>
      </c>
      <c r="C14" s="4" t="s">
        <v>361</v>
      </c>
      <c r="D14" s="4" t="s">
        <v>361</v>
      </c>
      <c r="E14" s="4" t="str">
        <f t="shared" si="2"/>
        <v>Thermopal\Wenge Mallado.jpg</v>
      </c>
      <c r="F14" s="13">
        <v>0.5</v>
      </c>
      <c r="G14" s="6">
        <f t="shared" si="3"/>
        <v>22</v>
      </c>
      <c r="H14" s="6" t="s">
        <v>351</v>
      </c>
    </row>
    <row r="15" spans="1:8" s="6" customFormat="1" x14ac:dyDescent="0.25">
      <c r="A15" s="4" t="str">
        <f t="shared" si="1"/>
        <v>15-0201-0000-00123</v>
      </c>
      <c r="B15" s="4" t="str">
        <f t="shared" si="0"/>
        <v xml:space="preserve"> Veneer Zebrano Mallado T0,5</v>
      </c>
      <c r="C15" s="4" t="s">
        <v>362</v>
      </c>
      <c r="D15" s="4" t="s">
        <v>362</v>
      </c>
      <c r="E15" s="4" t="str">
        <f t="shared" si="2"/>
        <v>Thermopal\Zebrano Mallado.jpg</v>
      </c>
      <c r="F15" s="13">
        <v>0.5</v>
      </c>
      <c r="G15" s="6">
        <f t="shared" si="3"/>
        <v>23</v>
      </c>
      <c r="H15" s="6" t="s">
        <v>351</v>
      </c>
    </row>
    <row r="16" spans="1:8" s="6" customFormat="1" x14ac:dyDescent="0.25">
      <c r="A16" s="4" t="str">
        <f t="shared" si="1"/>
        <v>15-0201-0000-00124</v>
      </c>
      <c r="B16" s="4" t="str">
        <f t="shared" si="0"/>
        <v xml:space="preserve"> Veneer Zebrano T0,5</v>
      </c>
      <c r="C16" s="4" t="s">
        <v>363</v>
      </c>
      <c r="D16" s="4" t="s">
        <v>363</v>
      </c>
      <c r="E16" s="4" t="str">
        <f t="shared" si="2"/>
        <v>Thermopal\Zebrano.jpg</v>
      </c>
      <c r="F16" s="13">
        <v>0.5</v>
      </c>
      <c r="G16" s="6">
        <f t="shared" si="3"/>
        <v>24</v>
      </c>
      <c r="H16" s="6" t="s">
        <v>351</v>
      </c>
    </row>
    <row r="17" spans="1:7" x14ac:dyDescent="0.25">
      <c r="A17" s="4" t="str">
        <f>CONCATENATE("15-0202-0000-001",G17)</f>
        <v>15-0202-0000-00110</v>
      </c>
      <c r="B17" s="4" t="str">
        <f>CONCATENATE("HPL ",C17," T",F17)</f>
        <v>HPL 851 T0,8</v>
      </c>
      <c r="C17" s="4">
        <v>851</v>
      </c>
      <c r="D17" s="4" t="s">
        <v>364</v>
      </c>
      <c r="E17" s="4" t="s">
        <v>365</v>
      </c>
      <c r="F17" s="4">
        <v>0.8</v>
      </c>
      <c r="G17" s="6">
        <v>10</v>
      </c>
    </row>
    <row r="18" spans="1:7" x14ac:dyDescent="0.25">
      <c r="A18" s="4" t="str">
        <f t="shared" ref="A18:A81" si="4">CONCATENATE("15-0202-0000-001",G18)</f>
        <v>15-0202-0000-00111</v>
      </c>
      <c r="B18" s="4" t="str">
        <f t="shared" ref="B18:B81" si="5">CONCATENATE("HPL ",C18," T",F18)</f>
        <v>HPL 3167 T0,8</v>
      </c>
      <c r="C18" s="4">
        <v>3167</v>
      </c>
      <c r="D18" s="4" t="s">
        <v>366</v>
      </c>
      <c r="E18" s="4" t="s">
        <v>367</v>
      </c>
      <c r="F18" s="4">
        <v>0.8</v>
      </c>
      <c r="G18" s="6">
        <f t="shared" si="3"/>
        <v>11</v>
      </c>
    </row>
    <row r="19" spans="1:7" x14ac:dyDescent="0.25">
      <c r="A19" s="4" t="str">
        <f t="shared" si="4"/>
        <v>15-0202-0000-00112</v>
      </c>
      <c r="B19" s="4" t="str">
        <f t="shared" si="5"/>
        <v>HPL 5502 T0,8</v>
      </c>
      <c r="C19" s="4">
        <v>5502</v>
      </c>
      <c r="D19" s="4" t="s">
        <v>368</v>
      </c>
      <c r="E19" s="4" t="s">
        <v>369</v>
      </c>
      <c r="F19" s="4">
        <v>0.8</v>
      </c>
      <c r="G19" s="6">
        <f t="shared" si="3"/>
        <v>12</v>
      </c>
    </row>
    <row r="20" spans="1:7" x14ac:dyDescent="0.25">
      <c r="A20" s="4" t="str">
        <f t="shared" si="4"/>
        <v>15-0202-0000-00113</v>
      </c>
      <c r="B20" s="4" t="str">
        <f t="shared" si="5"/>
        <v>HPL 5503 T0,8</v>
      </c>
      <c r="C20" s="4">
        <v>5503</v>
      </c>
      <c r="D20" s="4" t="s">
        <v>370</v>
      </c>
      <c r="E20" s="4" t="s">
        <v>371</v>
      </c>
      <c r="F20" s="4">
        <v>0.8</v>
      </c>
      <c r="G20" s="6">
        <f t="shared" si="3"/>
        <v>13</v>
      </c>
    </row>
    <row r="21" spans="1:7" x14ac:dyDescent="0.25">
      <c r="A21" s="4" t="str">
        <f t="shared" si="4"/>
        <v>15-0202-0000-00114</v>
      </c>
      <c r="B21" s="4" t="str">
        <f t="shared" si="5"/>
        <v>HPL 5515 T0,8</v>
      </c>
      <c r="C21" s="4">
        <v>5515</v>
      </c>
      <c r="D21" s="4" t="s">
        <v>372</v>
      </c>
      <c r="E21" s="4" t="s">
        <v>373</v>
      </c>
      <c r="F21" s="4">
        <v>0.8</v>
      </c>
      <c r="G21" s="6">
        <f t="shared" si="3"/>
        <v>14</v>
      </c>
    </row>
    <row r="22" spans="1:7" x14ac:dyDescent="0.25">
      <c r="A22" s="4" t="str">
        <f t="shared" si="4"/>
        <v>15-0202-0000-00115</v>
      </c>
      <c r="B22" s="4" t="str">
        <f t="shared" si="5"/>
        <v>HPL 5528 T0,8</v>
      </c>
      <c r="C22" s="4">
        <v>5528</v>
      </c>
      <c r="D22" s="4" t="s">
        <v>374</v>
      </c>
      <c r="E22" s="4" t="s">
        <v>375</v>
      </c>
      <c r="F22" s="4">
        <v>0.8</v>
      </c>
      <c r="G22" s="6">
        <f t="shared" si="3"/>
        <v>15</v>
      </c>
    </row>
    <row r="23" spans="1:7" x14ac:dyDescent="0.25">
      <c r="A23" s="4" t="str">
        <f t="shared" si="4"/>
        <v>15-0202-0000-00116</v>
      </c>
      <c r="B23" s="4" t="str">
        <f t="shared" si="5"/>
        <v>HPL 5529 T0,8</v>
      </c>
      <c r="C23" s="4">
        <v>5529</v>
      </c>
      <c r="D23" s="4" t="s">
        <v>376</v>
      </c>
      <c r="E23" s="4" t="s">
        <v>377</v>
      </c>
      <c r="F23" s="4">
        <v>0.8</v>
      </c>
      <c r="G23" s="6">
        <f t="shared" si="3"/>
        <v>16</v>
      </c>
    </row>
    <row r="24" spans="1:7" x14ac:dyDescent="0.25">
      <c r="A24" s="4" t="str">
        <f t="shared" si="4"/>
        <v>15-0202-0000-00117</v>
      </c>
      <c r="B24" s="4" t="str">
        <f t="shared" si="5"/>
        <v>HPL 5530 T0,8</v>
      </c>
      <c r="C24" s="4">
        <v>5530</v>
      </c>
      <c r="D24" s="4" t="s">
        <v>378</v>
      </c>
      <c r="E24" s="4" t="s">
        <v>379</v>
      </c>
      <c r="F24" s="4">
        <v>0.8</v>
      </c>
      <c r="G24" s="6">
        <f t="shared" si="3"/>
        <v>17</v>
      </c>
    </row>
    <row r="25" spans="1:7" x14ac:dyDescent="0.25">
      <c r="A25" s="4" t="str">
        <f t="shared" si="4"/>
        <v>15-0202-0000-00118</v>
      </c>
      <c r="B25" s="4" t="str">
        <f t="shared" si="5"/>
        <v>HPL 8069 T0,8</v>
      </c>
      <c r="C25" s="4">
        <v>8069</v>
      </c>
      <c r="D25" s="4" t="s">
        <v>380</v>
      </c>
      <c r="E25" s="4" t="s">
        <v>381</v>
      </c>
      <c r="F25" s="4">
        <v>0.8</v>
      </c>
      <c r="G25" s="6">
        <f t="shared" si="3"/>
        <v>18</v>
      </c>
    </row>
    <row r="26" spans="1:7" x14ac:dyDescent="0.25">
      <c r="A26" s="4" t="str">
        <f t="shared" si="4"/>
        <v>15-0202-0000-00119</v>
      </c>
      <c r="B26" s="4" t="str">
        <f t="shared" si="5"/>
        <v>HPL 8195 T0,8</v>
      </c>
      <c r="C26" s="4">
        <v>8195</v>
      </c>
      <c r="D26" s="4" t="s">
        <v>382</v>
      </c>
      <c r="E26" s="4" t="s">
        <v>383</v>
      </c>
      <c r="F26" s="4">
        <v>0.8</v>
      </c>
      <c r="G26" s="6">
        <f t="shared" si="3"/>
        <v>19</v>
      </c>
    </row>
    <row r="27" spans="1:7" x14ac:dyDescent="0.25">
      <c r="A27" s="4" t="str">
        <f t="shared" si="4"/>
        <v>15-0202-0000-00120</v>
      </c>
      <c r="B27" s="4" t="str">
        <f t="shared" si="5"/>
        <v>HPL 8203 T0,8</v>
      </c>
      <c r="C27" s="4">
        <v>8203</v>
      </c>
      <c r="D27" s="4" t="s">
        <v>384</v>
      </c>
      <c r="E27" s="4" t="s">
        <v>385</v>
      </c>
      <c r="F27" s="4">
        <v>0.8</v>
      </c>
      <c r="G27" s="6">
        <f t="shared" si="3"/>
        <v>20</v>
      </c>
    </row>
    <row r="28" spans="1:7" x14ac:dyDescent="0.25">
      <c r="A28" s="4" t="str">
        <f t="shared" si="4"/>
        <v>15-0202-0000-00121</v>
      </c>
      <c r="B28" s="4" t="str">
        <f t="shared" si="5"/>
        <v>HPL 8425 T0,8</v>
      </c>
      <c r="C28" s="4">
        <v>8425</v>
      </c>
      <c r="D28" s="4" t="s">
        <v>386</v>
      </c>
      <c r="E28" s="4" t="s">
        <v>387</v>
      </c>
      <c r="F28" s="4">
        <v>0.8</v>
      </c>
      <c r="G28" s="6">
        <f t="shared" si="3"/>
        <v>21</v>
      </c>
    </row>
    <row r="29" spans="1:7" x14ac:dyDescent="0.25">
      <c r="A29" s="4" t="str">
        <f t="shared" si="4"/>
        <v>15-0202-0000-00122</v>
      </c>
      <c r="B29" s="4" t="str">
        <f t="shared" si="5"/>
        <v>HPL 8503 T0,8</v>
      </c>
      <c r="C29" s="4">
        <v>8503</v>
      </c>
      <c r="D29" s="4" t="s">
        <v>388</v>
      </c>
      <c r="E29" s="4" t="s">
        <v>389</v>
      </c>
      <c r="F29" s="4">
        <v>0.8</v>
      </c>
      <c r="G29" s="6">
        <f t="shared" si="3"/>
        <v>22</v>
      </c>
    </row>
    <row r="30" spans="1:7" x14ac:dyDescent="0.25">
      <c r="A30" s="4" t="str">
        <f t="shared" si="4"/>
        <v>15-0202-0000-00123</v>
      </c>
      <c r="B30" s="4" t="str">
        <f t="shared" si="5"/>
        <v>HPL 8534 T0,8</v>
      </c>
      <c r="C30" s="4">
        <v>8534</v>
      </c>
      <c r="D30" s="4" t="s">
        <v>390</v>
      </c>
      <c r="E30" s="4" t="s">
        <v>391</v>
      </c>
      <c r="F30" s="4">
        <v>0.8</v>
      </c>
      <c r="G30" s="6">
        <f t="shared" si="3"/>
        <v>23</v>
      </c>
    </row>
    <row r="31" spans="1:7" x14ac:dyDescent="0.25">
      <c r="A31" s="4" t="str">
        <f t="shared" si="4"/>
        <v>15-0202-0000-00124</v>
      </c>
      <c r="B31" s="4" t="str">
        <f t="shared" si="5"/>
        <v>HPL 101 T0,8</v>
      </c>
      <c r="C31" s="4">
        <v>101</v>
      </c>
      <c r="D31" s="4" t="s">
        <v>40</v>
      </c>
      <c r="E31" s="4" t="s">
        <v>392</v>
      </c>
      <c r="F31" s="4">
        <v>0.8</v>
      </c>
      <c r="G31" s="6">
        <f t="shared" si="3"/>
        <v>24</v>
      </c>
    </row>
    <row r="32" spans="1:7" x14ac:dyDescent="0.25">
      <c r="A32" s="4" t="str">
        <f t="shared" si="4"/>
        <v>15-0202-0000-00125</v>
      </c>
      <c r="B32" s="4" t="str">
        <f t="shared" si="5"/>
        <v>HPL 112 T0,8</v>
      </c>
      <c r="C32" s="4">
        <v>112</v>
      </c>
      <c r="D32" s="4" t="s">
        <v>393</v>
      </c>
      <c r="E32" s="4" t="s">
        <v>394</v>
      </c>
      <c r="F32" s="4">
        <v>0.8</v>
      </c>
      <c r="G32" s="6">
        <f t="shared" si="3"/>
        <v>25</v>
      </c>
    </row>
    <row r="33" spans="1:7" x14ac:dyDescent="0.25">
      <c r="A33" s="4" t="str">
        <f t="shared" si="4"/>
        <v>15-0202-0000-00126</v>
      </c>
      <c r="B33" s="4" t="str">
        <f t="shared" si="5"/>
        <v>HPL 125 T0,8</v>
      </c>
      <c r="C33" s="4">
        <v>125</v>
      </c>
      <c r="D33" s="4" t="s">
        <v>395</v>
      </c>
      <c r="E33" s="4" t="s">
        <v>396</v>
      </c>
      <c r="F33" s="4">
        <v>0.8</v>
      </c>
      <c r="G33" s="6">
        <f t="shared" si="3"/>
        <v>26</v>
      </c>
    </row>
    <row r="34" spans="1:7" x14ac:dyDescent="0.25">
      <c r="A34" s="4" t="str">
        <f t="shared" si="4"/>
        <v>15-0202-0000-00127</v>
      </c>
      <c r="B34" s="4" t="str">
        <f t="shared" si="5"/>
        <v>HPL 134 T0,8</v>
      </c>
      <c r="C34" s="4">
        <v>134</v>
      </c>
      <c r="D34" s="4" t="s">
        <v>397</v>
      </c>
      <c r="E34" s="4" t="s">
        <v>398</v>
      </c>
      <c r="F34" s="4">
        <v>0.8</v>
      </c>
      <c r="G34" s="6">
        <f t="shared" si="3"/>
        <v>27</v>
      </c>
    </row>
    <row r="35" spans="1:7" x14ac:dyDescent="0.25">
      <c r="A35" s="4" t="str">
        <f t="shared" si="4"/>
        <v>15-0202-0000-00128</v>
      </c>
      <c r="B35" s="4" t="str">
        <f t="shared" si="5"/>
        <v>HPL 149 T0,8</v>
      </c>
      <c r="C35" s="4">
        <v>149</v>
      </c>
      <c r="D35" s="4" t="s">
        <v>399</v>
      </c>
      <c r="E35" s="4" t="s">
        <v>400</v>
      </c>
      <c r="F35" s="4">
        <v>0.8</v>
      </c>
      <c r="G35" s="6">
        <f t="shared" si="3"/>
        <v>28</v>
      </c>
    </row>
    <row r="36" spans="1:7" x14ac:dyDescent="0.25">
      <c r="A36" s="4" t="str">
        <f t="shared" si="4"/>
        <v>15-0202-0000-00129</v>
      </c>
      <c r="B36" s="4" t="str">
        <f t="shared" si="5"/>
        <v>HPL 164 T0,8</v>
      </c>
      <c r="C36" s="4">
        <v>164</v>
      </c>
      <c r="D36" s="4" t="s">
        <v>401</v>
      </c>
      <c r="E36" s="4" t="s">
        <v>402</v>
      </c>
      <c r="F36" s="4">
        <v>0.8</v>
      </c>
      <c r="G36" s="6">
        <f t="shared" si="3"/>
        <v>29</v>
      </c>
    </row>
    <row r="37" spans="1:7" x14ac:dyDescent="0.25">
      <c r="A37" s="4" t="str">
        <f t="shared" si="4"/>
        <v>15-0202-0000-00130</v>
      </c>
      <c r="B37" s="4" t="str">
        <f t="shared" si="5"/>
        <v>HPL 190 T0,8</v>
      </c>
      <c r="C37" s="4">
        <v>190</v>
      </c>
      <c r="D37" s="4" t="s">
        <v>403</v>
      </c>
      <c r="E37" s="4" t="s">
        <v>404</v>
      </c>
      <c r="F37" s="4">
        <v>0.8</v>
      </c>
      <c r="G37" s="6">
        <f t="shared" si="3"/>
        <v>30</v>
      </c>
    </row>
    <row r="38" spans="1:7" x14ac:dyDescent="0.25">
      <c r="A38" s="4" t="str">
        <f t="shared" si="4"/>
        <v>15-0202-0000-00131</v>
      </c>
      <c r="B38" s="4" t="str">
        <f t="shared" si="5"/>
        <v>HPL 340 T0,8</v>
      </c>
      <c r="C38" s="4">
        <v>340</v>
      </c>
      <c r="D38" s="4" t="s">
        <v>405</v>
      </c>
      <c r="E38" s="4" t="s">
        <v>406</v>
      </c>
      <c r="F38" s="4">
        <v>0.8</v>
      </c>
      <c r="G38" s="6">
        <f t="shared" si="3"/>
        <v>31</v>
      </c>
    </row>
    <row r="39" spans="1:7" x14ac:dyDescent="0.25">
      <c r="A39" s="4" t="str">
        <f t="shared" si="4"/>
        <v>15-0202-0000-00132</v>
      </c>
      <c r="B39" s="4" t="str">
        <f t="shared" si="5"/>
        <v>HPL 344 T0,8</v>
      </c>
      <c r="C39" s="4">
        <v>344</v>
      </c>
      <c r="D39" s="4" t="s">
        <v>407</v>
      </c>
      <c r="E39" s="4" t="s">
        <v>408</v>
      </c>
      <c r="F39" s="4">
        <v>0.8</v>
      </c>
      <c r="G39" s="6">
        <f t="shared" si="3"/>
        <v>32</v>
      </c>
    </row>
    <row r="40" spans="1:7" x14ac:dyDescent="0.25">
      <c r="A40" s="4" t="str">
        <f t="shared" si="4"/>
        <v>15-0202-0000-00133</v>
      </c>
      <c r="B40" s="4" t="str">
        <f t="shared" si="5"/>
        <v>HPL 375 T0,8</v>
      </c>
      <c r="C40" s="4">
        <v>375</v>
      </c>
      <c r="D40" s="4" t="s">
        <v>409</v>
      </c>
      <c r="E40" s="4" t="s">
        <v>410</v>
      </c>
      <c r="F40" s="4">
        <v>0.8</v>
      </c>
      <c r="G40" s="6">
        <f t="shared" si="3"/>
        <v>33</v>
      </c>
    </row>
    <row r="41" spans="1:7" x14ac:dyDescent="0.25">
      <c r="A41" s="4" t="str">
        <f t="shared" si="4"/>
        <v>15-0202-0000-00134</v>
      </c>
      <c r="B41" s="4" t="str">
        <f t="shared" si="5"/>
        <v>HPL 381 T0,8</v>
      </c>
      <c r="C41" s="4">
        <v>381</v>
      </c>
      <c r="D41" s="4" t="s">
        <v>411</v>
      </c>
      <c r="E41" s="4" t="s">
        <v>412</v>
      </c>
      <c r="F41" s="4">
        <v>0.8</v>
      </c>
      <c r="G41" s="6">
        <f t="shared" si="3"/>
        <v>34</v>
      </c>
    </row>
    <row r="42" spans="1:7" x14ac:dyDescent="0.25">
      <c r="A42" s="4" t="str">
        <f t="shared" si="4"/>
        <v>15-0202-0000-00135</v>
      </c>
      <c r="B42" s="4" t="str">
        <f t="shared" si="5"/>
        <v>HPL 396 T0,8</v>
      </c>
      <c r="C42" s="4">
        <v>396</v>
      </c>
      <c r="D42" s="4" t="s">
        <v>413</v>
      </c>
      <c r="E42" s="4" t="s">
        <v>414</v>
      </c>
      <c r="F42" s="4">
        <v>0.8</v>
      </c>
      <c r="G42" s="6">
        <f t="shared" si="3"/>
        <v>35</v>
      </c>
    </row>
    <row r="43" spans="1:7" x14ac:dyDescent="0.25">
      <c r="A43" s="4" t="str">
        <f t="shared" si="4"/>
        <v>15-0202-0000-00136</v>
      </c>
      <c r="B43" s="4" t="str">
        <f t="shared" si="5"/>
        <v>HPL 514 T0,8</v>
      </c>
      <c r="C43" s="4">
        <v>514</v>
      </c>
      <c r="D43" s="4" t="s">
        <v>415</v>
      </c>
      <c r="E43" s="4" t="s">
        <v>416</v>
      </c>
      <c r="F43" s="4">
        <v>0.8</v>
      </c>
      <c r="G43" s="6">
        <f t="shared" si="3"/>
        <v>36</v>
      </c>
    </row>
    <row r="44" spans="1:7" x14ac:dyDescent="0.25">
      <c r="A44" s="4" t="str">
        <f t="shared" si="4"/>
        <v>15-0202-0000-00137</v>
      </c>
      <c r="B44" s="4" t="str">
        <f t="shared" si="5"/>
        <v>HPL 515 T0,8</v>
      </c>
      <c r="C44" s="4">
        <v>515</v>
      </c>
      <c r="D44" s="4" t="s">
        <v>417</v>
      </c>
      <c r="E44" s="4" t="s">
        <v>418</v>
      </c>
      <c r="F44" s="4">
        <v>0.8</v>
      </c>
      <c r="G44" s="6">
        <f t="shared" si="3"/>
        <v>37</v>
      </c>
    </row>
    <row r="45" spans="1:7" x14ac:dyDescent="0.25">
      <c r="A45" s="4" t="str">
        <f t="shared" si="4"/>
        <v>15-0202-0000-00138</v>
      </c>
      <c r="B45" s="4" t="str">
        <f t="shared" si="5"/>
        <v>HPL 522 T0,8</v>
      </c>
      <c r="C45" s="4">
        <v>522</v>
      </c>
      <c r="D45" s="4" t="s">
        <v>419</v>
      </c>
      <c r="E45" s="4" t="s">
        <v>420</v>
      </c>
      <c r="F45" s="4">
        <v>0.8</v>
      </c>
      <c r="G45" s="6">
        <f t="shared" si="3"/>
        <v>38</v>
      </c>
    </row>
    <row r="46" spans="1:7" x14ac:dyDescent="0.25">
      <c r="A46" s="4" t="str">
        <f t="shared" si="4"/>
        <v>15-0202-0000-00139</v>
      </c>
      <c r="B46" s="4" t="str">
        <f t="shared" si="5"/>
        <v>HPL 551 T0,8</v>
      </c>
      <c r="C46" s="4">
        <v>551</v>
      </c>
      <c r="D46" s="4" t="s">
        <v>421</v>
      </c>
      <c r="E46" s="4" t="s">
        <v>422</v>
      </c>
      <c r="F46" s="4">
        <v>0.8</v>
      </c>
      <c r="G46" s="6">
        <f t="shared" si="3"/>
        <v>39</v>
      </c>
    </row>
    <row r="47" spans="1:7" x14ac:dyDescent="0.25">
      <c r="A47" s="4" t="str">
        <f t="shared" si="4"/>
        <v>15-0202-0000-00140</v>
      </c>
      <c r="B47" s="4" t="str">
        <f t="shared" si="5"/>
        <v>HPL 685 T0,8</v>
      </c>
      <c r="C47" s="4">
        <v>685</v>
      </c>
      <c r="D47" s="4" t="s">
        <v>332</v>
      </c>
      <c r="E47" s="4" t="s">
        <v>423</v>
      </c>
      <c r="F47" s="4">
        <v>0.8</v>
      </c>
      <c r="G47" s="6">
        <f t="shared" si="3"/>
        <v>40</v>
      </c>
    </row>
    <row r="48" spans="1:7" x14ac:dyDescent="0.25">
      <c r="A48" s="4" t="str">
        <f t="shared" si="4"/>
        <v>15-0202-0000-00141</v>
      </c>
      <c r="B48" s="4" t="str">
        <f t="shared" si="5"/>
        <v>HPL 708 T0,8</v>
      </c>
      <c r="C48" s="4">
        <v>708</v>
      </c>
      <c r="D48" s="4" t="s">
        <v>424</v>
      </c>
      <c r="E48" s="4" t="s">
        <v>425</v>
      </c>
      <c r="F48" s="4">
        <v>0.8</v>
      </c>
      <c r="G48" s="6">
        <f t="shared" si="3"/>
        <v>41</v>
      </c>
    </row>
    <row r="49" spans="1:7" x14ac:dyDescent="0.25">
      <c r="A49" s="4" t="str">
        <f t="shared" si="4"/>
        <v>15-0202-0000-00142</v>
      </c>
      <c r="B49" s="4" t="str">
        <f t="shared" si="5"/>
        <v>HPL 729 T0,8</v>
      </c>
      <c r="C49" s="4">
        <v>729</v>
      </c>
      <c r="D49" s="4" t="s">
        <v>426</v>
      </c>
      <c r="E49" s="4" t="s">
        <v>427</v>
      </c>
      <c r="F49" s="4">
        <v>0.8</v>
      </c>
      <c r="G49" s="6">
        <f t="shared" si="3"/>
        <v>42</v>
      </c>
    </row>
    <row r="50" spans="1:7" x14ac:dyDescent="0.25">
      <c r="A50" s="4" t="str">
        <f t="shared" si="4"/>
        <v>15-0202-0000-00143</v>
      </c>
      <c r="B50" s="4" t="str">
        <f t="shared" si="5"/>
        <v>HPL 740 T0,8</v>
      </c>
      <c r="C50" s="4">
        <v>740</v>
      </c>
      <c r="D50" s="4" t="s">
        <v>428</v>
      </c>
      <c r="E50" s="4" t="s">
        <v>429</v>
      </c>
      <c r="F50" s="4">
        <v>0.8</v>
      </c>
      <c r="G50" s="6">
        <f t="shared" si="3"/>
        <v>43</v>
      </c>
    </row>
    <row r="51" spans="1:7" x14ac:dyDescent="0.25">
      <c r="A51" s="4" t="str">
        <f t="shared" si="4"/>
        <v>15-0202-0000-00144</v>
      </c>
      <c r="B51" s="4" t="str">
        <f t="shared" si="5"/>
        <v>HPL 748 T0,8</v>
      </c>
      <c r="C51" s="4">
        <v>748</v>
      </c>
      <c r="D51" s="4" t="s">
        <v>430</v>
      </c>
      <c r="E51" s="4" t="s">
        <v>431</v>
      </c>
      <c r="F51" s="4">
        <v>0.8</v>
      </c>
      <c r="G51" s="6">
        <f t="shared" si="3"/>
        <v>44</v>
      </c>
    </row>
    <row r="52" spans="1:7" x14ac:dyDescent="0.25">
      <c r="A52" s="4" t="str">
        <f t="shared" si="4"/>
        <v>15-0202-0000-00145</v>
      </c>
      <c r="B52" s="4" t="str">
        <f t="shared" si="5"/>
        <v>HPL 757 T0,8</v>
      </c>
      <c r="C52" s="4">
        <v>757</v>
      </c>
      <c r="D52" s="4" t="s">
        <v>432</v>
      </c>
      <c r="E52" s="4" t="s">
        <v>433</v>
      </c>
      <c r="F52" s="4">
        <v>0.8</v>
      </c>
      <c r="G52" s="6">
        <f t="shared" si="3"/>
        <v>45</v>
      </c>
    </row>
    <row r="53" spans="1:7" x14ac:dyDescent="0.25">
      <c r="A53" s="4" t="str">
        <f t="shared" si="4"/>
        <v>15-0202-0000-00146</v>
      </c>
      <c r="B53" s="4" t="str">
        <f t="shared" si="5"/>
        <v>HPL 775 T0,8</v>
      </c>
      <c r="C53" s="4">
        <v>775</v>
      </c>
      <c r="D53" s="4" t="s">
        <v>434</v>
      </c>
      <c r="E53" s="4" t="s">
        <v>435</v>
      </c>
      <c r="F53" s="4">
        <v>0.8</v>
      </c>
      <c r="G53" s="6">
        <f t="shared" si="3"/>
        <v>46</v>
      </c>
    </row>
    <row r="54" spans="1:7" x14ac:dyDescent="0.25">
      <c r="A54" s="4" t="str">
        <f t="shared" si="4"/>
        <v>15-0202-0000-00147</v>
      </c>
      <c r="B54" s="4" t="str">
        <f t="shared" si="5"/>
        <v>HPL 776 T0,8</v>
      </c>
      <c r="C54" s="4">
        <v>776</v>
      </c>
      <c r="D54" s="4" t="s">
        <v>436</v>
      </c>
      <c r="E54" s="4" t="s">
        <v>437</v>
      </c>
      <c r="F54" s="4">
        <v>0.8</v>
      </c>
      <c r="G54" s="6">
        <f t="shared" si="3"/>
        <v>47</v>
      </c>
    </row>
    <row r="55" spans="1:7" x14ac:dyDescent="0.25">
      <c r="A55" s="4" t="str">
        <f t="shared" si="4"/>
        <v>15-0202-0000-00148</v>
      </c>
      <c r="B55" s="4" t="str">
        <f t="shared" si="5"/>
        <v>HPL 854 T0,8</v>
      </c>
      <c r="C55" s="4">
        <v>854</v>
      </c>
      <c r="D55" s="4" t="s">
        <v>438</v>
      </c>
      <c r="E55" s="4" t="s">
        <v>439</v>
      </c>
      <c r="F55" s="4">
        <v>0.8</v>
      </c>
      <c r="G55" s="6">
        <f t="shared" si="3"/>
        <v>48</v>
      </c>
    </row>
    <row r="56" spans="1:7" x14ac:dyDescent="0.25">
      <c r="A56" s="4" t="str">
        <f t="shared" si="4"/>
        <v>15-0202-0000-00149</v>
      </c>
      <c r="B56" s="4" t="str">
        <f t="shared" si="5"/>
        <v>HPL 859 T0,8</v>
      </c>
      <c r="C56" s="4">
        <v>859</v>
      </c>
      <c r="D56" s="4" t="s">
        <v>440</v>
      </c>
      <c r="E56" s="4" t="s">
        <v>441</v>
      </c>
      <c r="F56" s="4">
        <v>0.8</v>
      </c>
      <c r="G56" s="6">
        <f t="shared" si="3"/>
        <v>49</v>
      </c>
    </row>
    <row r="57" spans="1:7" x14ac:dyDescent="0.25">
      <c r="A57" s="4" t="str">
        <f t="shared" si="4"/>
        <v>15-0202-0000-00150</v>
      </c>
      <c r="B57" s="4" t="str">
        <f t="shared" si="5"/>
        <v>HPL 876 T0,8</v>
      </c>
      <c r="C57" s="4">
        <v>876</v>
      </c>
      <c r="D57" s="4" t="s">
        <v>442</v>
      </c>
      <c r="E57" s="4" t="s">
        <v>443</v>
      </c>
      <c r="F57" s="4">
        <v>0.8</v>
      </c>
      <c r="G57" s="6">
        <f t="shared" si="3"/>
        <v>50</v>
      </c>
    </row>
    <row r="58" spans="1:7" x14ac:dyDescent="0.25">
      <c r="A58" s="4" t="str">
        <f t="shared" si="4"/>
        <v>15-0202-0000-00151</v>
      </c>
      <c r="B58" s="4" t="str">
        <f t="shared" si="5"/>
        <v>HPL 881 T0,8</v>
      </c>
      <c r="C58" s="4">
        <v>881</v>
      </c>
      <c r="D58" s="4" t="s">
        <v>364</v>
      </c>
      <c r="E58" s="4" t="s">
        <v>444</v>
      </c>
      <c r="F58" s="4">
        <v>0.8</v>
      </c>
      <c r="G58" s="6">
        <f t="shared" si="3"/>
        <v>51</v>
      </c>
    </row>
    <row r="59" spans="1:7" x14ac:dyDescent="0.25">
      <c r="A59" s="4" t="str">
        <f t="shared" si="4"/>
        <v>15-0202-0000-00152</v>
      </c>
      <c r="B59" s="4" t="str">
        <f t="shared" si="5"/>
        <v>HPL 1700 T0,8</v>
      </c>
      <c r="C59" s="4">
        <v>1700</v>
      </c>
      <c r="D59" s="4" t="s">
        <v>445</v>
      </c>
      <c r="E59" s="4" t="s">
        <v>446</v>
      </c>
      <c r="F59" s="4">
        <v>0.8</v>
      </c>
      <c r="G59" s="6">
        <f t="shared" si="3"/>
        <v>52</v>
      </c>
    </row>
    <row r="60" spans="1:7" x14ac:dyDescent="0.25">
      <c r="A60" s="4" t="str">
        <f t="shared" si="4"/>
        <v>15-0202-0000-00153</v>
      </c>
      <c r="B60" s="4" t="str">
        <f t="shared" si="5"/>
        <v>HPL 1715 T0,8</v>
      </c>
      <c r="C60" s="4">
        <v>1715</v>
      </c>
      <c r="D60" s="4" t="s">
        <v>343</v>
      </c>
      <c r="E60" s="4" t="s">
        <v>447</v>
      </c>
      <c r="F60" s="4">
        <v>0.8</v>
      </c>
      <c r="G60" s="6">
        <f t="shared" si="3"/>
        <v>53</v>
      </c>
    </row>
    <row r="61" spans="1:7" x14ac:dyDescent="0.25">
      <c r="A61" s="4" t="str">
        <f t="shared" si="4"/>
        <v>15-0202-0000-00154</v>
      </c>
      <c r="B61" s="4" t="str">
        <f t="shared" si="5"/>
        <v>HPL 1738 T0,8</v>
      </c>
      <c r="C61" s="4">
        <v>1738</v>
      </c>
      <c r="D61" s="4" t="s">
        <v>448</v>
      </c>
      <c r="E61" s="4" t="s">
        <v>449</v>
      </c>
      <c r="F61" s="4">
        <v>0.8</v>
      </c>
      <c r="G61" s="6">
        <f t="shared" si="3"/>
        <v>54</v>
      </c>
    </row>
    <row r="62" spans="1:7" x14ac:dyDescent="0.25">
      <c r="A62" s="4" t="str">
        <f t="shared" si="4"/>
        <v>15-0202-0000-00155</v>
      </c>
      <c r="B62" s="4" t="str">
        <f t="shared" si="5"/>
        <v>HPL 1764 T0,8</v>
      </c>
      <c r="C62" s="4">
        <v>1764</v>
      </c>
      <c r="D62" s="4" t="s">
        <v>450</v>
      </c>
      <c r="E62" s="4" t="s">
        <v>451</v>
      </c>
      <c r="F62" s="4">
        <v>0.8</v>
      </c>
      <c r="G62" s="6">
        <f t="shared" si="3"/>
        <v>55</v>
      </c>
    </row>
    <row r="63" spans="1:7" x14ac:dyDescent="0.25">
      <c r="A63" s="4" t="str">
        <f t="shared" si="4"/>
        <v>15-0202-0000-00156</v>
      </c>
      <c r="B63" s="4" t="str">
        <f t="shared" si="5"/>
        <v>HPL 1792 T0,8</v>
      </c>
      <c r="C63" s="4">
        <v>1792</v>
      </c>
      <c r="D63" s="4" t="s">
        <v>452</v>
      </c>
      <c r="E63" s="4" t="s">
        <v>453</v>
      </c>
      <c r="F63" s="4">
        <v>0.8</v>
      </c>
      <c r="G63" s="6">
        <f t="shared" si="3"/>
        <v>56</v>
      </c>
    </row>
    <row r="64" spans="1:7" x14ac:dyDescent="0.25">
      <c r="A64" s="4" t="str">
        <f t="shared" si="4"/>
        <v>15-0202-0000-00157</v>
      </c>
      <c r="B64" s="4" t="str">
        <f t="shared" si="5"/>
        <v>HPL 1795 T0,8</v>
      </c>
      <c r="C64" s="4">
        <v>1795</v>
      </c>
      <c r="D64" s="4" t="s">
        <v>334</v>
      </c>
      <c r="E64" s="4" t="s">
        <v>454</v>
      </c>
      <c r="F64" s="4">
        <v>0.8</v>
      </c>
      <c r="G64" s="6">
        <f t="shared" si="3"/>
        <v>57</v>
      </c>
    </row>
    <row r="65" spans="1:7" x14ac:dyDescent="0.25">
      <c r="A65" s="4" t="str">
        <f t="shared" si="4"/>
        <v>15-0202-0000-00158</v>
      </c>
      <c r="B65" s="4" t="str">
        <f t="shared" si="5"/>
        <v>HPL 5504 T0,8</v>
      </c>
      <c r="C65" s="4">
        <v>5504</v>
      </c>
      <c r="D65" s="4" t="s">
        <v>455</v>
      </c>
      <c r="E65" s="4" t="s">
        <v>456</v>
      </c>
      <c r="F65" s="4">
        <v>0.8</v>
      </c>
      <c r="G65" s="6">
        <f t="shared" si="3"/>
        <v>58</v>
      </c>
    </row>
    <row r="66" spans="1:7" x14ac:dyDescent="0.25">
      <c r="A66" s="4" t="str">
        <f t="shared" si="4"/>
        <v>15-0202-0000-00159</v>
      </c>
      <c r="B66" s="4" t="str">
        <f t="shared" si="5"/>
        <v>HPL 7045 T0,8</v>
      </c>
      <c r="C66" s="4">
        <v>7045</v>
      </c>
      <c r="D66" s="4" t="s">
        <v>457</v>
      </c>
      <c r="E66" s="4" t="s">
        <v>458</v>
      </c>
      <c r="F66" s="4">
        <v>0.8</v>
      </c>
      <c r="G66" s="6">
        <f t="shared" si="3"/>
        <v>59</v>
      </c>
    </row>
    <row r="67" spans="1:7" x14ac:dyDescent="0.25">
      <c r="A67" s="4" t="str">
        <f t="shared" si="4"/>
        <v>15-0202-0000-00160</v>
      </c>
      <c r="B67" s="4" t="str">
        <f t="shared" si="5"/>
        <v>HPL 7190 T0,8</v>
      </c>
      <c r="C67" s="4">
        <v>7190</v>
      </c>
      <c r="D67" s="4" t="s">
        <v>459</v>
      </c>
      <c r="E67" s="4" t="s">
        <v>460</v>
      </c>
      <c r="F67" s="4">
        <v>0.8</v>
      </c>
      <c r="G67" s="6">
        <f t="shared" si="3"/>
        <v>60</v>
      </c>
    </row>
    <row r="68" spans="1:7" x14ac:dyDescent="0.25">
      <c r="A68" s="4" t="str">
        <f t="shared" si="4"/>
        <v>15-0202-0000-00161</v>
      </c>
      <c r="B68" s="4" t="str">
        <f t="shared" si="5"/>
        <v>HPL 7937 T0,8</v>
      </c>
      <c r="C68" s="4">
        <v>7937</v>
      </c>
      <c r="D68" s="4" t="s">
        <v>461</v>
      </c>
      <c r="E68" s="4" t="s">
        <v>462</v>
      </c>
      <c r="F68" s="4">
        <v>0.8</v>
      </c>
      <c r="G68" s="6">
        <f t="shared" ref="G68:G92" si="6">G67+1</f>
        <v>61</v>
      </c>
    </row>
    <row r="69" spans="1:7" x14ac:dyDescent="0.25">
      <c r="A69" s="4" t="str">
        <f t="shared" si="4"/>
        <v>15-0202-0000-00162</v>
      </c>
      <c r="B69" s="4" t="str">
        <f t="shared" si="5"/>
        <v>HPL 8312 T0,8</v>
      </c>
      <c r="C69" s="4">
        <v>8312</v>
      </c>
      <c r="D69" s="4" t="s">
        <v>463</v>
      </c>
      <c r="E69" s="4" t="s">
        <v>464</v>
      </c>
      <c r="F69" s="4">
        <v>0.8</v>
      </c>
      <c r="G69" s="6">
        <f t="shared" si="6"/>
        <v>62</v>
      </c>
    </row>
    <row r="70" spans="1:7" x14ac:dyDescent="0.25">
      <c r="A70" s="4" t="str">
        <f t="shared" si="4"/>
        <v>15-0202-0000-00163</v>
      </c>
      <c r="B70" s="4" t="str">
        <f t="shared" si="5"/>
        <v>HPL 8313 T0,8</v>
      </c>
      <c r="C70" s="4">
        <v>8313</v>
      </c>
      <c r="D70" s="4" t="s">
        <v>465</v>
      </c>
      <c r="E70" s="4" t="s">
        <v>466</v>
      </c>
      <c r="F70" s="4">
        <v>0.8</v>
      </c>
      <c r="G70" s="6">
        <f t="shared" si="6"/>
        <v>63</v>
      </c>
    </row>
    <row r="71" spans="1:7" x14ac:dyDescent="0.25">
      <c r="A71" s="4" t="str">
        <f t="shared" si="4"/>
        <v>15-0202-0000-00164</v>
      </c>
      <c r="B71" s="4" t="str">
        <f t="shared" si="5"/>
        <v>HPL 8362 T0,8</v>
      </c>
      <c r="C71" s="4">
        <v>8362</v>
      </c>
      <c r="D71" s="4" t="s">
        <v>467</v>
      </c>
      <c r="E71" s="4" t="s">
        <v>468</v>
      </c>
      <c r="F71" s="4">
        <v>0.8</v>
      </c>
      <c r="G71" s="6">
        <f t="shared" si="6"/>
        <v>64</v>
      </c>
    </row>
    <row r="72" spans="1:7" x14ac:dyDescent="0.25">
      <c r="A72" s="4" t="str">
        <f t="shared" si="4"/>
        <v>15-0202-0000-00165</v>
      </c>
      <c r="B72" s="4" t="str">
        <f t="shared" si="5"/>
        <v>HPL 8409 T0,8</v>
      </c>
      <c r="C72" s="4">
        <v>8409</v>
      </c>
      <c r="D72" s="4" t="s">
        <v>469</v>
      </c>
      <c r="E72" s="4" t="s">
        <v>470</v>
      </c>
      <c r="F72" s="4">
        <v>0.8</v>
      </c>
      <c r="G72" s="6">
        <f t="shared" si="6"/>
        <v>65</v>
      </c>
    </row>
    <row r="73" spans="1:7" x14ac:dyDescent="0.25">
      <c r="A73" s="4" t="str">
        <f t="shared" si="4"/>
        <v>15-0202-0000-00166</v>
      </c>
      <c r="B73" s="4" t="str">
        <f t="shared" si="5"/>
        <v>HPL 8410 T0,8</v>
      </c>
      <c r="C73" s="4">
        <v>8410</v>
      </c>
      <c r="D73" s="4" t="s">
        <v>471</v>
      </c>
      <c r="E73" s="4" t="s">
        <v>472</v>
      </c>
      <c r="F73" s="4">
        <v>0.8</v>
      </c>
      <c r="G73" s="6">
        <f t="shared" si="6"/>
        <v>66</v>
      </c>
    </row>
    <row r="74" spans="1:7" x14ac:dyDescent="0.25">
      <c r="A74" s="4" t="str">
        <f t="shared" si="4"/>
        <v>15-0202-0000-00167</v>
      </c>
      <c r="B74" s="4" t="str">
        <f t="shared" si="5"/>
        <v>HPL 8413 T0,8</v>
      </c>
      <c r="C74" s="4">
        <v>8413</v>
      </c>
      <c r="D74" s="4" t="s">
        <v>473</v>
      </c>
      <c r="E74" s="4" t="s">
        <v>474</v>
      </c>
      <c r="F74" s="4">
        <v>0.8</v>
      </c>
      <c r="G74" s="6">
        <f t="shared" si="6"/>
        <v>67</v>
      </c>
    </row>
    <row r="75" spans="1:7" x14ac:dyDescent="0.25">
      <c r="A75" s="4" t="str">
        <f t="shared" si="4"/>
        <v>15-0202-0000-00168</v>
      </c>
      <c r="B75" s="4" t="str">
        <f t="shared" si="5"/>
        <v>HPL 8414 T0,8</v>
      </c>
      <c r="C75" s="4">
        <v>8414</v>
      </c>
      <c r="D75" s="4" t="s">
        <v>475</v>
      </c>
      <c r="E75" s="4" t="s">
        <v>476</v>
      </c>
      <c r="F75" s="4">
        <v>0.8</v>
      </c>
      <c r="G75" s="6">
        <f t="shared" si="6"/>
        <v>68</v>
      </c>
    </row>
    <row r="76" spans="1:7" x14ac:dyDescent="0.25">
      <c r="A76" s="4" t="str">
        <f t="shared" si="4"/>
        <v>15-0202-0000-00169</v>
      </c>
      <c r="B76" s="4" t="str">
        <f t="shared" si="5"/>
        <v>HPL 8417 T0,8</v>
      </c>
      <c r="C76" s="4">
        <v>8417</v>
      </c>
      <c r="D76" s="4" t="s">
        <v>477</v>
      </c>
      <c r="E76" s="4" t="s">
        <v>478</v>
      </c>
      <c r="F76" s="4">
        <v>0.8</v>
      </c>
      <c r="G76" s="6">
        <f t="shared" si="6"/>
        <v>69</v>
      </c>
    </row>
    <row r="77" spans="1:7" x14ac:dyDescent="0.25">
      <c r="A77" s="4" t="str">
        <f t="shared" si="4"/>
        <v>15-0202-0000-00170</v>
      </c>
      <c r="B77" s="4" t="str">
        <f t="shared" si="5"/>
        <v>HPL 8431 T0,8</v>
      </c>
      <c r="C77" s="4">
        <v>8431</v>
      </c>
      <c r="D77" s="4" t="s">
        <v>479</v>
      </c>
      <c r="E77" s="4" t="s">
        <v>480</v>
      </c>
      <c r="F77" s="4">
        <v>0.8</v>
      </c>
      <c r="G77" s="6">
        <f t="shared" si="6"/>
        <v>70</v>
      </c>
    </row>
    <row r="78" spans="1:7" x14ac:dyDescent="0.25">
      <c r="A78" s="4" t="str">
        <f t="shared" si="4"/>
        <v>15-0202-0000-00171</v>
      </c>
      <c r="B78" s="4" t="str">
        <f t="shared" si="5"/>
        <v>HPL 8508 T0,8</v>
      </c>
      <c r="C78" s="4">
        <v>8508</v>
      </c>
      <c r="D78" s="4" t="s">
        <v>481</v>
      </c>
      <c r="E78" s="4" t="s">
        <v>482</v>
      </c>
      <c r="F78" s="4">
        <v>0.8</v>
      </c>
      <c r="G78" s="6">
        <f t="shared" si="6"/>
        <v>71</v>
      </c>
    </row>
    <row r="79" spans="1:7" x14ac:dyDescent="0.25">
      <c r="A79" s="4" t="str">
        <f t="shared" si="4"/>
        <v>15-0202-0000-00172</v>
      </c>
      <c r="B79" s="4" t="str">
        <f t="shared" si="5"/>
        <v>HPL 8509 T0,8</v>
      </c>
      <c r="C79" s="4">
        <v>8509</v>
      </c>
      <c r="D79" s="4" t="s">
        <v>483</v>
      </c>
      <c r="E79" s="4" t="s">
        <v>484</v>
      </c>
      <c r="F79" s="4">
        <v>0.8</v>
      </c>
      <c r="G79" s="6">
        <f t="shared" si="6"/>
        <v>72</v>
      </c>
    </row>
    <row r="80" spans="1:7" x14ac:dyDescent="0.25">
      <c r="A80" s="4" t="str">
        <f t="shared" si="4"/>
        <v>15-0202-0000-00173</v>
      </c>
      <c r="B80" s="4" t="str">
        <f t="shared" si="5"/>
        <v>HPL 8533 T0,8</v>
      </c>
      <c r="C80" s="4">
        <v>8533</v>
      </c>
      <c r="D80" s="4" t="s">
        <v>485</v>
      </c>
      <c r="E80" s="4" t="s">
        <v>486</v>
      </c>
      <c r="F80" s="4">
        <v>0.8</v>
      </c>
      <c r="G80" s="6">
        <f t="shared" si="6"/>
        <v>73</v>
      </c>
    </row>
    <row r="81" spans="1:7" x14ac:dyDescent="0.25">
      <c r="A81" s="4" t="str">
        <f t="shared" si="4"/>
        <v>15-0202-0000-00174</v>
      </c>
      <c r="B81" s="4" t="str">
        <f t="shared" si="5"/>
        <v>HPL 8539 T0,8</v>
      </c>
      <c r="C81" s="4">
        <v>8539</v>
      </c>
      <c r="D81" s="4" t="s">
        <v>487</v>
      </c>
      <c r="E81" s="4" t="s">
        <v>488</v>
      </c>
      <c r="F81" s="4">
        <v>0.8</v>
      </c>
      <c r="G81" s="6">
        <f t="shared" si="6"/>
        <v>74</v>
      </c>
    </row>
    <row r="82" spans="1:7" x14ac:dyDescent="0.25">
      <c r="A82" s="4" t="str">
        <f t="shared" ref="A82:A92" si="7">CONCATENATE("15-0202-0000-001",G82)</f>
        <v>15-0202-0000-00175</v>
      </c>
      <c r="B82" s="4" t="str">
        <f t="shared" ref="B82:B92" si="8">CONCATENATE("HPL ",C82," T",F82)</f>
        <v>HPL 8547 T0,8</v>
      </c>
      <c r="C82" s="4">
        <v>8547</v>
      </c>
      <c r="D82" s="4" t="s">
        <v>489</v>
      </c>
      <c r="E82" s="4" t="s">
        <v>490</v>
      </c>
      <c r="F82" s="4">
        <v>0.8</v>
      </c>
      <c r="G82" s="6">
        <f t="shared" si="6"/>
        <v>75</v>
      </c>
    </row>
    <row r="83" spans="1:7" x14ac:dyDescent="0.25">
      <c r="A83" s="4" t="str">
        <f t="shared" si="7"/>
        <v>15-0202-0000-00176</v>
      </c>
      <c r="B83" s="4" t="str">
        <f t="shared" si="8"/>
        <v>HPL 8548 T0,8</v>
      </c>
      <c r="C83" s="4">
        <v>8548</v>
      </c>
      <c r="D83" s="4" t="s">
        <v>491</v>
      </c>
      <c r="E83" s="4" t="s">
        <v>492</v>
      </c>
      <c r="F83" s="4">
        <v>0.8</v>
      </c>
      <c r="G83" s="6">
        <f t="shared" si="6"/>
        <v>76</v>
      </c>
    </row>
    <row r="84" spans="1:7" x14ac:dyDescent="0.25">
      <c r="A84" s="4" t="str">
        <f t="shared" si="7"/>
        <v>15-0202-0000-00177</v>
      </c>
      <c r="B84" s="4" t="str">
        <f t="shared" si="8"/>
        <v>HPL 8921 T0,8</v>
      </c>
      <c r="C84" s="4">
        <v>8921</v>
      </c>
      <c r="D84" s="4" t="s">
        <v>493</v>
      </c>
      <c r="E84" s="4" t="s">
        <v>494</v>
      </c>
      <c r="F84" s="4">
        <v>0.8</v>
      </c>
      <c r="G84" s="6">
        <f t="shared" si="6"/>
        <v>77</v>
      </c>
    </row>
    <row r="85" spans="1:7" x14ac:dyDescent="0.25">
      <c r="A85" s="4" t="str">
        <f t="shared" si="7"/>
        <v>15-0202-0000-00178</v>
      </c>
      <c r="B85" s="4" t="str">
        <f t="shared" si="8"/>
        <v>HPL 8953 T0,8</v>
      </c>
      <c r="C85" s="4">
        <v>8953</v>
      </c>
      <c r="D85" s="4" t="s">
        <v>495</v>
      </c>
      <c r="E85" s="4" t="s">
        <v>496</v>
      </c>
      <c r="F85" s="4">
        <v>0.8</v>
      </c>
      <c r="G85" s="6">
        <f t="shared" si="6"/>
        <v>78</v>
      </c>
    </row>
    <row r="86" spans="1:7" x14ac:dyDescent="0.25">
      <c r="A86" s="4" t="str">
        <f t="shared" si="7"/>
        <v>15-0202-0000-00179</v>
      </c>
      <c r="B86" s="4" t="str">
        <f t="shared" si="8"/>
        <v>HPL 8971 T0,8</v>
      </c>
      <c r="C86" s="4">
        <v>8971</v>
      </c>
      <c r="D86" s="4" t="s">
        <v>497</v>
      </c>
      <c r="E86" s="4" t="s">
        <v>498</v>
      </c>
      <c r="F86" s="4">
        <v>0.8</v>
      </c>
      <c r="G86" s="6">
        <f t="shared" si="6"/>
        <v>79</v>
      </c>
    </row>
    <row r="87" spans="1:7" x14ac:dyDescent="0.25">
      <c r="A87" s="4" t="str">
        <f t="shared" si="7"/>
        <v>15-0202-0000-00180</v>
      </c>
      <c r="B87" s="4" t="str">
        <f t="shared" si="8"/>
        <v>HPL 8995 T0,8</v>
      </c>
      <c r="C87" s="4">
        <v>8995</v>
      </c>
      <c r="D87" s="4" t="s">
        <v>499</v>
      </c>
      <c r="E87" s="4" t="s">
        <v>500</v>
      </c>
      <c r="F87" s="4">
        <v>0.8</v>
      </c>
      <c r="G87" s="6">
        <f t="shared" si="6"/>
        <v>80</v>
      </c>
    </row>
    <row r="88" spans="1:7" x14ac:dyDescent="0.25">
      <c r="A88" s="4" t="str">
        <f t="shared" si="7"/>
        <v>15-0202-0000-00181</v>
      </c>
      <c r="B88" s="4" t="str">
        <f t="shared" si="8"/>
        <v>HPL 9285 T0,8</v>
      </c>
      <c r="C88" s="4">
        <v>9285</v>
      </c>
      <c r="D88" s="4" t="s">
        <v>501</v>
      </c>
      <c r="E88" s="4" t="s">
        <v>502</v>
      </c>
      <c r="F88" s="4">
        <v>0.8</v>
      </c>
      <c r="G88" s="6">
        <f t="shared" si="6"/>
        <v>81</v>
      </c>
    </row>
    <row r="89" spans="1:7" x14ac:dyDescent="0.25">
      <c r="A89" s="4" t="str">
        <f t="shared" si="7"/>
        <v>15-0202-0000-00182</v>
      </c>
      <c r="B89" s="4" t="str">
        <f t="shared" si="8"/>
        <v>HPL 9345 T0,8</v>
      </c>
      <c r="C89" s="4">
        <v>9345</v>
      </c>
      <c r="D89" s="4" t="s">
        <v>503</v>
      </c>
      <c r="E89" s="4" t="s">
        <v>504</v>
      </c>
      <c r="F89" s="4">
        <v>0.8</v>
      </c>
      <c r="G89" s="6">
        <f t="shared" si="6"/>
        <v>82</v>
      </c>
    </row>
    <row r="90" spans="1:7" x14ac:dyDescent="0.25">
      <c r="A90" s="4" t="str">
        <f t="shared" si="7"/>
        <v>15-0202-0000-00183</v>
      </c>
      <c r="B90" s="4" t="str">
        <f t="shared" si="8"/>
        <v>HPL 9614 T0,8</v>
      </c>
      <c r="C90" s="4">
        <v>9614</v>
      </c>
      <c r="D90" s="4" t="s">
        <v>505</v>
      </c>
      <c r="E90" s="4" t="s">
        <v>506</v>
      </c>
      <c r="F90" s="4">
        <v>0.8</v>
      </c>
      <c r="G90" s="6">
        <f t="shared" si="6"/>
        <v>83</v>
      </c>
    </row>
    <row r="91" spans="1:7" x14ac:dyDescent="0.25">
      <c r="A91" s="4" t="str">
        <f t="shared" si="7"/>
        <v>15-0202-0000-00184</v>
      </c>
      <c r="B91" s="4" t="str">
        <f t="shared" si="8"/>
        <v>HPL 9755 T0,8</v>
      </c>
      <c r="C91" s="4">
        <v>9755</v>
      </c>
      <c r="D91" s="4" t="s">
        <v>507</v>
      </c>
      <c r="E91" s="4" t="s">
        <v>508</v>
      </c>
      <c r="F91" s="4">
        <v>0.8</v>
      </c>
      <c r="G91" s="6">
        <f t="shared" si="6"/>
        <v>84</v>
      </c>
    </row>
    <row r="92" spans="1:7" x14ac:dyDescent="0.25">
      <c r="A92" s="4" t="str">
        <f t="shared" si="7"/>
        <v>15-0202-0000-00185</v>
      </c>
      <c r="B92" s="4" t="str">
        <f t="shared" si="8"/>
        <v>HPL 9775 T0,8</v>
      </c>
      <c r="C92" s="4">
        <v>9775</v>
      </c>
      <c r="D92" s="4" t="s">
        <v>363</v>
      </c>
      <c r="E92" s="4" t="s">
        <v>509</v>
      </c>
      <c r="F92" s="4">
        <v>0.8</v>
      </c>
      <c r="G92" s="6">
        <f t="shared" si="6"/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3248-0BA0-40B7-A54F-45C6077BE919}">
  <dimension ref="A1:H20"/>
  <sheetViews>
    <sheetView workbookViewId="0">
      <selection activeCell="A2" sqref="A2"/>
    </sheetView>
  </sheetViews>
  <sheetFormatPr defaultColWidth="9.28515625" defaultRowHeight="15" x14ac:dyDescent="0.25"/>
  <cols>
    <col min="1" max="1" width="29" bestFit="1" customWidth="1"/>
    <col min="2" max="2" width="48.28515625" bestFit="1" customWidth="1"/>
    <col min="3" max="3" width="15.28515625" bestFit="1" customWidth="1"/>
    <col min="4" max="4" width="10.7109375" bestFit="1" customWidth="1"/>
    <col min="5" max="5" width="14.7109375" bestFit="1" customWidth="1"/>
    <col min="6" max="6" width="48.42578125" bestFit="1" customWidth="1"/>
    <col min="7" max="7" width="18.85546875" bestFit="1" customWidth="1"/>
    <col min="8" max="8" width="3" bestFit="1" customWidth="1"/>
  </cols>
  <sheetData>
    <row r="1" spans="1:8" x14ac:dyDescent="0.25">
      <c r="A1" s="1" t="s">
        <v>1</v>
      </c>
      <c r="B1" s="1" t="s">
        <v>0</v>
      </c>
      <c r="C1" s="1" t="s">
        <v>31</v>
      </c>
      <c r="D1" s="16" t="s">
        <v>47</v>
      </c>
      <c r="E1" s="1" t="s">
        <v>2</v>
      </c>
      <c r="F1" s="1" t="s">
        <v>587</v>
      </c>
      <c r="G1" s="1" t="s">
        <v>588</v>
      </c>
      <c r="H1" s="6"/>
    </row>
    <row r="2" spans="1:8" x14ac:dyDescent="0.25">
      <c r="A2" s="6" t="str">
        <f>CONCATENATE("16-0100-0000-001",H2)</f>
        <v>16-0100-0000-00110</v>
      </c>
      <c r="B2" s="6" t="str">
        <f>CONCATENATE("Laminated MDF Counter Top ",D2," ",C2,"MM")</f>
        <v>Laminated MDF Counter Top F6461 40MM</v>
      </c>
      <c r="C2" s="6">
        <v>40</v>
      </c>
      <c r="D2" s="17" t="s">
        <v>592</v>
      </c>
      <c r="E2" s="6" t="s">
        <v>593</v>
      </c>
      <c r="F2" s="6" t="s">
        <v>594</v>
      </c>
      <c r="G2" s="6" t="s">
        <v>589</v>
      </c>
      <c r="H2" s="6">
        <v>10</v>
      </c>
    </row>
    <row r="3" spans="1:8" x14ac:dyDescent="0.25">
      <c r="A3" s="6" t="str">
        <f t="shared" ref="A3:A11" si="0">CONCATENATE("16-0100-0000-001",H3)</f>
        <v>16-0100-0000-00111</v>
      </c>
      <c r="B3" s="6" t="str">
        <f t="shared" ref="B3:B11" si="1">CONCATENATE("Laminated MDF Counter Top ",D3," ",C3,"MM")</f>
        <v>Laminated MDF Counter Top F6462 40MM</v>
      </c>
      <c r="C3" s="6">
        <v>40</v>
      </c>
      <c r="D3" s="17" t="s">
        <v>613</v>
      </c>
      <c r="E3" s="6" t="s">
        <v>621</v>
      </c>
      <c r="F3" s="6" t="s">
        <v>595</v>
      </c>
      <c r="G3" s="6" t="s">
        <v>589</v>
      </c>
      <c r="H3" s="6">
        <f>H2+1</f>
        <v>11</v>
      </c>
    </row>
    <row r="4" spans="1:8" x14ac:dyDescent="0.25">
      <c r="A4" s="6" t="str">
        <f t="shared" si="0"/>
        <v>16-0100-0000-00112</v>
      </c>
      <c r="B4" s="6" t="str">
        <f t="shared" si="1"/>
        <v>Laminated MDF Counter Top F6463 40MM</v>
      </c>
      <c r="C4" s="6">
        <v>40</v>
      </c>
      <c r="D4" s="17" t="s">
        <v>623</v>
      </c>
      <c r="E4" s="6" t="s">
        <v>624</v>
      </c>
      <c r="F4" s="6" t="s">
        <v>596</v>
      </c>
      <c r="G4" s="6" t="s">
        <v>589</v>
      </c>
      <c r="H4" s="6">
        <f t="shared" ref="H4:H20" si="2">H3+1</f>
        <v>12</v>
      </c>
    </row>
    <row r="5" spans="1:8" x14ac:dyDescent="0.25">
      <c r="A5" s="6" t="str">
        <f t="shared" si="0"/>
        <v>16-0100-0000-00113</v>
      </c>
      <c r="B5" s="6" t="str">
        <f t="shared" si="1"/>
        <v>Laminated MDF Counter Top F7462 40MM</v>
      </c>
      <c r="C5" s="6">
        <v>40</v>
      </c>
      <c r="D5" s="17" t="s">
        <v>628</v>
      </c>
      <c r="E5" s="6" t="s">
        <v>629</v>
      </c>
      <c r="F5" s="6" t="s">
        <v>597</v>
      </c>
      <c r="G5" s="6" t="s">
        <v>590</v>
      </c>
      <c r="H5" s="6">
        <f t="shared" si="2"/>
        <v>13</v>
      </c>
    </row>
    <row r="6" spans="1:8" x14ac:dyDescent="0.25">
      <c r="A6" s="6" t="str">
        <f t="shared" si="0"/>
        <v>16-0100-0000-00114</v>
      </c>
      <c r="B6" s="6" t="str">
        <f t="shared" si="1"/>
        <v>Laminated MDF Counter Top F7463 40MM</v>
      </c>
      <c r="C6" s="6">
        <v>40</v>
      </c>
      <c r="D6" s="17" t="s">
        <v>630</v>
      </c>
      <c r="E6" s="6" t="s">
        <v>631</v>
      </c>
      <c r="F6" s="6" t="s">
        <v>598</v>
      </c>
      <c r="G6" s="6" t="s">
        <v>589</v>
      </c>
      <c r="H6" s="6">
        <f t="shared" si="2"/>
        <v>14</v>
      </c>
    </row>
    <row r="7" spans="1:8" x14ac:dyDescent="0.25">
      <c r="A7" s="6" t="str">
        <f t="shared" si="0"/>
        <v>16-0100-0000-00115</v>
      </c>
      <c r="B7" s="6" t="str">
        <f t="shared" si="1"/>
        <v>Laminated MDF Counter Top F8345 40MM</v>
      </c>
      <c r="C7" s="6">
        <v>40</v>
      </c>
      <c r="D7" s="17" t="s">
        <v>632</v>
      </c>
      <c r="E7" s="6" t="s">
        <v>633</v>
      </c>
      <c r="F7" s="6" t="s">
        <v>599</v>
      </c>
      <c r="G7" s="6" t="s">
        <v>589</v>
      </c>
      <c r="H7" s="6">
        <f t="shared" si="2"/>
        <v>15</v>
      </c>
    </row>
    <row r="8" spans="1:8" x14ac:dyDescent="0.25">
      <c r="A8" s="6" t="str">
        <f t="shared" si="0"/>
        <v>16-0100-0000-00116</v>
      </c>
      <c r="B8" s="6" t="str">
        <f t="shared" si="1"/>
        <v>Laminated MDF Counter Top F8984 40MM</v>
      </c>
      <c r="C8" s="6">
        <v>40</v>
      </c>
      <c r="D8" s="17" t="s">
        <v>634</v>
      </c>
      <c r="E8" s="6" t="s">
        <v>635</v>
      </c>
      <c r="F8" s="6" t="s">
        <v>600</v>
      </c>
      <c r="G8" s="6" t="s">
        <v>590</v>
      </c>
      <c r="H8" s="6">
        <f t="shared" si="2"/>
        <v>16</v>
      </c>
    </row>
    <row r="9" spans="1:8" x14ac:dyDescent="0.25">
      <c r="A9" s="6" t="str">
        <f t="shared" si="0"/>
        <v>16-0100-0000-00117</v>
      </c>
      <c r="B9" s="6" t="str">
        <f t="shared" si="1"/>
        <v>Laminated MDF Counter Top F76023 40MM</v>
      </c>
      <c r="C9" s="6">
        <v>40</v>
      </c>
      <c r="D9" s="17" t="s">
        <v>638</v>
      </c>
      <c r="E9" s="6" t="s">
        <v>345</v>
      </c>
      <c r="F9" s="6" t="s">
        <v>601</v>
      </c>
      <c r="G9" s="6" t="s">
        <v>589</v>
      </c>
      <c r="H9" s="6">
        <f t="shared" si="2"/>
        <v>17</v>
      </c>
    </row>
    <row r="10" spans="1:8" x14ac:dyDescent="0.25">
      <c r="A10" s="6" t="str">
        <f t="shared" si="0"/>
        <v>16-0100-0000-00118</v>
      </c>
      <c r="B10" s="6" t="str">
        <f t="shared" si="1"/>
        <v>Laminated MDF Counter Top F76027 40MM</v>
      </c>
      <c r="C10" s="6">
        <v>40</v>
      </c>
      <c r="D10" s="17" t="s">
        <v>639</v>
      </c>
      <c r="E10" s="6" t="s">
        <v>640</v>
      </c>
      <c r="F10" s="6" t="s">
        <v>602</v>
      </c>
      <c r="G10" s="6" t="s">
        <v>589</v>
      </c>
      <c r="H10" s="6">
        <f t="shared" si="2"/>
        <v>18</v>
      </c>
    </row>
    <row r="11" spans="1:8" x14ac:dyDescent="0.25">
      <c r="A11" s="6" t="str">
        <f t="shared" si="0"/>
        <v>16-0100-0000-00119</v>
      </c>
      <c r="B11" s="6" t="str">
        <f t="shared" si="1"/>
        <v>Laminated MDF Counter Top F76031 40MM</v>
      </c>
      <c r="C11" s="6">
        <v>40</v>
      </c>
      <c r="D11" s="17" t="s">
        <v>641</v>
      </c>
      <c r="E11" s="6" t="s">
        <v>642</v>
      </c>
      <c r="F11" s="6" t="s">
        <v>603</v>
      </c>
      <c r="G11" s="6" t="s">
        <v>589</v>
      </c>
      <c r="H11" s="6">
        <f t="shared" si="2"/>
        <v>19</v>
      </c>
    </row>
    <row r="12" spans="1:8" x14ac:dyDescent="0.25">
      <c r="A12" s="6" t="str">
        <f t="shared" ref="A12:A20" si="3">CONCATENATE("16-0100-0000-001",H12)</f>
        <v>16-0100-0000-00120</v>
      </c>
      <c r="B12" s="6" t="str">
        <f t="shared" ref="B12:B20" si="4">CONCATENATE("Laminated MDF Counter Top ",D12," ",C12,"MM")</f>
        <v>Laminated MDF Counter Top R4634 40MM</v>
      </c>
      <c r="C12" s="6">
        <v>40</v>
      </c>
      <c r="D12" s="17" t="s">
        <v>614</v>
      </c>
      <c r="E12" t="s">
        <v>636</v>
      </c>
      <c r="F12" t="s">
        <v>604</v>
      </c>
      <c r="G12" s="6" t="s">
        <v>589</v>
      </c>
      <c r="H12" s="6">
        <f t="shared" si="2"/>
        <v>20</v>
      </c>
    </row>
    <row r="13" spans="1:8" x14ac:dyDescent="0.25">
      <c r="A13" s="6" t="str">
        <f t="shared" si="3"/>
        <v>16-0100-0000-00121</v>
      </c>
      <c r="B13" s="6" t="str">
        <f t="shared" si="4"/>
        <v>Laminated MDF Counter Top R5311 40MM</v>
      </c>
      <c r="C13" s="6">
        <v>40</v>
      </c>
      <c r="D13" s="17" t="s">
        <v>615</v>
      </c>
      <c r="E13" t="s">
        <v>637</v>
      </c>
      <c r="F13" t="s">
        <v>605</v>
      </c>
      <c r="G13" s="6" t="s">
        <v>589</v>
      </c>
      <c r="H13" s="6">
        <f t="shared" si="2"/>
        <v>21</v>
      </c>
    </row>
    <row r="14" spans="1:8" x14ac:dyDescent="0.25">
      <c r="A14" s="6" t="str">
        <f t="shared" si="3"/>
        <v>16-0100-0000-00122</v>
      </c>
      <c r="B14" s="6" t="str">
        <f t="shared" si="4"/>
        <v>Laminated MDF Counter Top R5829 40MM</v>
      </c>
      <c r="C14" s="6">
        <v>40</v>
      </c>
      <c r="D14" s="17" t="s">
        <v>616</v>
      </c>
      <c r="E14" t="s">
        <v>643</v>
      </c>
      <c r="F14" s="6" t="s">
        <v>606</v>
      </c>
      <c r="G14" s="6" t="s">
        <v>589</v>
      </c>
      <c r="H14" s="6">
        <f t="shared" si="2"/>
        <v>22</v>
      </c>
    </row>
    <row r="15" spans="1:8" x14ac:dyDescent="0.25">
      <c r="A15" s="6" t="str">
        <f t="shared" si="3"/>
        <v>16-0100-0000-00123</v>
      </c>
      <c r="B15" s="6" t="str">
        <f t="shared" si="4"/>
        <v>Laminated MDF Counter Top R5838 40MM</v>
      </c>
      <c r="C15" s="6">
        <v>40</v>
      </c>
      <c r="D15" s="17" t="s">
        <v>617</v>
      </c>
      <c r="E15" t="s">
        <v>644</v>
      </c>
      <c r="F15" s="6" t="s">
        <v>607</v>
      </c>
      <c r="G15" s="6" t="s">
        <v>589</v>
      </c>
      <c r="H15" s="6">
        <f t="shared" si="2"/>
        <v>23</v>
      </c>
    </row>
    <row r="16" spans="1:8" x14ac:dyDescent="0.25">
      <c r="A16" s="6" t="str">
        <f t="shared" si="3"/>
        <v>16-0100-0000-00124</v>
      </c>
      <c r="B16" s="6" t="str">
        <f t="shared" si="4"/>
        <v>Laminated MDF Counter Top R6251 40MM</v>
      </c>
      <c r="C16" s="6">
        <v>40</v>
      </c>
      <c r="D16" s="17" t="s">
        <v>618</v>
      </c>
      <c r="E16" t="s">
        <v>645</v>
      </c>
      <c r="F16" s="6" t="s">
        <v>608</v>
      </c>
      <c r="G16" s="6" t="s">
        <v>589</v>
      </c>
      <c r="H16" s="6">
        <f t="shared" si="2"/>
        <v>24</v>
      </c>
    </row>
    <row r="17" spans="1:8" x14ac:dyDescent="0.25">
      <c r="A17" s="6" t="str">
        <f t="shared" si="3"/>
        <v>16-0100-0000-00125</v>
      </c>
      <c r="B17" s="6" t="str">
        <f t="shared" si="4"/>
        <v>Laminated MDF Counter Top R6312 40MM</v>
      </c>
      <c r="C17" s="6">
        <v>40</v>
      </c>
      <c r="D17" s="17" t="s">
        <v>619</v>
      </c>
      <c r="E17" t="s">
        <v>625</v>
      </c>
      <c r="F17" s="6" t="s">
        <v>609</v>
      </c>
      <c r="G17" s="6" t="s">
        <v>589</v>
      </c>
      <c r="H17" s="6">
        <f t="shared" si="2"/>
        <v>25</v>
      </c>
    </row>
    <row r="18" spans="1:8" x14ac:dyDescent="0.25">
      <c r="A18" s="6" t="str">
        <f t="shared" si="3"/>
        <v>16-0100-0000-00126</v>
      </c>
      <c r="B18" s="6" t="str">
        <f t="shared" si="4"/>
        <v>Laminated MDF Counter Top R6313 40MM</v>
      </c>
      <c r="C18" s="6">
        <v>40</v>
      </c>
      <c r="D18" s="17" t="s">
        <v>646</v>
      </c>
      <c r="E18" t="s">
        <v>626</v>
      </c>
      <c r="F18" s="6" t="s">
        <v>610</v>
      </c>
      <c r="G18" s="6" t="s">
        <v>589</v>
      </c>
      <c r="H18" s="6">
        <f t="shared" si="2"/>
        <v>26</v>
      </c>
    </row>
    <row r="19" spans="1:8" x14ac:dyDescent="0.25">
      <c r="A19" s="6" t="str">
        <f t="shared" si="3"/>
        <v>16-0100-0000-00127</v>
      </c>
      <c r="B19" s="6" t="str">
        <f t="shared" si="4"/>
        <v>Laminated MDF Counter Top R20128 40MM</v>
      </c>
      <c r="C19" s="6">
        <v>40</v>
      </c>
      <c r="D19" s="17" t="s">
        <v>620</v>
      </c>
      <c r="E19" t="s">
        <v>627</v>
      </c>
      <c r="F19" s="6" t="s">
        <v>611</v>
      </c>
      <c r="G19" s="6" t="s">
        <v>589</v>
      </c>
      <c r="H19" s="6">
        <f t="shared" si="2"/>
        <v>27</v>
      </c>
    </row>
    <row r="20" spans="1:8" x14ac:dyDescent="0.25">
      <c r="A20" s="6" t="str">
        <f t="shared" si="3"/>
        <v>16-0100-0000-00128</v>
      </c>
      <c r="B20" s="6" t="str">
        <f t="shared" si="4"/>
        <v>Laminated MDF Counter Top U1290 40MM</v>
      </c>
      <c r="C20" s="6">
        <v>40</v>
      </c>
      <c r="D20" s="17" t="s">
        <v>52</v>
      </c>
      <c r="E20" t="s">
        <v>622</v>
      </c>
      <c r="F20" s="6" t="s">
        <v>612</v>
      </c>
      <c r="G20" s="6" t="s">
        <v>589</v>
      </c>
      <c r="H20" s="6">
        <f t="shared" si="2"/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9"/>
  <sheetViews>
    <sheetView topLeftCell="A70" workbookViewId="0">
      <selection activeCell="B100" sqref="B100"/>
    </sheetView>
  </sheetViews>
  <sheetFormatPr defaultRowHeight="15" x14ac:dyDescent="0.25"/>
  <cols>
    <col min="1" max="1" width="42.5703125" customWidth="1"/>
    <col min="2" max="2" width="34.7109375" customWidth="1"/>
    <col min="3" max="3" width="19" customWidth="1"/>
    <col min="4" max="4" width="19.140625" customWidth="1"/>
    <col min="5" max="5" width="15" customWidth="1"/>
    <col min="6" max="6" width="44.85546875" customWidth="1"/>
    <col min="257" max="257" width="42.5703125" customWidth="1"/>
    <col min="258" max="258" width="34.7109375" customWidth="1"/>
    <col min="259" max="259" width="19" customWidth="1"/>
    <col min="260" max="260" width="19.140625" customWidth="1"/>
    <col min="261" max="261" width="15" customWidth="1"/>
    <col min="262" max="262" width="44.85546875" customWidth="1"/>
    <col min="513" max="513" width="42.5703125" customWidth="1"/>
    <col min="514" max="514" width="34.7109375" customWidth="1"/>
    <col min="515" max="515" width="19" customWidth="1"/>
    <col min="516" max="516" width="19.140625" customWidth="1"/>
    <col min="517" max="517" width="15" customWidth="1"/>
    <col min="518" max="518" width="44.85546875" customWidth="1"/>
    <col min="769" max="769" width="42.5703125" customWidth="1"/>
    <col min="770" max="770" width="34.7109375" customWidth="1"/>
    <col min="771" max="771" width="19" customWidth="1"/>
    <col min="772" max="772" width="19.140625" customWidth="1"/>
    <col min="773" max="773" width="15" customWidth="1"/>
    <col min="774" max="774" width="44.85546875" customWidth="1"/>
    <col min="1025" max="1025" width="42.5703125" customWidth="1"/>
    <col min="1026" max="1026" width="34.7109375" customWidth="1"/>
    <col min="1027" max="1027" width="19" customWidth="1"/>
    <col min="1028" max="1028" width="19.140625" customWidth="1"/>
    <col min="1029" max="1029" width="15" customWidth="1"/>
    <col min="1030" max="1030" width="44.85546875" customWidth="1"/>
    <col min="1281" max="1281" width="42.5703125" customWidth="1"/>
    <col min="1282" max="1282" width="34.7109375" customWidth="1"/>
    <col min="1283" max="1283" width="19" customWidth="1"/>
    <col min="1284" max="1284" width="19.140625" customWidth="1"/>
    <col min="1285" max="1285" width="15" customWidth="1"/>
    <col min="1286" max="1286" width="44.85546875" customWidth="1"/>
    <col min="1537" max="1537" width="42.5703125" customWidth="1"/>
    <col min="1538" max="1538" width="34.7109375" customWidth="1"/>
    <col min="1539" max="1539" width="19" customWidth="1"/>
    <col min="1540" max="1540" width="19.140625" customWidth="1"/>
    <col min="1541" max="1541" width="15" customWidth="1"/>
    <col min="1542" max="1542" width="44.85546875" customWidth="1"/>
    <col min="1793" max="1793" width="42.5703125" customWidth="1"/>
    <col min="1794" max="1794" width="34.7109375" customWidth="1"/>
    <col min="1795" max="1795" width="19" customWidth="1"/>
    <col min="1796" max="1796" width="19.140625" customWidth="1"/>
    <col min="1797" max="1797" width="15" customWidth="1"/>
    <col min="1798" max="1798" width="44.85546875" customWidth="1"/>
    <col min="2049" max="2049" width="42.5703125" customWidth="1"/>
    <col min="2050" max="2050" width="34.7109375" customWidth="1"/>
    <col min="2051" max="2051" width="19" customWidth="1"/>
    <col min="2052" max="2052" width="19.140625" customWidth="1"/>
    <col min="2053" max="2053" width="15" customWidth="1"/>
    <col min="2054" max="2054" width="44.85546875" customWidth="1"/>
    <col min="2305" max="2305" width="42.5703125" customWidth="1"/>
    <col min="2306" max="2306" width="34.7109375" customWidth="1"/>
    <col min="2307" max="2307" width="19" customWidth="1"/>
    <col min="2308" max="2308" width="19.140625" customWidth="1"/>
    <col min="2309" max="2309" width="15" customWidth="1"/>
    <col min="2310" max="2310" width="44.85546875" customWidth="1"/>
    <col min="2561" max="2561" width="42.5703125" customWidth="1"/>
    <col min="2562" max="2562" width="34.7109375" customWidth="1"/>
    <col min="2563" max="2563" width="19" customWidth="1"/>
    <col min="2564" max="2564" width="19.140625" customWidth="1"/>
    <col min="2565" max="2565" width="15" customWidth="1"/>
    <col min="2566" max="2566" width="44.85546875" customWidth="1"/>
    <col min="2817" max="2817" width="42.5703125" customWidth="1"/>
    <col min="2818" max="2818" width="34.7109375" customWidth="1"/>
    <col min="2819" max="2819" width="19" customWidth="1"/>
    <col min="2820" max="2820" width="19.140625" customWidth="1"/>
    <col min="2821" max="2821" width="15" customWidth="1"/>
    <col min="2822" max="2822" width="44.85546875" customWidth="1"/>
    <col min="3073" max="3073" width="42.5703125" customWidth="1"/>
    <col min="3074" max="3074" width="34.7109375" customWidth="1"/>
    <col min="3075" max="3075" width="19" customWidth="1"/>
    <col min="3076" max="3076" width="19.140625" customWidth="1"/>
    <col min="3077" max="3077" width="15" customWidth="1"/>
    <col min="3078" max="3078" width="44.85546875" customWidth="1"/>
    <col min="3329" max="3329" width="42.5703125" customWidth="1"/>
    <col min="3330" max="3330" width="34.7109375" customWidth="1"/>
    <col min="3331" max="3331" width="19" customWidth="1"/>
    <col min="3332" max="3332" width="19.140625" customWidth="1"/>
    <col min="3333" max="3333" width="15" customWidth="1"/>
    <col min="3334" max="3334" width="44.85546875" customWidth="1"/>
    <col min="3585" max="3585" width="42.5703125" customWidth="1"/>
    <col min="3586" max="3586" width="34.7109375" customWidth="1"/>
    <col min="3587" max="3587" width="19" customWidth="1"/>
    <col min="3588" max="3588" width="19.140625" customWidth="1"/>
    <col min="3589" max="3589" width="15" customWidth="1"/>
    <col min="3590" max="3590" width="44.85546875" customWidth="1"/>
    <col min="3841" max="3841" width="42.5703125" customWidth="1"/>
    <col min="3842" max="3842" width="34.7109375" customWidth="1"/>
    <col min="3843" max="3843" width="19" customWidth="1"/>
    <col min="3844" max="3844" width="19.140625" customWidth="1"/>
    <col min="3845" max="3845" width="15" customWidth="1"/>
    <col min="3846" max="3846" width="44.85546875" customWidth="1"/>
    <col min="4097" max="4097" width="42.5703125" customWidth="1"/>
    <col min="4098" max="4098" width="34.7109375" customWidth="1"/>
    <col min="4099" max="4099" width="19" customWidth="1"/>
    <col min="4100" max="4100" width="19.140625" customWidth="1"/>
    <col min="4101" max="4101" width="15" customWidth="1"/>
    <col min="4102" max="4102" width="44.85546875" customWidth="1"/>
    <col min="4353" max="4353" width="42.5703125" customWidth="1"/>
    <col min="4354" max="4354" width="34.7109375" customWidth="1"/>
    <col min="4355" max="4355" width="19" customWidth="1"/>
    <col min="4356" max="4356" width="19.140625" customWidth="1"/>
    <col min="4357" max="4357" width="15" customWidth="1"/>
    <col min="4358" max="4358" width="44.85546875" customWidth="1"/>
    <col min="4609" max="4609" width="42.5703125" customWidth="1"/>
    <col min="4610" max="4610" width="34.7109375" customWidth="1"/>
    <col min="4611" max="4611" width="19" customWidth="1"/>
    <col min="4612" max="4612" width="19.140625" customWidth="1"/>
    <col min="4613" max="4613" width="15" customWidth="1"/>
    <col min="4614" max="4614" width="44.85546875" customWidth="1"/>
    <col min="4865" max="4865" width="42.5703125" customWidth="1"/>
    <col min="4866" max="4866" width="34.7109375" customWidth="1"/>
    <col min="4867" max="4867" width="19" customWidth="1"/>
    <col min="4868" max="4868" width="19.140625" customWidth="1"/>
    <col min="4869" max="4869" width="15" customWidth="1"/>
    <col min="4870" max="4870" width="44.85546875" customWidth="1"/>
    <col min="5121" max="5121" width="42.5703125" customWidth="1"/>
    <col min="5122" max="5122" width="34.7109375" customWidth="1"/>
    <col min="5123" max="5123" width="19" customWidth="1"/>
    <col min="5124" max="5124" width="19.140625" customWidth="1"/>
    <col min="5125" max="5125" width="15" customWidth="1"/>
    <col min="5126" max="5126" width="44.85546875" customWidth="1"/>
    <col min="5377" max="5377" width="42.5703125" customWidth="1"/>
    <col min="5378" max="5378" width="34.7109375" customWidth="1"/>
    <col min="5379" max="5379" width="19" customWidth="1"/>
    <col min="5380" max="5380" width="19.140625" customWidth="1"/>
    <col min="5381" max="5381" width="15" customWidth="1"/>
    <col min="5382" max="5382" width="44.85546875" customWidth="1"/>
    <col min="5633" max="5633" width="42.5703125" customWidth="1"/>
    <col min="5634" max="5634" width="34.7109375" customWidth="1"/>
    <col min="5635" max="5635" width="19" customWidth="1"/>
    <col min="5636" max="5636" width="19.140625" customWidth="1"/>
    <col min="5637" max="5637" width="15" customWidth="1"/>
    <col min="5638" max="5638" width="44.85546875" customWidth="1"/>
    <col min="5889" max="5889" width="42.5703125" customWidth="1"/>
    <col min="5890" max="5890" width="34.7109375" customWidth="1"/>
    <col min="5891" max="5891" width="19" customWidth="1"/>
    <col min="5892" max="5892" width="19.140625" customWidth="1"/>
    <col min="5893" max="5893" width="15" customWidth="1"/>
    <col min="5894" max="5894" width="44.85546875" customWidth="1"/>
    <col min="6145" max="6145" width="42.5703125" customWidth="1"/>
    <col min="6146" max="6146" width="34.7109375" customWidth="1"/>
    <col min="6147" max="6147" width="19" customWidth="1"/>
    <col min="6148" max="6148" width="19.140625" customWidth="1"/>
    <col min="6149" max="6149" width="15" customWidth="1"/>
    <col min="6150" max="6150" width="44.85546875" customWidth="1"/>
    <col min="6401" max="6401" width="42.5703125" customWidth="1"/>
    <col min="6402" max="6402" width="34.7109375" customWidth="1"/>
    <col min="6403" max="6403" width="19" customWidth="1"/>
    <col min="6404" max="6404" width="19.140625" customWidth="1"/>
    <col min="6405" max="6405" width="15" customWidth="1"/>
    <col min="6406" max="6406" width="44.85546875" customWidth="1"/>
    <col min="6657" max="6657" width="42.5703125" customWidth="1"/>
    <col min="6658" max="6658" width="34.7109375" customWidth="1"/>
    <col min="6659" max="6659" width="19" customWidth="1"/>
    <col min="6660" max="6660" width="19.140625" customWidth="1"/>
    <col min="6661" max="6661" width="15" customWidth="1"/>
    <col min="6662" max="6662" width="44.85546875" customWidth="1"/>
    <col min="6913" max="6913" width="42.5703125" customWidth="1"/>
    <col min="6914" max="6914" width="34.7109375" customWidth="1"/>
    <col min="6915" max="6915" width="19" customWidth="1"/>
    <col min="6916" max="6916" width="19.140625" customWidth="1"/>
    <col min="6917" max="6917" width="15" customWidth="1"/>
    <col min="6918" max="6918" width="44.85546875" customWidth="1"/>
    <col min="7169" max="7169" width="42.5703125" customWidth="1"/>
    <col min="7170" max="7170" width="34.7109375" customWidth="1"/>
    <col min="7171" max="7171" width="19" customWidth="1"/>
    <col min="7172" max="7172" width="19.140625" customWidth="1"/>
    <col min="7173" max="7173" width="15" customWidth="1"/>
    <col min="7174" max="7174" width="44.85546875" customWidth="1"/>
    <col min="7425" max="7425" width="42.5703125" customWidth="1"/>
    <col min="7426" max="7426" width="34.7109375" customWidth="1"/>
    <col min="7427" max="7427" width="19" customWidth="1"/>
    <col min="7428" max="7428" width="19.140625" customWidth="1"/>
    <col min="7429" max="7429" width="15" customWidth="1"/>
    <col min="7430" max="7430" width="44.85546875" customWidth="1"/>
    <col min="7681" max="7681" width="42.5703125" customWidth="1"/>
    <col min="7682" max="7682" width="34.7109375" customWidth="1"/>
    <col min="7683" max="7683" width="19" customWidth="1"/>
    <col min="7684" max="7684" width="19.140625" customWidth="1"/>
    <col min="7685" max="7685" width="15" customWidth="1"/>
    <col min="7686" max="7686" width="44.85546875" customWidth="1"/>
    <col min="7937" max="7937" width="42.5703125" customWidth="1"/>
    <col min="7938" max="7938" width="34.7109375" customWidth="1"/>
    <col min="7939" max="7939" width="19" customWidth="1"/>
    <col min="7940" max="7940" width="19.140625" customWidth="1"/>
    <col min="7941" max="7941" width="15" customWidth="1"/>
    <col min="7942" max="7942" width="44.85546875" customWidth="1"/>
    <col min="8193" max="8193" width="42.5703125" customWidth="1"/>
    <col min="8194" max="8194" width="34.7109375" customWidth="1"/>
    <col min="8195" max="8195" width="19" customWidth="1"/>
    <col min="8196" max="8196" width="19.140625" customWidth="1"/>
    <col min="8197" max="8197" width="15" customWidth="1"/>
    <col min="8198" max="8198" width="44.85546875" customWidth="1"/>
    <col min="8449" max="8449" width="42.5703125" customWidth="1"/>
    <col min="8450" max="8450" width="34.7109375" customWidth="1"/>
    <col min="8451" max="8451" width="19" customWidth="1"/>
    <col min="8452" max="8452" width="19.140625" customWidth="1"/>
    <col min="8453" max="8453" width="15" customWidth="1"/>
    <col min="8454" max="8454" width="44.85546875" customWidth="1"/>
    <col min="8705" max="8705" width="42.5703125" customWidth="1"/>
    <col min="8706" max="8706" width="34.7109375" customWidth="1"/>
    <col min="8707" max="8707" width="19" customWidth="1"/>
    <col min="8708" max="8708" width="19.140625" customWidth="1"/>
    <col min="8709" max="8709" width="15" customWidth="1"/>
    <col min="8710" max="8710" width="44.85546875" customWidth="1"/>
    <col min="8961" max="8961" width="42.5703125" customWidth="1"/>
    <col min="8962" max="8962" width="34.7109375" customWidth="1"/>
    <col min="8963" max="8963" width="19" customWidth="1"/>
    <col min="8964" max="8964" width="19.140625" customWidth="1"/>
    <col min="8965" max="8965" width="15" customWidth="1"/>
    <col min="8966" max="8966" width="44.85546875" customWidth="1"/>
    <col min="9217" max="9217" width="42.5703125" customWidth="1"/>
    <col min="9218" max="9218" width="34.7109375" customWidth="1"/>
    <col min="9219" max="9219" width="19" customWidth="1"/>
    <col min="9220" max="9220" width="19.140625" customWidth="1"/>
    <col min="9221" max="9221" width="15" customWidth="1"/>
    <col min="9222" max="9222" width="44.85546875" customWidth="1"/>
    <col min="9473" max="9473" width="42.5703125" customWidth="1"/>
    <col min="9474" max="9474" width="34.7109375" customWidth="1"/>
    <col min="9475" max="9475" width="19" customWidth="1"/>
    <col min="9476" max="9476" width="19.140625" customWidth="1"/>
    <col min="9477" max="9477" width="15" customWidth="1"/>
    <col min="9478" max="9478" width="44.85546875" customWidth="1"/>
    <col min="9729" max="9729" width="42.5703125" customWidth="1"/>
    <col min="9730" max="9730" width="34.7109375" customWidth="1"/>
    <col min="9731" max="9731" width="19" customWidth="1"/>
    <col min="9732" max="9732" width="19.140625" customWidth="1"/>
    <col min="9733" max="9733" width="15" customWidth="1"/>
    <col min="9734" max="9734" width="44.85546875" customWidth="1"/>
    <col min="9985" max="9985" width="42.5703125" customWidth="1"/>
    <col min="9986" max="9986" width="34.7109375" customWidth="1"/>
    <col min="9987" max="9987" width="19" customWidth="1"/>
    <col min="9988" max="9988" width="19.140625" customWidth="1"/>
    <col min="9989" max="9989" width="15" customWidth="1"/>
    <col min="9990" max="9990" width="44.85546875" customWidth="1"/>
    <col min="10241" max="10241" width="42.5703125" customWidth="1"/>
    <col min="10242" max="10242" width="34.7109375" customWidth="1"/>
    <col min="10243" max="10243" width="19" customWidth="1"/>
    <col min="10244" max="10244" width="19.140625" customWidth="1"/>
    <col min="10245" max="10245" width="15" customWidth="1"/>
    <col min="10246" max="10246" width="44.85546875" customWidth="1"/>
    <col min="10497" max="10497" width="42.5703125" customWidth="1"/>
    <col min="10498" max="10498" width="34.7109375" customWidth="1"/>
    <col min="10499" max="10499" width="19" customWidth="1"/>
    <col min="10500" max="10500" width="19.140625" customWidth="1"/>
    <col min="10501" max="10501" width="15" customWidth="1"/>
    <col min="10502" max="10502" width="44.85546875" customWidth="1"/>
    <col min="10753" max="10753" width="42.5703125" customWidth="1"/>
    <col min="10754" max="10754" width="34.7109375" customWidth="1"/>
    <col min="10755" max="10755" width="19" customWidth="1"/>
    <col min="10756" max="10756" width="19.140625" customWidth="1"/>
    <col min="10757" max="10757" width="15" customWidth="1"/>
    <col min="10758" max="10758" width="44.85546875" customWidth="1"/>
    <col min="11009" max="11009" width="42.5703125" customWidth="1"/>
    <col min="11010" max="11010" width="34.7109375" customWidth="1"/>
    <col min="11011" max="11011" width="19" customWidth="1"/>
    <col min="11012" max="11012" width="19.140625" customWidth="1"/>
    <col min="11013" max="11013" width="15" customWidth="1"/>
    <col min="11014" max="11014" width="44.85546875" customWidth="1"/>
    <col min="11265" max="11265" width="42.5703125" customWidth="1"/>
    <col min="11266" max="11266" width="34.7109375" customWidth="1"/>
    <col min="11267" max="11267" width="19" customWidth="1"/>
    <col min="11268" max="11268" width="19.140625" customWidth="1"/>
    <col min="11269" max="11269" width="15" customWidth="1"/>
    <col min="11270" max="11270" width="44.85546875" customWidth="1"/>
    <col min="11521" max="11521" width="42.5703125" customWidth="1"/>
    <col min="11522" max="11522" width="34.7109375" customWidth="1"/>
    <col min="11523" max="11523" width="19" customWidth="1"/>
    <col min="11524" max="11524" width="19.140625" customWidth="1"/>
    <col min="11525" max="11525" width="15" customWidth="1"/>
    <col min="11526" max="11526" width="44.85546875" customWidth="1"/>
    <col min="11777" max="11777" width="42.5703125" customWidth="1"/>
    <col min="11778" max="11778" width="34.7109375" customWidth="1"/>
    <col min="11779" max="11779" width="19" customWidth="1"/>
    <col min="11780" max="11780" width="19.140625" customWidth="1"/>
    <col min="11781" max="11781" width="15" customWidth="1"/>
    <col min="11782" max="11782" width="44.85546875" customWidth="1"/>
    <col min="12033" max="12033" width="42.5703125" customWidth="1"/>
    <col min="12034" max="12034" width="34.7109375" customWidth="1"/>
    <col min="12035" max="12035" width="19" customWidth="1"/>
    <col min="12036" max="12036" width="19.140625" customWidth="1"/>
    <col min="12037" max="12037" width="15" customWidth="1"/>
    <col min="12038" max="12038" width="44.85546875" customWidth="1"/>
    <col min="12289" max="12289" width="42.5703125" customWidth="1"/>
    <col min="12290" max="12290" width="34.7109375" customWidth="1"/>
    <col min="12291" max="12291" width="19" customWidth="1"/>
    <col min="12292" max="12292" width="19.140625" customWidth="1"/>
    <col min="12293" max="12293" width="15" customWidth="1"/>
    <col min="12294" max="12294" width="44.85546875" customWidth="1"/>
    <col min="12545" max="12545" width="42.5703125" customWidth="1"/>
    <col min="12546" max="12546" width="34.7109375" customWidth="1"/>
    <col min="12547" max="12547" width="19" customWidth="1"/>
    <col min="12548" max="12548" width="19.140625" customWidth="1"/>
    <col min="12549" max="12549" width="15" customWidth="1"/>
    <col min="12550" max="12550" width="44.85546875" customWidth="1"/>
    <col min="12801" max="12801" width="42.5703125" customWidth="1"/>
    <col min="12802" max="12802" width="34.7109375" customWidth="1"/>
    <col min="12803" max="12803" width="19" customWidth="1"/>
    <col min="12804" max="12804" width="19.140625" customWidth="1"/>
    <col min="12805" max="12805" width="15" customWidth="1"/>
    <col min="12806" max="12806" width="44.85546875" customWidth="1"/>
    <col min="13057" max="13057" width="42.5703125" customWidth="1"/>
    <col min="13058" max="13058" width="34.7109375" customWidth="1"/>
    <col min="13059" max="13059" width="19" customWidth="1"/>
    <col min="13060" max="13060" width="19.140625" customWidth="1"/>
    <col min="13061" max="13061" width="15" customWidth="1"/>
    <col min="13062" max="13062" width="44.85546875" customWidth="1"/>
    <col min="13313" max="13313" width="42.5703125" customWidth="1"/>
    <col min="13314" max="13314" width="34.7109375" customWidth="1"/>
    <col min="13315" max="13315" width="19" customWidth="1"/>
    <col min="13316" max="13316" width="19.140625" customWidth="1"/>
    <col min="13317" max="13317" width="15" customWidth="1"/>
    <col min="13318" max="13318" width="44.85546875" customWidth="1"/>
    <col min="13569" max="13569" width="42.5703125" customWidth="1"/>
    <col min="13570" max="13570" width="34.7109375" customWidth="1"/>
    <col min="13571" max="13571" width="19" customWidth="1"/>
    <col min="13572" max="13572" width="19.140625" customWidth="1"/>
    <col min="13573" max="13573" width="15" customWidth="1"/>
    <col min="13574" max="13574" width="44.85546875" customWidth="1"/>
    <col min="13825" max="13825" width="42.5703125" customWidth="1"/>
    <col min="13826" max="13826" width="34.7109375" customWidth="1"/>
    <col min="13827" max="13827" width="19" customWidth="1"/>
    <col min="13828" max="13828" width="19.140625" customWidth="1"/>
    <col min="13829" max="13829" width="15" customWidth="1"/>
    <col min="13830" max="13830" width="44.85546875" customWidth="1"/>
    <col min="14081" max="14081" width="42.5703125" customWidth="1"/>
    <col min="14082" max="14082" width="34.7109375" customWidth="1"/>
    <col min="14083" max="14083" width="19" customWidth="1"/>
    <col min="14084" max="14084" width="19.140625" customWidth="1"/>
    <col min="14085" max="14085" width="15" customWidth="1"/>
    <col min="14086" max="14086" width="44.85546875" customWidth="1"/>
    <col min="14337" max="14337" width="42.5703125" customWidth="1"/>
    <col min="14338" max="14338" width="34.7109375" customWidth="1"/>
    <col min="14339" max="14339" width="19" customWidth="1"/>
    <col min="14340" max="14340" width="19.140625" customWidth="1"/>
    <col min="14341" max="14341" width="15" customWidth="1"/>
    <col min="14342" max="14342" width="44.85546875" customWidth="1"/>
    <col min="14593" max="14593" width="42.5703125" customWidth="1"/>
    <col min="14594" max="14594" width="34.7109375" customWidth="1"/>
    <col min="14595" max="14595" width="19" customWidth="1"/>
    <col min="14596" max="14596" width="19.140625" customWidth="1"/>
    <col min="14597" max="14597" width="15" customWidth="1"/>
    <col min="14598" max="14598" width="44.85546875" customWidth="1"/>
    <col min="14849" max="14849" width="42.5703125" customWidth="1"/>
    <col min="14850" max="14850" width="34.7109375" customWidth="1"/>
    <col min="14851" max="14851" width="19" customWidth="1"/>
    <col min="14852" max="14852" width="19.140625" customWidth="1"/>
    <col min="14853" max="14853" width="15" customWidth="1"/>
    <col min="14854" max="14854" width="44.85546875" customWidth="1"/>
    <col min="15105" max="15105" width="42.5703125" customWidth="1"/>
    <col min="15106" max="15106" width="34.7109375" customWidth="1"/>
    <col min="15107" max="15107" width="19" customWidth="1"/>
    <col min="15108" max="15108" width="19.140625" customWidth="1"/>
    <col min="15109" max="15109" width="15" customWidth="1"/>
    <col min="15110" max="15110" width="44.85546875" customWidth="1"/>
    <col min="15361" max="15361" width="42.5703125" customWidth="1"/>
    <col min="15362" max="15362" width="34.7109375" customWidth="1"/>
    <col min="15363" max="15363" width="19" customWidth="1"/>
    <col min="15364" max="15364" width="19.140625" customWidth="1"/>
    <col min="15365" max="15365" width="15" customWidth="1"/>
    <col min="15366" max="15366" width="44.85546875" customWidth="1"/>
    <col min="15617" max="15617" width="42.5703125" customWidth="1"/>
    <col min="15618" max="15618" width="34.7109375" customWidth="1"/>
    <col min="15619" max="15619" width="19" customWidth="1"/>
    <col min="15620" max="15620" width="19.140625" customWidth="1"/>
    <col min="15621" max="15621" width="15" customWidth="1"/>
    <col min="15622" max="15622" width="44.85546875" customWidth="1"/>
    <col min="15873" max="15873" width="42.5703125" customWidth="1"/>
    <col min="15874" max="15874" width="34.7109375" customWidth="1"/>
    <col min="15875" max="15875" width="19" customWidth="1"/>
    <col min="15876" max="15876" width="19.140625" customWidth="1"/>
    <col min="15877" max="15877" width="15" customWidth="1"/>
    <col min="15878" max="15878" width="44.85546875" customWidth="1"/>
    <col min="16129" max="16129" width="42.5703125" customWidth="1"/>
    <col min="16130" max="16130" width="34.7109375" customWidth="1"/>
    <col min="16131" max="16131" width="19" customWidth="1"/>
    <col min="16132" max="16132" width="19.140625" customWidth="1"/>
    <col min="16133" max="16133" width="15" customWidth="1"/>
    <col min="16134" max="16134" width="44.85546875" customWidth="1"/>
  </cols>
  <sheetData>
    <row r="1" spans="1:8" x14ac:dyDescent="0.25">
      <c r="A1" s="2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7</v>
      </c>
    </row>
    <row r="2" spans="1:8" x14ac:dyDescent="0.25">
      <c r="A2" s="2" t="s">
        <v>58</v>
      </c>
      <c r="B2" s="3"/>
      <c r="C2" s="3"/>
      <c r="D2" s="3"/>
      <c r="E2" s="3"/>
      <c r="F2" s="3"/>
    </row>
    <row r="3" spans="1:8" x14ac:dyDescent="0.25">
      <c r="A3" s="4" t="s">
        <v>59</v>
      </c>
      <c r="B3" s="4" t="s">
        <v>60</v>
      </c>
      <c r="C3" s="4" t="s">
        <v>61</v>
      </c>
      <c r="D3" s="4" t="s">
        <v>62</v>
      </c>
      <c r="E3" s="4" t="s">
        <v>63</v>
      </c>
      <c r="F3" s="4" t="str">
        <f>CONCATENATE("Pictures\",H3)</f>
        <v>Pictures\Full Hinge.jpg</v>
      </c>
      <c r="H3" t="s">
        <v>64</v>
      </c>
    </row>
    <row r="4" spans="1:8" x14ac:dyDescent="0.25">
      <c r="A4" s="4" t="s">
        <v>59</v>
      </c>
      <c r="B4" s="4" t="s">
        <v>65</v>
      </c>
      <c r="C4" s="4" t="s">
        <v>66</v>
      </c>
      <c r="D4" s="4" t="s">
        <v>67</v>
      </c>
      <c r="E4" s="4" t="s">
        <v>68</v>
      </c>
      <c r="F4" s="4" t="str">
        <f t="shared" ref="F4:F67" si="0">CONCATENATE("Pictures\",H4)</f>
        <v>Pictures\1_2 Hinge.jpg</v>
      </c>
      <c r="H4" t="s">
        <v>69</v>
      </c>
    </row>
    <row r="5" spans="1:8" x14ac:dyDescent="0.25">
      <c r="A5" s="4" t="s">
        <v>59</v>
      </c>
      <c r="B5" s="4" t="s">
        <v>70</v>
      </c>
      <c r="C5" s="4" t="s">
        <v>71</v>
      </c>
      <c r="D5" s="4" t="s">
        <v>67</v>
      </c>
      <c r="E5" s="4" t="s">
        <v>72</v>
      </c>
      <c r="F5" s="4" t="str">
        <f t="shared" si="0"/>
        <v>Pictures\Half Hinge.jpg</v>
      </c>
      <c r="H5" t="s">
        <v>73</v>
      </c>
    </row>
    <row r="6" spans="1:8" x14ac:dyDescent="0.25">
      <c r="A6" s="4" t="s">
        <v>59</v>
      </c>
      <c r="B6" s="4" t="s">
        <v>74</v>
      </c>
      <c r="C6" s="4" t="s">
        <v>75</v>
      </c>
      <c r="D6" s="4" t="s">
        <v>67</v>
      </c>
      <c r="E6" s="4" t="s">
        <v>76</v>
      </c>
      <c r="F6" s="4" t="str">
        <f t="shared" si="0"/>
        <v>Pictures\Inset Hinge.jpg</v>
      </c>
      <c r="H6" t="s">
        <v>77</v>
      </c>
    </row>
    <row r="7" spans="1:8" x14ac:dyDescent="0.25">
      <c r="A7" s="4" t="s">
        <v>78</v>
      </c>
      <c r="B7" s="4" t="s">
        <v>79</v>
      </c>
      <c r="C7" s="4" t="s">
        <v>61</v>
      </c>
      <c r="D7" s="4" t="s">
        <v>67</v>
      </c>
      <c r="E7" s="4" t="s">
        <v>80</v>
      </c>
      <c r="F7" s="4" t="str">
        <f t="shared" si="0"/>
        <v>Pictures\Full Hinge.jpg</v>
      </c>
      <c r="H7" t="s">
        <v>64</v>
      </c>
    </row>
    <row r="8" spans="1:8" x14ac:dyDescent="0.25">
      <c r="A8" s="4" t="s">
        <v>78</v>
      </c>
      <c r="B8" s="4" t="s">
        <v>81</v>
      </c>
      <c r="C8" s="4" t="s">
        <v>66</v>
      </c>
      <c r="D8" s="4" t="s">
        <v>67</v>
      </c>
      <c r="E8" s="4" t="s">
        <v>82</v>
      </c>
      <c r="F8" s="4" t="str">
        <f t="shared" si="0"/>
        <v>Pictures\1_2 Hinge.jpg</v>
      </c>
      <c r="H8" t="s">
        <v>69</v>
      </c>
    </row>
    <row r="9" spans="1:8" x14ac:dyDescent="0.25">
      <c r="A9" s="4" t="s">
        <v>78</v>
      </c>
      <c r="B9" s="4" t="s">
        <v>83</v>
      </c>
      <c r="C9" s="4" t="s">
        <v>71</v>
      </c>
      <c r="D9" s="4" t="s">
        <v>67</v>
      </c>
      <c r="E9" s="4" t="s">
        <v>84</v>
      </c>
      <c r="F9" s="4" t="str">
        <f t="shared" si="0"/>
        <v>Pictures\Half Hinge.jpg</v>
      </c>
      <c r="H9" t="s">
        <v>73</v>
      </c>
    </row>
    <row r="10" spans="1:8" x14ac:dyDescent="0.25">
      <c r="A10" s="4" t="s">
        <v>85</v>
      </c>
      <c r="B10" s="4" t="s">
        <v>86</v>
      </c>
      <c r="C10" s="4" t="s">
        <v>61</v>
      </c>
      <c r="D10" s="4" t="s">
        <v>67</v>
      </c>
      <c r="E10" s="4" t="s">
        <v>87</v>
      </c>
      <c r="F10" s="4" t="str">
        <f t="shared" si="0"/>
        <v>Pictures\Full Hinge.jpg</v>
      </c>
      <c r="H10" t="s">
        <v>64</v>
      </c>
    </row>
    <row r="11" spans="1:8" x14ac:dyDescent="0.25">
      <c r="A11" s="4" t="s">
        <v>85</v>
      </c>
      <c r="B11" s="4" t="s">
        <v>88</v>
      </c>
      <c r="C11" s="4" t="s">
        <v>71</v>
      </c>
      <c r="D11" s="4" t="s">
        <v>67</v>
      </c>
      <c r="E11" s="4" t="s">
        <v>89</v>
      </c>
      <c r="F11" s="4" t="str">
        <f t="shared" si="0"/>
        <v>Pictures\Half Hinge.jpg</v>
      </c>
      <c r="H11" t="s">
        <v>73</v>
      </c>
    </row>
    <row r="12" spans="1:8" x14ac:dyDescent="0.25">
      <c r="A12" s="4" t="s">
        <v>85</v>
      </c>
      <c r="B12" s="4" t="s">
        <v>90</v>
      </c>
      <c r="C12" s="4" t="s">
        <v>75</v>
      </c>
      <c r="D12" s="4" t="s">
        <v>67</v>
      </c>
      <c r="E12" s="4" t="s">
        <v>91</v>
      </c>
      <c r="F12" s="4" t="str">
        <f t="shared" si="0"/>
        <v>Pictures\Inset Hinge.jpg</v>
      </c>
      <c r="H12" t="s">
        <v>77</v>
      </c>
    </row>
    <row r="13" spans="1:8" x14ac:dyDescent="0.25">
      <c r="A13" s="4" t="s">
        <v>78</v>
      </c>
      <c r="B13" s="4" t="s">
        <v>92</v>
      </c>
      <c r="C13" s="4" t="s">
        <v>61</v>
      </c>
      <c r="D13" s="4" t="s">
        <v>93</v>
      </c>
      <c r="E13" s="4" t="s">
        <v>94</v>
      </c>
      <c r="F13" s="4" t="str">
        <f t="shared" si="0"/>
        <v>Pictures\Full Hinge.jpg</v>
      </c>
      <c r="H13" t="s">
        <v>64</v>
      </c>
    </row>
    <row r="14" spans="1:8" x14ac:dyDescent="0.25">
      <c r="A14" s="4" t="s">
        <v>95</v>
      </c>
      <c r="B14" s="4" t="s">
        <v>96</v>
      </c>
      <c r="C14" s="4" t="s">
        <v>66</v>
      </c>
      <c r="D14" s="4" t="s">
        <v>93</v>
      </c>
      <c r="E14" s="4" t="s">
        <v>97</v>
      </c>
      <c r="F14" s="4" t="str">
        <f t="shared" si="0"/>
        <v>Pictures\1_2 Hinge.jpg</v>
      </c>
      <c r="H14" t="s">
        <v>69</v>
      </c>
    </row>
    <row r="15" spans="1:8" x14ac:dyDescent="0.25">
      <c r="A15" s="4" t="s">
        <v>78</v>
      </c>
      <c r="B15" s="4" t="s">
        <v>98</v>
      </c>
      <c r="C15" s="4" t="s">
        <v>99</v>
      </c>
      <c r="D15" s="4" t="s">
        <v>93</v>
      </c>
      <c r="E15" s="4" t="s">
        <v>100</v>
      </c>
      <c r="F15" s="4" t="str">
        <f t="shared" si="0"/>
        <v>Pictures\Half Hinge.jpg</v>
      </c>
      <c r="H15" t="s">
        <v>73</v>
      </c>
    </row>
    <row r="16" spans="1:8" x14ac:dyDescent="0.25">
      <c r="A16" s="4" t="s">
        <v>78</v>
      </c>
      <c r="B16" s="4" t="s">
        <v>101</v>
      </c>
      <c r="C16" s="4" t="s">
        <v>75</v>
      </c>
      <c r="D16" s="4" t="s">
        <v>93</v>
      </c>
      <c r="E16" s="4" t="s">
        <v>102</v>
      </c>
      <c r="F16" s="4" t="str">
        <f t="shared" si="0"/>
        <v>Pictures\Inset Hinge.jpg</v>
      </c>
      <c r="H16" t="s">
        <v>77</v>
      </c>
    </row>
    <row r="17" spans="1:8" x14ac:dyDescent="0.25">
      <c r="A17" s="4" t="s">
        <v>103</v>
      </c>
      <c r="B17" s="4" t="s">
        <v>104</v>
      </c>
      <c r="C17" s="4" t="s">
        <v>61</v>
      </c>
      <c r="D17" s="4" t="s">
        <v>93</v>
      </c>
      <c r="E17" s="4" t="s">
        <v>105</v>
      </c>
      <c r="F17" s="4" t="str">
        <f t="shared" si="0"/>
        <v>Pictures\Full Hinge.jpg</v>
      </c>
      <c r="H17" t="s">
        <v>64</v>
      </c>
    </row>
    <row r="18" spans="1:8" x14ac:dyDescent="0.25">
      <c r="A18" s="4" t="s">
        <v>103</v>
      </c>
      <c r="B18" s="4" t="s">
        <v>106</v>
      </c>
      <c r="C18" s="4" t="s">
        <v>66</v>
      </c>
      <c r="D18" s="4" t="s">
        <v>93</v>
      </c>
      <c r="E18" s="4" t="s">
        <v>107</v>
      </c>
      <c r="F18" s="4" t="str">
        <f t="shared" si="0"/>
        <v>Pictures\1_2 Hinge.jpg</v>
      </c>
      <c r="H18" t="s">
        <v>69</v>
      </c>
    </row>
    <row r="19" spans="1:8" x14ac:dyDescent="0.25">
      <c r="A19" s="4" t="s">
        <v>59</v>
      </c>
      <c r="B19" s="4" t="s">
        <v>108</v>
      </c>
      <c r="C19" s="4" t="s">
        <v>71</v>
      </c>
      <c r="D19" s="4" t="s">
        <v>93</v>
      </c>
      <c r="E19" s="4" t="s">
        <v>109</v>
      </c>
      <c r="F19" s="4" t="str">
        <f t="shared" si="0"/>
        <v>Pictures\Half Hinge.jpg</v>
      </c>
      <c r="H19" t="s">
        <v>73</v>
      </c>
    </row>
    <row r="20" spans="1:8" x14ac:dyDescent="0.25">
      <c r="A20" s="4" t="s">
        <v>59</v>
      </c>
      <c r="B20" s="4" t="s">
        <v>110</v>
      </c>
      <c r="C20" s="4" t="s">
        <v>75</v>
      </c>
      <c r="D20" s="4" t="s">
        <v>93</v>
      </c>
      <c r="E20" s="4" t="s">
        <v>111</v>
      </c>
      <c r="F20" s="4" t="str">
        <f t="shared" si="0"/>
        <v>Pictures\Inset Hinge.jpg</v>
      </c>
      <c r="H20" t="s">
        <v>77</v>
      </c>
    </row>
    <row r="21" spans="1:8" x14ac:dyDescent="0.25">
      <c r="A21" s="2" t="s">
        <v>112</v>
      </c>
      <c r="B21" s="3"/>
      <c r="C21" s="3"/>
      <c r="D21" s="3"/>
      <c r="E21" s="3"/>
      <c r="F21" s="3"/>
    </row>
    <row r="22" spans="1:8" x14ac:dyDescent="0.25">
      <c r="A22" s="4" t="s">
        <v>113</v>
      </c>
      <c r="B22" s="4" t="s">
        <v>114</v>
      </c>
      <c r="C22" s="4"/>
      <c r="D22" s="4"/>
      <c r="E22" s="4"/>
      <c r="F22" s="4" t="str">
        <f t="shared" si="0"/>
        <v>Pictures\Mounting Plate.jpg</v>
      </c>
      <c r="H22" t="s">
        <v>115</v>
      </c>
    </row>
    <row r="23" spans="1:8" x14ac:dyDescent="0.25">
      <c r="A23" s="4" t="s">
        <v>116</v>
      </c>
      <c r="B23" s="4" t="s">
        <v>117</v>
      </c>
      <c r="C23" s="4"/>
      <c r="D23" s="4"/>
      <c r="E23" s="4"/>
      <c r="F23" s="4" t="str">
        <f t="shared" si="0"/>
        <v>Pictures\Mounting Plate.jpg</v>
      </c>
      <c r="H23" t="s">
        <v>115</v>
      </c>
    </row>
    <row r="24" spans="1:8" x14ac:dyDescent="0.25">
      <c r="A24" s="4" t="s">
        <v>118</v>
      </c>
      <c r="B24" s="4" t="s">
        <v>119</v>
      </c>
      <c r="C24" s="4"/>
      <c r="D24" s="4"/>
      <c r="E24" s="4"/>
      <c r="F24" s="4" t="str">
        <f t="shared" si="0"/>
        <v>Pictures\Mounting Plate.jpg</v>
      </c>
      <c r="H24" t="s">
        <v>115</v>
      </c>
    </row>
    <row r="25" spans="1:8" x14ac:dyDescent="0.25">
      <c r="A25" s="2" t="s">
        <v>120</v>
      </c>
      <c r="B25" s="3"/>
      <c r="C25" s="3" t="s">
        <v>121</v>
      </c>
      <c r="D25" s="3" t="s">
        <v>122</v>
      </c>
      <c r="E25" s="3"/>
      <c r="F25" s="3"/>
    </row>
    <row r="26" spans="1:8" x14ac:dyDescent="0.25">
      <c r="A26" s="4" t="s">
        <v>123</v>
      </c>
      <c r="B26" s="4" t="s">
        <v>124</v>
      </c>
      <c r="C26" s="4" t="s">
        <v>125</v>
      </c>
      <c r="D26" s="4" t="s">
        <v>126</v>
      </c>
      <c r="E26" s="4"/>
      <c r="F26" s="4" t="str">
        <f t="shared" si="0"/>
        <v>Pictures\Confirmat.jpg</v>
      </c>
      <c r="H26" t="s">
        <v>127</v>
      </c>
    </row>
    <row r="27" spans="1:8" x14ac:dyDescent="0.25">
      <c r="A27" s="4" t="s">
        <v>128</v>
      </c>
      <c r="B27" s="4" t="s">
        <v>129</v>
      </c>
      <c r="C27" s="4" t="s">
        <v>125</v>
      </c>
      <c r="D27" s="4" t="s">
        <v>130</v>
      </c>
      <c r="E27" s="4"/>
      <c r="F27" s="4" t="str">
        <f t="shared" si="0"/>
        <v>Pictures\Confirmat.jpg</v>
      </c>
      <c r="H27" t="s">
        <v>127</v>
      </c>
    </row>
    <row r="28" spans="1:8" x14ac:dyDescent="0.25">
      <c r="A28" s="4" t="s">
        <v>131</v>
      </c>
      <c r="B28" s="4" t="s">
        <v>132</v>
      </c>
      <c r="C28" s="4" t="s">
        <v>125</v>
      </c>
      <c r="D28" s="4" t="s">
        <v>133</v>
      </c>
      <c r="E28" s="4"/>
      <c r="F28" s="4" t="str">
        <f t="shared" si="0"/>
        <v>Pictures\Confirmat.jpg</v>
      </c>
      <c r="H28" t="s">
        <v>127</v>
      </c>
    </row>
    <row r="29" spans="1:8" x14ac:dyDescent="0.25">
      <c r="A29" s="4" t="s">
        <v>134</v>
      </c>
      <c r="B29" s="4" t="s">
        <v>135</v>
      </c>
      <c r="C29" s="4" t="s">
        <v>136</v>
      </c>
      <c r="D29" s="4" t="s">
        <v>126</v>
      </c>
      <c r="E29" s="4"/>
      <c r="F29" s="4" t="str">
        <f t="shared" si="0"/>
        <v>Pictures\Confirmat.jpg</v>
      </c>
      <c r="H29" t="s">
        <v>127</v>
      </c>
    </row>
    <row r="30" spans="1:8" x14ac:dyDescent="0.25">
      <c r="A30" s="4" t="s">
        <v>137</v>
      </c>
      <c r="B30" s="4" t="s">
        <v>138</v>
      </c>
      <c r="C30" s="4" t="s">
        <v>136</v>
      </c>
      <c r="D30" s="4" t="s">
        <v>130</v>
      </c>
      <c r="E30" s="4"/>
      <c r="F30" s="4" t="str">
        <f t="shared" si="0"/>
        <v>Pictures\Confirmat.jpg</v>
      </c>
      <c r="H30" t="s">
        <v>127</v>
      </c>
    </row>
    <row r="31" spans="1:8" x14ac:dyDescent="0.25">
      <c r="A31" s="2" t="s">
        <v>139</v>
      </c>
      <c r="B31" s="3"/>
      <c r="C31" s="3"/>
      <c r="D31" s="3"/>
      <c r="E31" s="3"/>
      <c r="F31" s="3"/>
    </row>
    <row r="32" spans="1:8" x14ac:dyDescent="0.25">
      <c r="A32" s="4" t="s">
        <v>140</v>
      </c>
      <c r="B32" s="4" t="s">
        <v>141</v>
      </c>
      <c r="C32" s="4" t="s">
        <v>142</v>
      </c>
      <c r="D32" s="4"/>
      <c r="E32" s="4"/>
      <c r="F32" s="4" t="str">
        <f t="shared" si="0"/>
        <v>Pictures\Trim Cap white.jpg</v>
      </c>
      <c r="H32" t="s">
        <v>143</v>
      </c>
    </row>
    <row r="33" spans="1:8" x14ac:dyDescent="0.25">
      <c r="A33" s="4" t="s">
        <v>144</v>
      </c>
      <c r="B33" s="4" t="s">
        <v>145</v>
      </c>
      <c r="C33" s="4" t="s">
        <v>142</v>
      </c>
      <c r="D33" s="4"/>
      <c r="E33" s="4"/>
      <c r="F33" s="4" t="str">
        <f t="shared" si="0"/>
        <v>Pictures\Trim Cap brown.jpg</v>
      </c>
      <c r="H33" t="s">
        <v>146</v>
      </c>
    </row>
    <row r="34" spans="1:8" x14ac:dyDescent="0.25">
      <c r="A34" s="4" t="s">
        <v>147</v>
      </c>
      <c r="B34" s="4" t="s">
        <v>148</v>
      </c>
      <c r="C34" s="4" t="s">
        <v>142</v>
      </c>
      <c r="D34" s="4"/>
      <c r="E34" s="4"/>
      <c r="F34" s="4" t="str">
        <f t="shared" si="0"/>
        <v>Pictures\Trim Cap black.jpg</v>
      </c>
      <c r="H34" t="s">
        <v>149</v>
      </c>
    </row>
    <row r="35" spans="1:8" x14ac:dyDescent="0.25">
      <c r="A35" s="2" t="s">
        <v>150</v>
      </c>
      <c r="B35" s="3"/>
      <c r="C35" s="3"/>
      <c r="D35" s="3"/>
      <c r="E35" s="3"/>
      <c r="F35" s="3"/>
    </row>
    <row r="36" spans="1:8" x14ac:dyDescent="0.25">
      <c r="A36" s="4" t="s">
        <v>151</v>
      </c>
      <c r="B36" s="4" t="s">
        <v>152</v>
      </c>
      <c r="C36" s="4" t="s">
        <v>153</v>
      </c>
      <c r="D36" s="4"/>
      <c r="E36" s="4"/>
      <c r="F36" s="4" t="str">
        <f t="shared" si="0"/>
        <v>Pictures\Cover Cap White.jpg</v>
      </c>
      <c r="H36" t="s">
        <v>154</v>
      </c>
    </row>
    <row r="37" spans="1:8" x14ac:dyDescent="0.25">
      <c r="A37" s="4" t="s">
        <v>155</v>
      </c>
      <c r="B37" s="4" t="s">
        <v>156</v>
      </c>
      <c r="C37" s="4" t="s">
        <v>153</v>
      </c>
      <c r="D37" s="4"/>
      <c r="E37" s="4"/>
      <c r="F37" s="4" t="str">
        <f t="shared" si="0"/>
        <v>Pictures\Cover Cap antigue white.jpg</v>
      </c>
      <c r="H37" t="s">
        <v>157</v>
      </c>
    </row>
    <row r="38" spans="1:8" x14ac:dyDescent="0.25">
      <c r="A38" s="4" t="s">
        <v>158</v>
      </c>
      <c r="B38" s="4" t="s">
        <v>159</v>
      </c>
      <c r="C38" s="4" t="s">
        <v>153</v>
      </c>
      <c r="D38" s="4"/>
      <c r="E38" s="4"/>
      <c r="F38" s="4" t="str">
        <f t="shared" si="0"/>
        <v>Pictures\Cover Cap almond.jpg</v>
      </c>
      <c r="H38" t="s">
        <v>160</v>
      </c>
    </row>
    <row r="39" spans="1:8" x14ac:dyDescent="0.25">
      <c r="A39" s="4" t="s">
        <v>161</v>
      </c>
      <c r="B39" s="4" t="s">
        <v>162</v>
      </c>
      <c r="C39" s="4" t="s">
        <v>153</v>
      </c>
      <c r="D39" s="4"/>
      <c r="E39" s="4"/>
      <c r="F39" s="4" t="str">
        <f t="shared" si="0"/>
        <v>Pictures\Cover Cap black.jpg</v>
      </c>
      <c r="H39" t="s">
        <v>163</v>
      </c>
    </row>
    <row r="40" spans="1:8" x14ac:dyDescent="0.25">
      <c r="A40" s="4" t="s">
        <v>164</v>
      </c>
      <c r="B40" s="4" t="s">
        <v>165</v>
      </c>
      <c r="C40" s="4" t="s">
        <v>153</v>
      </c>
      <c r="D40" s="4"/>
      <c r="E40" s="4"/>
      <c r="F40" s="4" t="str">
        <f t="shared" si="0"/>
        <v>Pictures\Cover Cap folkstone gray.jpg</v>
      </c>
      <c r="H40" t="s">
        <v>166</v>
      </c>
    </row>
    <row r="41" spans="1:8" x14ac:dyDescent="0.25">
      <c r="A41" s="4" t="s">
        <v>167</v>
      </c>
      <c r="B41" s="4" t="s">
        <v>168</v>
      </c>
      <c r="C41" s="4" t="s">
        <v>153</v>
      </c>
      <c r="D41" s="4"/>
      <c r="E41" s="4"/>
      <c r="F41" s="4" t="str">
        <f t="shared" si="0"/>
        <v>Pictures\Cover Cap fog gray.jpg</v>
      </c>
      <c r="H41" t="s">
        <v>169</v>
      </c>
    </row>
    <row r="42" spans="1:8" x14ac:dyDescent="0.25">
      <c r="A42" s="4" t="s">
        <v>170</v>
      </c>
      <c r="B42" s="4" t="s">
        <v>171</v>
      </c>
      <c r="C42" s="4" t="s">
        <v>153</v>
      </c>
      <c r="D42" s="4"/>
      <c r="E42" s="4"/>
      <c r="F42" s="4" t="str">
        <f t="shared" si="0"/>
        <v>Pictures\Cover Cap hard rock maple.jpg</v>
      </c>
      <c r="H42" t="s">
        <v>172</v>
      </c>
    </row>
    <row r="43" spans="1:8" x14ac:dyDescent="0.25">
      <c r="A43" s="4" t="s">
        <v>173</v>
      </c>
      <c r="B43" s="4" t="s">
        <v>174</v>
      </c>
      <c r="C43" s="4" t="s">
        <v>153</v>
      </c>
      <c r="D43" s="4"/>
      <c r="E43" s="4"/>
      <c r="F43" s="4" t="str">
        <f t="shared" si="0"/>
        <v>Pictures\Cover Cap natural oak.jpg</v>
      </c>
      <c r="H43" t="s">
        <v>175</v>
      </c>
    </row>
    <row r="44" spans="1:8" x14ac:dyDescent="0.25">
      <c r="A44" s="4" t="s">
        <v>176</v>
      </c>
      <c r="B44" s="4" t="s">
        <v>177</v>
      </c>
      <c r="C44" s="4" t="s">
        <v>153</v>
      </c>
      <c r="D44" s="4"/>
      <c r="E44" s="4"/>
      <c r="F44" s="4" t="str">
        <f t="shared" si="0"/>
        <v>Pictures\Cover Cap golden oak.jpg</v>
      </c>
      <c r="H44" t="s">
        <v>178</v>
      </c>
    </row>
    <row r="45" spans="1:8" x14ac:dyDescent="0.25">
      <c r="A45" s="4" t="s">
        <v>179</v>
      </c>
      <c r="B45" s="4" t="s">
        <v>180</v>
      </c>
      <c r="C45" s="4" t="s">
        <v>153</v>
      </c>
      <c r="D45" s="4"/>
      <c r="E45" s="4"/>
      <c r="F45" s="4" t="str">
        <f t="shared" si="0"/>
        <v>Pictures\Cover Cap renaissance oak.jpg</v>
      </c>
      <c r="H45" t="s">
        <v>181</v>
      </c>
    </row>
    <row r="46" spans="1:8" x14ac:dyDescent="0.25">
      <c r="A46" s="4" t="s">
        <v>182</v>
      </c>
      <c r="B46" s="4" t="s">
        <v>183</v>
      </c>
      <c r="C46" s="4" t="s">
        <v>153</v>
      </c>
      <c r="D46" s="4"/>
      <c r="E46" s="4"/>
      <c r="F46" s="4" t="str">
        <f t="shared" si="0"/>
        <v>Pictures\Cover Cap manitoba maple.jpg</v>
      </c>
      <c r="H46" t="s">
        <v>184</v>
      </c>
    </row>
    <row r="47" spans="1:8" x14ac:dyDescent="0.25">
      <c r="A47" s="4" t="s">
        <v>185</v>
      </c>
      <c r="B47" s="4" t="s">
        <v>186</v>
      </c>
      <c r="C47" s="4" t="s">
        <v>153</v>
      </c>
      <c r="D47" s="4"/>
      <c r="E47" s="4"/>
      <c r="F47" s="4" t="str">
        <f t="shared" si="0"/>
        <v>Pictures\Cover Cap White washed maple.jpg</v>
      </c>
      <c r="H47" t="s">
        <v>187</v>
      </c>
    </row>
    <row r="48" spans="1:8" x14ac:dyDescent="0.25">
      <c r="A48" s="4" t="s">
        <v>188</v>
      </c>
      <c r="B48" s="4" t="s">
        <v>189</v>
      </c>
      <c r="C48" s="4" t="s">
        <v>153</v>
      </c>
      <c r="D48" s="4"/>
      <c r="E48" s="4"/>
      <c r="F48" s="4" t="str">
        <f t="shared" si="0"/>
        <v>Pictures\Cover Cap light maple.jpg</v>
      </c>
      <c r="H48" t="s">
        <v>190</v>
      </c>
    </row>
    <row r="49" spans="1:8" x14ac:dyDescent="0.25">
      <c r="A49" s="4" t="s">
        <v>191</v>
      </c>
      <c r="B49" s="4" t="s">
        <v>192</v>
      </c>
      <c r="C49" s="4" t="s">
        <v>153</v>
      </c>
      <c r="D49" s="4"/>
      <c r="E49" s="4"/>
      <c r="F49" s="4" t="str">
        <f t="shared" si="0"/>
        <v>Pictures\Cover Cap clear maple.jpg</v>
      </c>
      <c r="H49" t="s">
        <v>193</v>
      </c>
    </row>
    <row r="50" spans="1:8" x14ac:dyDescent="0.25">
      <c r="A50" s="4" t="s">
        <v>194</v>
      </c>
      <c r="B50" s="4" t="s">
        <v>195</v>
      </c>
      <c r="C50" s="4" t="s">
        <v>153</v>
      </c>
      <c r="D50" s="4"/>
      <c r="E50" s="4"/>
      <c r="F50" s="4" t="str">
        <f t="shared" si="0"/>
        <v>Pictures\Cover Cap american maple.jpg</v>
      </c>
      <c r="H50" t="s">
        <v>196</v>
      </c>
    </row>
    <row r="51" spans="1:8" x14ac:dyDescent="0.25">
      <c r="A51" s="4" t="s">
        <v>197</v>
      </c>
      <c r="B51" s="4" t="s">
        <v>198</v>
      </c>
      <c r="C51" s="4" t="s">
        <v>153</v>
      </c>
      <c r="D51" s="4"/>
      <c r="E51" s="4"/>
      <c r="F51" s="4" t="str">
        <f t="shared" si="0"/>
        <v>Pictures\Cover Cap red mahogany.jpg</v>
      </c>
      <c r="H51" t="s">
        <v>199</v>
      </c>
    </row>
    <row r="52" spans="1:8" x14ac:dyDescent="0.25">
      <c r="A52" s="4" t="s">
        <v>200</v>
      </c>
      <c r="B52" s="4" t="s">
        <v>201</v>
      </c>
      <c r="C52" s="4" t="s">
        <v>153</v>
      </c>
      <c r="D52" s="4"/>
      <c r="E52" s="4"/>
      <c r="F52" s="4" t="str">
        <f t="shared" si="0"/>
        <v>Pictures\Cover Cap dark red mahogany.jpg</v>
      </c>
      <c r="H52" t="s">
        <v>202</v>
      </c>
    </row>
    <row r="53" spans="1:8" x14ac:dyDescent="0.25">
      <c r="A53" s="4" t="s">
        <v>203</v>
      </c>
      <c r="B53" s="4" t="s">
        <v>204</v>
      </c>
      <c r="C53" s="4" t="s">
        <v>153</v>
      </c>
      <c r="D53" s="4"/>
      <c r="E53" s="4"/>
      <c r="F53" s="4" t="str">
        <f t="shared" si="0"/>
        <v>Pictures\Cover Cap natural cherry.jpg</v>
      </c>
      <c r="H53" t="s">
        <v>205</v>
      </c>
    </row>
    <row r="54" spans="1:8" x14ac:dyDescent="0.25">
      <c r="A54" s="4" t="s">
        <v>206</v>
      </c>
      <c r="B54" s="4" t="s">
        <v>207</v>
      </c>
      <c r="C54" s="4" t="s">
        <v>153</v>
      </c>
      <c r="D54" s="4"/>
      <c r="E54" s="4"/>
      <c r="F54" s="4" t="str">
        <f t="shared" si="0"/>
        <v>Pictures\Cover Cap medium cherry.jpg</v>
      </c>
      <c r="H54" t="s">
        <v>208</v>
      </c>
    </row>
    <row r="55" spans="1:8" x14ac:dyDescent="0.25">
      <c r="A55" s="4" t="s">
        <v>209</v>
      </c>
      <c r="B55" s="4" t="s">
        <v>210</v>
      </c>
      <c r="C55" s="4" t="s">
        <v>153</v>
      </c>
      <c r="D55" s="4"/>
      <c r="E55" s="4"/>
      <c r="F55" s="4" t="str">
        <f t="shared" si="0"/>
        <v>Pictures\Cover Cap selected cherry.jpg</v>
      </c>
      <c r="H55" t="s">
        <v>211</v>
      </c>
    </row>
    <row r="56" spans="1:8" x14ac:dyDescent="0.25">
      <c r="A56" s="4" t="s">
        <v>212</v>
      </c>
      <c r="B56" s="4" t="s">
        <v>213</v>
      </c>
      <c r="C56" s="4" t="s">
        <v>153</v>
      </c>
      <c r="D56" s="4"/>
      <c r="E56" s="4"/>
      <c r="F56" s="4" t="str">
        <f t="shared" si="0"/>
        <v>Pictures\Cover Cap bourbon cherry.jpg</v>
      </c>
      <c r="H56" t="s">
        <v>214</v>
      </c>
    </row>
    <row r="57" spans="1:8" x14ac:dyDescent="0.25">
      <c r="A57" s="4" t="s">
        <v>215</v>
      </c>
      <c r="B57" s="4" t="s">
        <v>216</v>
      </c>
      <c r="C57" s="4" t="s">
        <v>153</v>
      </c>
      <c r="D57" s="4"/>
      <c r="E57" s="4"/>
      <c r="F57" s="4" t="str">
        <f t="shared" si="0"/>
        <v>Pictures\Cover Cap golden cherry.jpg</v>
      </c>
      <c r="H57" t="s">
        <v>217</v>
      </c>
    </row>
    <row r="58" spans="1:8" x14ac:dyDescent="0.25">
      <c r="A58" s="4" t="s">
        <v>218</v>
      </c>
      <c r="B58" s="4" t="s">
        <v>219</v>
      </c>
      <c r="C58" s="4" t="s">
        <v>153</v>
      </c>
      <c r="D58" s="4"/>
      <c r="E58" s="4"/>
      <c r="F58" s="4" t="str">
        <f t="shared" si="0"/>
        <v>Pictures\Cover Cap dark cherry.jpg</v>
      </c>
      <c r="H58" t="s">
        <v>220</v>
      </c>
    </row>
    <row r="59" spans="1:8" x14ac:dyDescent="0.25">
      <c r="A59" s="4" t="s">
        <v>221</v>
      </c>
      <c r="B59" s="4" t="s">
        <v>222</v>
      </c>
      <c r="C59" s="4" t="s">
        <v>153</v>
      </c>
      <c r="D59" s="4"/>
      <c r="E59" s="4"/>
      <c r="F59" s="4" t="str">
        <f t="shared" si="0"/>
        <v>Pictures\Cover Cap heritage cherry.jpg</v>
      </c>
      <c r="H59" t="s">
        <v>223</v>
      </c>
    </row>
    <row r="60" spans="1:8" x14ac:dyDescent="0.25">
      <c r="A60" s="4" t="s">
        <v>224</v>
      </c>
      <c r="B60" s="4" t="s">
        <v>225</v>
      </c>
      <c r="C60" s="4" t="s">
        <v>153</v>
      </c>
      <c r="D60" s="4"/>
      <c r="E60" s="4"/>
      <c r="F60" s="4" t="str">
        <f t="shared" si="0"/>
        <v>Pictures\Cover Cap knotty pine.jpg</v>
      </c>
      <c r="H60" t="s">
        <v>226</v>
      </c>
    </row>
    <row r="61" spans="1:8" x14ac:dyDescent="0.25">
      <c r="A61" s="4" t="s">
        <v>227</v>
      </c>
      <c r="B61" s="4" t="s">
        <v>228</v>
      </c>
      <c r="C61" s="4" t="s">
        <v>153</v>
      </c>
      <c r="D61" s="4"/>
      <c r="E61" s="4"/>
      <c r="F61" s="4" t="str">
        <f t="shared" si="0"/>
        <v>Pictures\Cover Cap presidential walnut.jpg</v>
      </c>
      <c r="H61" t="s">
        <v>229</v>
      </c>
    </row>
    <row r="62" spans="1:8" x14ac:dyDescent="0.25">
      <c r="A62" s="4" t="s">
        <v>230</v>
      </c>
      <c r="B62" s="4" t="s">
        <v>231</v>
      </c>
      <c r="C62" s="4" t="s">
        <v>153</v>
      </c>
      <c r="D62" s="4"/>
      <c r="E62" s="4"/>
      <c r="F62" s="4" t="str">
        <f t="shared" si="0"/>
        <v>Pictures\Cover Cap imperial walnut.jpg</v>
      </c>
      <c r="H62" t="s">
        <v>232</v>
      </c>
    </row>
    <row r="63" spans="1:8" x14ac:dyDescent="0.25">
      <c r="A63" s="4" t="s">
        <v>233</v>
      </c>
      <c r="B63" s="4" t="s">
        <v>234</v>
      </c>
      <c r="C63" s="4" t="s">
        <v>153</v>
      </c>
      <c r="D63" s="4"/>
      <c r="E63" s="4"/>
      <c r="F63" s="4" t="str">
        <f t="shared" si="0"/>
        <v>Pictures\Cover Cap mahogany on walnut.jpg</v>
      </c>
      <c r="H63" t="s">
        <v>235</v>
      </c>
    </row>
    <row r="64" spans="1:8" x14ac:dyDescent="0.25">
      <c r="A64" s="4" t="s">
        <v>236</v>
      </c>
      <c r="B64" s="4" t="s">
        <v>237</v>
      </c>
      <c r="C64" s="4" t="s">
        <v>153</v>
      </c>
      <c r="D64" s="4"/>
      <c r="E64" s="4"/>
      <c r="F64" s="4" t="str">
        <f t="shared" si="0"/>
        <v>Pictures\Cover Cap beech.jpg</v>
      </c>
      <c r="H64" t="s">
        <v>238</v>
      </c>
    </row>
    <row r="65" spans="1:12" x14ac:dyDescent="0.25">
      <c r="A65" s="2" t="s">
        <v>239</v>
      </c>
      <c r="B65" s="3"/>
      <c r="C65" s="3"/>
      <c r="D65" s="3"/>
      <c r="E65" s="3"/>
      <c r="F65" s="3"/>
    </row>
    <row r="66" spans="1:12" x14ac:dyDescent="0.25">
      <c r="A66" t="str">
        <f>CONCATENATE($A$65," ",L66)</f>
        <v>Cover capsfor drill hole Ø5 mm White</v>
      </c>
      <c r="B66" t="s">
        <v>240</v>
      </c>
      <c r="C66" s="5" t="s">
        <v>142</v>
      </c>
      <c r="F66" s="4" t="str">
        <f t="shared" si="0"/>
        <v>Pictures\Cover caps for drill hole D5mm.jpg</v>
      </c>
      <c r="H66" t="s">
        <v>241</v>
      </c>
      <c r="L66" t="s">
        <v>40</v>
      </c>
    </row>
    <row r="67" spans="1:12" x14ac:dyDescent="0.25">
      <c r="A67" t="str">
        <f>CONCATENATE($A$65," ",L67)</f>
        <v>Cover capsfor drill hole Ø5 mm Pine coloured</v>
      </c>
      <c r="B67" t="s">
        <v>242</v>
      </c>
      <c r="C67" s="5" t="s">
        <v>142</v>
      </c>
      <c r="F67" s="4" t="str">
        <f t="shared" si="0"/>
        <v>Pictures\Cover caps for drill hole D5mm.jpg</v>
      </c>
      <c r="H67" t="s">
        <v>241</v>
      </c>
      <c r="L67" t="s">
        <v>243</v>
      </c>
    </row>
    <row r="68" spans="1:12" x14ac:dyDescent="0.25">
      <c r="A68" t="str">
        <f>CONCATENATE($A$65," ",L68)</f>
        <v xml:space="preserve">Cover capsfor drill hole Ø5 mm Brown </v>
      </c>
      <c r="B68" t="s">
        <v>244</v>
      </c>
      <c r="C68" s="5" t="s">
        <v>142</v>
      </c>
      <c r="F68" s="4" t="str">
        <f>CONCATENATE("Pictures\",H68)</f>
        <v>Pictures\Cover caps for drill hole D5mm.jpg</v>
      </c>
      <c r="H68" t="s">
        <v>241</v>
      </c>
      <c r="L68" t="s">
        <v>245</v>
      </c>
    </row>
    <row r="69" spans="1:12" x14ac:dyDescent="0.25">
      <c r="A69" t="str">
        <f>CONCATENATE($A$65," ",L69)</f>
        <v>Cover capsfor drill hole Ø5 mm Black</v>
      </c>
      <c r="B69" t="s">
        <v>246</v>
      </c>
      <c r="C69" s="5" t="s">
        <v>142</v>
      </c>
      <c r="F69" s="4" t="str">
        <f>CONCATENATE("Pictures\",H69)</f>
        <v>Pictures\Cover caps for drill hole D5mm.jpg</v>
      </c>
      <c r="H69" t="s">
        <v>241</v>
      </c>
      <c r="L69" t="s">
        <v>133</v>
      </c>
    </row>
    <row r="70" spans="1:12" x14ac:dyDescent="0.25">
      <c r="A70" t="str">
        <f>CONCATENATE($A$65," ",L70)</f>
        <v>Cover capsfor drill hole Ø5 mm Light grey</v>
      </c>
      <c r="B70" t="s">
        <v>247</v>
      </c>
      <c r="C70" s="5" t="s">
        <v>142</v>
      </c>
      <c r="F70" s="4" t="str">
        <f>CONCATENATE("Pictures\",H70)</f>
        <v>Pictures\Cover caps for drill hole D5mm.jpg</v>
      </c>
      <c r="H70" t="s">
        <v>241</v>
      </c>
      <c r="L70" t="s">
        <v>248</v>
      </c>
    </row>
    <row r="71" spans="1:12" x14ac:dyDescent="0.25">
      <c r="A71" s="2" t="s">
        <v>249</v>
      </c>
      <c r="B71" s="3"/>
      <c r="C71" s="3" t="s">
        <v>250</v>
      </c>
      <c r="D71" s="3" t="s">
        <v>31</v>
      </c>
      <c r="E71" s="3"/>
      <c r="F71" s="3"/>
    </row>
    <row r="72" spans="1:12" x14ac:dyDescent="0.25">
      <c r="A72" s="4" t="s">
        <v>251</v>
      </c>
      <c r="B72" s="4" t="s">
        <v>252</v>
      </c>
      <c r="C72" s="4" t="s">
        <v>253</v>
      </c>
      <c r="D72" s="4" t="s">
        <v>254</v>
      </c>
      <c r="E72" s="4"/>
      <c r="F72" s="4" t="str">
        <f>CONCATENATE("Pictures\",H72)</f>
        <v>Pictures\Minifix D15 CAM Type 1.jpg</v>
      </c>
      <c r="H72" t="s">
        <v>255</v>
      </c>
    </row>
    <row r="73" spans="1:12" x14ac:dyDescent="0.25">
      <c r="A73" s="4" t="s">
        <v>256</v>
      </c>
      <c r="B73" s="4" t="s">
        <v>257</v>
      </c>
      <c r="C73" s="4" t="s">
        <v>253</v>
      </c>
      <c r="D73" s="4" t="s">
        <v>258</v>
      </c>
      <c r="E73" s="4"/>
      <c r="F73" s="4" t="str">
        <f>CONCATENATE("Pictures\",H73)</f>
        <v>Pictures\Minifix D15 CAM Type 1.jpg</v>
      </c>
      <c r="H73" t="s">
        <v>255</v>
      </c>
    </row>
    <row r="74" spans="1:12" x14ac:dyDescent="0.25">
      <c r="A74" s="4" t="s">
        <v>259</v>
      </c>
      <c r="B74" s="4" t="s">
        <v>260</v>
      </c>
      <c r="C74" s="4" t="s">
        <v>253</v>
      </c>
      <c r="D74" s="4" t="s">
        <v>261</v>
      </c>
      <c r="E74" s="4"/>
      <c r="F74" s="4" t="str">
        <f t="shared" ref="F74:F109" si="1">CONCATENATE("Pictures\",H74)</f>
        <v>Pictures\Minifix D15 CAM Type 3.jpg</v>
      </c>
      <c r="H74" t="s">
        <v>262</v>
      </c>
    </row>
    <row r="75" spans="1:12" x14ac:dyDescent="0.25">
      <c r="A75" s="4" t="s">
        <v>263</v>
      </c>
      <c r="B75" s="4" t="s">
        <v>264</v>
      </c>
      <c r="C75" s="4" t="s">
        <v>253</v>
      </c>
      <c r="D75" s="4" t="s">
        <v>265</v>
      </c>
      <c r="E75" s="4"/>
      <c r="F75" s="4" t="str">
        <f t="shared" si="1"/>
        <v>Pictures\Minifix D15 CAM Type 1.jpg</v>
      </c>
      <c r="H75" t="s">
        <v>255</v>
      </c>
    </row>
    <row r="76" spans="1:12" x14ac:dyDescent="0.25">
      <c r="A76" s="4" t="s">
        <v>266</v>
      </c>
      <c r="B76" s="4" t="s">
        <v>267</v>
      </c>
      <c r="C76" s="4" t="s">
        <v>253</v>
      </c>
      <c r="D76" s="4" t="s">
        <v>268</v>
      </c>
      <c r="E76" s="4"/>
      <c r="F76" s="4" t="str">
        <f t="shared" si="1"/>
        <v>Pictures\Minifix D15 CAM Type 2.jpg</v>
      </c>
      <c r="H76" t="s">
        <v>269</v>
      </c>
    </row>
    <row r="77" spans="1:12" x14ac:dyDescent="0.25">
      <c r="A77" s="4" t="s">
        <v>270</v>
      </c>
      <c r="B77" s="4" t="s">
        <v>271</v>
      </c>
      <c r="C77" s="4" t="s">
        <v>253</v>
      </c>
      <c r="D77" s="4" t="s">
        <v>272</v>
      </c>
      <c r="E77" s="4"/>
      <c r="F77" s="4" t="str">
        <f t="shared" si="1"/>
        <v>Pictures\Minifix D15 CAM Type 2.jpg</v>
      </c>
      <c r="H77" t="s">
        <v>269</v>
      </c>
    </row>
    <row r="78" spans="1:12" x14ac:dyDescent="0.25">
      <c r="A78" s="4" t="s">
        <v>273</v>
      </c>
      <c r="B78" s="4" t="s">
        <v>274</v>
      </c>
      <c r="C78" s="4" t="s">
        <v>275</v>
      </c>
      <c r="D78" s="4" t="s">
        <v>254</v>
      </c>
      <c r="E78" s="4"/>
      <c r="F78" s="4" t="str">
        <f t="shared" si="1"/>
        <v>Pictures\Minifix D15 CAM Type 1.jpg</v>
      </c>
      <c r="H78" t="s">
        <v>255</v>
      </c>
    </row>
    <row r="79" spans="1:12" x14ac:dyDescent="0.25">
      <c r="A79" s="4" t="s">
        <v>276</v>
      </c>
      <c r="B79" s="4" t="s">
        <v>277</v>
      </c>
      <c r="C79" s="4" t="s">
        <v>275</v>
      </c>
      <c r="D79" s="4" t="s">
        <v>258</v>
      </c>
      <c r="E79" s="4"/>
      <c r="F79" s="4" t="str">
        <f t="shared" si="1"/>
        <v>Pictures\Minifix D15 CAM Type 1.jpg</v>
      </c>
      <c r="H79" t="s">
        <v>255</v>
      </c>
    </row>
    <row r="80" spans="1:12" x14ac:dyDescent="0.25">
      <c r="A80" s="4" t="s">
        <v>278</v>
      </c>
      <c r="B80" s="4" t="s">
        <v>279</v>
      </c>
      <c r="C80" s="4" t="s">
        <v>275</v>
      </c>
      <c r="D80" s="4" t="s">
        <v>261</v>
      </c>
      <c r="E80" s="4"/>
      <c r="F80" s="4" t="str">
        <f t="shared" si="1"/>
        <v>Pictures\Minifix D15 CAM Type 3.jpg</v>
      </c>
      <c r="H80" t="s">
        <v>262</v>
      </c>
    </row>
    <row r="81" spans="1:8" x14ac:dyDescent="0.25">
      <c r="A81" s="4" t="s">
        <v>280</v>
      </c>
      <c r="B81" s="4" t="s">
        <v>281</v>
      </c>
      <c r="C81" s="4" t="s">
        <v>275</v>
      </c>
      <c r="D81" s="4" t="s">
        <v>265</v>
      </c>
      <c r="E81" s="4"/>
      <c r="F81" s="4" t="str">
        <f t="shared" si="1"/>
        <v>Pictures\Minifix D15 CAM Type 1.jpg</v>
      </c>
      <c r="H81" t="s">
        <v>255</v>
      </c>
    </row>
    <row r="82" spans="1:8" x14ac:dyDescent="0.25">
      <c r="A82" s="4" t="s">
        <v>282</v>
      </c>
      <c r="B82" s="4"/>
      <c r="C82" s="4" t="s">
        <v>275</v>
      </c>
      <c r="D82" s="4" t="s">
        <v>268</v>
      </c>
      <c r="E82" s="4"/>
      <c r="F82" s="4" t="str">
        <f t="shared" si="1"/>
        <v>Pictures\Minifix D15 CAM Type 2.jpg</v>
      </c>
      <c r="H82" t="s">
        <v>269</v>
      </c>
    </row>
    <row r="83" spans="1:8" x14ac:dyDescent="0.25">
      <c r="A83" s="4" t="s">
        <v>283</v>
      </c>
      <c r="B83" s="4" t="s">
        <v>284</v>
      </c>
      <c r="C83" s="4" t="s">
        <v>275</v>
      </c>
      <c r="D83" s="4" t="s">
        <v>272</v>
      </c>
      <c r="E83" s="4"/>
      <c r="F83" s="4" t="str">
        <f t="shared" si="1"/>
        <v>Pictures\Minifix D15 CAM Type 2.jpg</v>
      </c>
      <c r="H83" t="s">
        <v>269</v>
      </c>
    </row>
    <row r="84" spans="1:8" x14ac:dyDescent="0.25">
      <c r="A84" s="4" t="s">
        <v>285</v>
      </c>
      <c r="B84" s="4"/>
      <c r="C84" s="4" t="s">
        <v>133</v>
      </c>
      <c r="D84" s="4" t="s">
        <v>254</v>
      </c>
      <c r="E84" s="4"/>
      <c r="F84" s="4" t="str">
        <f t="shared" si="1"/>
        <v>Pictures\Minifix D15 CAM Type 1.jpg</v>
      </c>
      <c r="H84" t="s">
        <v>255</v>
      </c>
    </row>
    <row r="85" spans="1:8" x14ac:dyDescent="0.25">
      <c r="A85" s="4" t="s">
        <v>286</v>
      </c>
      <c r="B85" s="4" t="s">
        <v>287</v>
      </c>
      <c r="C85" s="4" t="s">
        <v>133</v>
      </c>
      <c r="D85" s="4" t="s">
        <v>258</v>
      </c>
      <c r="E85" s="4"/>
      <c r="F85" s="4" t="str">
        <f t="shared" si="1"/>
        <v>Pictures\Minifix D15 CAM Type 1.jpg</v>
      </c>
      <c r="H85" t="s">
        <v>255</v>
      </c>
    </row>
    <row r="86" spans="1:8" x14ac:dyDescent="0.25">
      <c r="A86" s="4" t="s">
        <v>288</v>
      </c>
      <c r="B86" s="4" t="s">
        <v>289</v>
      </c>
      <c r="C86" s="4" t="s">
        <v>133</v>
      </c>
      <c r="D86" s="4" t="s">
        <v>261</v>
      </c>
      <c r="E86" s="4"/>
      <c r="F86" s="4" t="str">
        <f t="shared" si="1"/>
        <v>Pictures\Minifix D15 CAM Type 3.jpg</v>
      </c>
      <c r="H86" t="s">
        <v>262</v>
      </c>
    </row>
    <row r="87" spans="1:8" x14ac:dyDescent="0.25">
      <c r="A87" s="4" t="s">
        <v>290</v>
      </c>
      <c r="B87" s="4" t="s">
        <v>291</v>
      </c>
      <c r="C87" s="4" t="s">
        <v>133</v>
      </c>
      <c r="D87" s="4" t="s">
        <v>265</v>
      </c>
      <c r="E87" s="4"/>
      <c r="F87" s="4" t="str">
        <f t="shared" si="1"/>
        <v>Pictures\Minifix D15 CAM Type 1.jpg</v>
      </c>
      <c r="H87" t="s">
        <v>255</v>
      </c>
    </row>
    <row r="88" spans="1:8" x14ac:dyDescent="0.25">
      <c r="A88" s="4" t="s">
        <v>292</v>
      </c>
      <c r="B88" s="4" t="s">
        <v>293</v>
      </c>
      <c r="C88" s="4" t="s">
        <v>133</v>
      </c>
      <c r="D88" s="4" t="s">
        <v>268</v>
      </c>
      <c r="E88" s="4"/>
      <c r="F88" s="4" t="str">
        <f t="shared" si="1"/>
        <v>Pictures\Minifix D15 CAM Type 2.jpg</v>
      </c>
      <c r="H88" t="s">
        <v>269</v>
      </c>
    </row>
    <row r="89" spans="1:8" x14ac:dyDescent="0.25">
      <c r="A89" s="4" t="s">
        <v>294</v>
      </c>
      <c r="B89" s="4" t="s">
        <v>295</v>
      </c>
      <c r="C89" s="4" t="s">
        <v>133</v>
      </c>
      <c r="D89" s="4" t="s">
        <v>272</v>
      </c>
      <c r="E89" s="4"/>
      <c r="F89" s="4" t="str">
        <f t="shared" si="1"/>
        <v>Pictures\Minifix D15 CAM Type 2.jpg</v>
      </c>
      <c r="H89" t="s">
        <v>269</v>
      </c>
    </row>
    <row r="90" spans="1:8" x14ac:dyDescent="0.25">
      <c r="A90" s="2" t="s">
        <v>296</v>
      </c>
      <c r="B90" s="3"/>
      <c r="C90" s="3" t="s">
        <v>121</v>
      </c>
      <c r="D90" s="3"/>
      <c r="E90" s="3"/>
      <c r="F90" s="3"/>
    </row>
    <row r="91" spans="1:8" x14ac:dyDescent="0.25">
      <c r="A91" s="4" t="s">
        <v>297</v>
      </c>
      <c r="B91" s="4" t="s">
        <v>298</v>
      </c>
      <c r="C91" s="4" t="s">
        <v>299</v>
      </c>
      <c r="D91" s="4"/>
      <c r="E91" s="4"/>
      <c r="F91" s="4" t="str">
        <f t="shared" si="1"/>
        <v>Pictures\Minifix connecting Bolt D5.jpg</v>
      </c>
      <c r="H91" t="s">
        <v>300</v>
      </c>
    </row>
    <row r="92" spans="1:8" x14ac:dyDescent="0.25">
      <c r="A92" s="4" t="s">
        <v>297</v>
      </c>
      <c r="B92" s="4" t="s">
        <v>301</v>
      </c>
      <c r="C92" s="4" t="s">
        <v>302</v>
      </c>
      <c r="D92" s="4"/>
      <c r="E92" s="4"/>
      <c r="F92" s="4" t="str">
        <f t="shared" si="1"/>
        <v>Pictures\Minifix connecting Bolt D5.jpg</v>
      </c>
      <c r="H92" t="s">
        <v>300</v>
      </c>
    </row>
    <row r="93" spans="1:8" x14ac:dyDescent="0.25">
      <c r="A93" s="2" t="s">
        <v>303</v>
      </c>
      <c r="B93" s="3"/>
      <c r="C93" s="3" t="s">
        <v>304</v>
      </c>
      <c r="D93" s="3" t="s">
        <v>121</v>
      </c>
      <c r="E93" s="3"/>
      <c r="F93" s="3"/>
    </row>
    <row r="94" spans="1:8" x14ac:dyDescent="0.25">
      <c r="A94" s="4" t="str">
        <f>CONCATENATE("Dowel ",C94,"x",D94)</f>
        <v>Dowel 5x30</v>
      </c>
      <c r="B94" s="4" t="s">
        <v>305</v>
      </c>
      <c r="C94" s="4">
        <v>5</v>
      </c>
      <c r="D94" s="4">
        <v>30</v>
      </c>
      <c r="E94" s="4"/>
      <c r="F94" s="4" t="str">
        <f t="shared" si="1"/>
        <v>Pictures\Dowel.jpg</v>
      </c>
      <c r="H94" t="s">
        <v>306</v>
      </c>
    </row>
    <row r="95" spans="1:8" x14ac:dyDescent="0.25">
      <c r="A95" s="4" t="str">
        <f t="shared" ref="A95:A106" si="2">CONCATENATE("Dowel ",C95,"x",D95)</f>
        <v>Dowel 5x35</v>
      </c>
      <c r="B95" s="4" t="s">
        <v>307</v>
      </c>
      <c r="C95" s="4">
        <v>5</v>
      </c>
      <c r="D95" s="4">
        <v>35</v>
      </c>
      <c r="E95" s="4"/>
      <c r="F95" s="4" t="str">
        <f t="shared" si="1"/>
        <v>Pictures\Dowel.jpg</v>
      </c>
      <c r="H95" t="s">
        <v>306</v>
      </c>
    </row>
    <row r="96" spans="1:8" x14ac:dyDescent="0.25">
      <c r="A96" s="4" t="str">
        <f t="shared" si="2"/>
        <v>Dowel 5x40</v>
      </c>
      <c r="B96" s="4" t="s">
        <v>308</v>
      </c>
      <c r="C96" s="4">
        <v>5</v>
      </c>
      <c r="D96" s="4">
        <v>40</v>
      </c>
      <c r="E96" s="4"/>
      <c r="F96" s="4" t="str">
        <f t="shared" si="1"/>
        <v>Pictures\Dowel.jpg</v>
      </c>
      <c r="H96" t="s">
        <v>306</v>
      </c>
    </row>
    <row r="97" spans="1:8" x14ac:dyDescent="0.25">
      <c r="A97" s="4" t="str">
        <f t="shared" si="2"/>
        <v>Dowel 6x25</v>
      </c>
      <c r="B97" s="4" t="s">
        <v>309</v>
      </c>
      <c r="C97" s="4">
        <v>6</v>
      </c>
      <c r="D97" s="4">
        <v>25</v>
      </c>
      <c r="E97" s="4"/>
      <c r="F97" s="4" t="str">
        <f t="shared" si="1"/>
        <v>Pictures\Dowel.jpg</v>
      </c>
      <c r="H97" t="s">
        <v>306</v>
      </c>
    </row>
    <row r="98" spans="1:8" x14ac:dyDescent="0.25">
      <c r="A98" s="4" t="str">
        <f t="shared" si="2"/>
        <v>Dowel 6x30</v>
      </c>
      <c r="B98" s="4" t="s">
        <v>310</v>
      </c>
      <c r="C98" s="4">
        <v>6</v>
      </c>
      <c r="D98" s="4">
        <v>30</v>
      </c>
      <c r="E98" s="4"/>
      <c r="F98" s="4" t="str">
        <f t="shared" si="1"/>
        <v>Pictures\Dowel.jpg</v>
      </c>
      <c r="H98" t="s">
        <v>306</v>
      </c>
    </row>
    <row r="99" spans="1:8" x14ac:dyDescent="0.25">
      <c r="A99" s="4" t="str">
        <f t="shared" si="2"/>
        <v>Dowel 8x25</v>
      </c>
      <c r="B99" s="4" t="s">
        <v>311</v>
      </c>
      <c r="C99" s="4">
        <v>8</v>
      </c>
      <c r="D99" s="4">
        <v>25</v>
      </c>
      <c r="E99" s="4"/>
      <c r="F99" s="4" t="str">
        <f t="shared" si="1"/>
        <v>Pictures\Dowel.jpg</v>
      </c>
      <c r="H99" t="s">
        <v>306</v>
      </c>
    </row>
    <row r="100" spans="1:8" x14ac:dyDescent="0.25">
      <c r="A100" s="4" t="str">
        <f t="shared" si="2"/>
        <v>Dowel 8x30</v>
      </c>
      <c r="B100" s="4" t="s">
        <v>312</v>
      </c>
      <c r="C100" s="4">
        <v>8</v>
      </c>
      <c r="D100" s="4">
        <v>30</v>
      </c>
      <c r="E100" s="4"/>
      <c r="F100" s="4" t="str">
        <f t="shared" si="1"/>
        <v>Pictures\Dowel.jpg</v>
      </c>
      <c r="H100" t="s">
        <v>306</v>
      </c>
    </row>
    <row r="101" spans="1:8" x14ac:dyDescent="0.25">
      <c r="A101" s="4" t="str">
        <f t="shared" si="2"/>
        <v>Dowel 8x32</v>
      </c>
      <c r="B101" s="4" t="s">
        <v>313</v>
      </c>
      <c r="C101" s="4">
        <v>8</v>
      </c>
      <c r="D101" s="4">
        <v>32</v>
      </c>
      <c r="E101" s="4"/>
      <c r="F101" s="4" t="str">
        <f t="shared" si="1"/>
        <v>Pictures\Dowel.jpg</v>
      </c>
      <c r="H101" t="s">
        <v>306</v>
      </c>
    </row>
    <row r="102" spans="1:8" x14ac:dyDescent="0.25">
      <c r="A102" s="4" t="str">
        <f t="shared" si="2"/>
        <v>Dowel 8x35</v>
      </c>
      <c r="B102" s="4" t="s">
        <v>314</v>
      </c>
      <c r="C102" s="4">
        <v>8</v>
      </c>
      <c r="D102" s="4">
        <v>35</v>
      </c>
      <c r="E102" s="4"/>
      <c r="F102" s="4" t="str">
        <f t="shared" si="1"/>
        <v>Pictures\Dowel.jpg</v>
      </c>
      <c r="H102" t="s">
        <v>306</v>
      </c>
    </row>
    <row r="103" spans="1:8" x14ac:dyDescent="0.25">
      <c r="A103" s="4" t="str">
        <f t="shared" si="2"/>
        <v>Dowel 8x38</v>
      </c>
      <c r="B103" s="4" t="s">
        <v>315</v>
      </c>
      <c r="C103" s="4">
        <v>8</v>
      </c>
      <c r="D103" s="4">
        <v>38</v>
      </c>
      <c r="E103" s="4"/>
      <c r="F103" s="4" t="str">
        <f t="shared" si="1"/>
        <v>Pictures\Dowel.jpg</v>
      </c>
      <c r="H103" t="s">
        <v>306</v>
      </c>
    </row>
    <row r="104" spans="1:8" x14ac:dyDescent="0.25">
      <c r="A104" s="4" t="str">
        <f t="shared" si="2"/>
        <v>Dowel 8x40</v>
      </c>
      <c r="B104" s="4" t="s">
        <v>316</v>
      </c>
      <c r="C104" s="4">
        <v>8</v>
      </c>
      <c r="D104" s="4">
        <v>40</v>
      </c>
      <c r="E104" s="4"/>
      <c r="F104" s="4" t="str">
        <f t="shared" si="1"/>
        <v>Pictures\Dowel.jpg</v>
      </c>
      <c r="H104" t="s">
        <v>306</v>
      </c>
    </row>
    <row r="105" spans="1:8" x14ac:dyDescent="0.25">
      <c r="A105" s="4" t="str">
        <f t="shared" si="2"/>
        <v>Dowel 8x50</v>
      </c>
      <c r="B105" s="4" t="s">
        <v>317</v>
      </c>
      <c r="C105" s="4">
        <v>8</v>
      </c>
      <c r="D105" s="4">
        <v>50</v>
      </c>
      <c r="E105" s="4"/>
      <c r="F105" s="4" t="str">
        <f t="shared" si="1"/>
        <v>Pictures\Dowel.jpg</v>
      </c>
      <c r="H105" t="s">
        <v>306</v>
      </c>
    </row>
    <row r="106" spans="1:8" x14ac:dyDescent="0.25">
      <c r="A106" s="4" t="str">
        <f t="shared" si="2"/>
        <v>Dowel 10x30</v>
      </c>
      <c r="B106" s="4" t="s">
        <v>318</v>
      </c>
      <c r="C106" s="4">
        <v>10</v>
      </c>
      <c r="D106" s="4">
        <v>30</v>
      </c>
      <c r="E106" s="4"/>
      <c r="F106" s="4" t="str">
        <f t="shared" si="1"/>
        <v>Pictures\Dowel.jpg</v>
      </c>
      <c r="H106" t="s">
        <v>306</v>
      </c>
    </row>
    <row r="107" spans="1:8" x14ac:dyDescent="0.25">
      <c r="A107" s="2" t="s">
        <v>319</v>
      </c>
      <c r="B107" s="3"/>
      <c r="C107" s="3" t="s">
        <v>304</v>
      </c>
      <c r="D107" s="3" t="s">
        <v>121</v>
      </c>
      <c r="E107" s="3"/>
      <c r="F107" s="3"/>
    </row>
    <row r="108" spans="1:8" x14ac:dyDescent="0.25">
      <c r="A108" s="4" t="s">
        <v>320</v>
      </c>
      <c r="B108" s="4" t="s">
        <v>321</v>
      </c>
      <c r="C108" s="4">
        <v>5</v>
      </c>
      <c r="D108" s="4">
        <v>16.5</v>
      </c>
      <c r="E108" s="4"/>
      <c r="F108" s="4" t="str">
        <f t="shared" si="1"/>
        <v>Pictures\Shelf Support 282.43.905.jpg</v>
      </c>
      <c r="H108" t="s">
        <v>322</v>
      </c>
    </row>
    <row r="109" spans="1:8" x14ac:dyDescent="0.25">
      <c r="A109" s="4" t="s">
        <v>323</v>
      </c>
      <c r="B109" s="4" t="s">
        <v>324</v>
      </c>
      <c r="C109" s="4">
        <v>5</v>
      </c>
      <c r="D109" s="4">
        <v>16.5</v>
      </c>
      <c r="E109" s="4"/>
      <c r="F109" s="4" t="str">
        <f t="shared" si="1"/>
        <v>Pictures\Shelf Support 282.43.905.jpg</v>
      </c>
      <c r="H109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Laminated Boards</vt:lpstr>
      <vt:lpstr>Edge Bands</vt:lpstr>
      <vt:lpstr>Boards</vt:lpstr>
      <vt:lpstr>Hardwood Materials</vt:lpstr>
      <vt:lpstr>Veneers</vt:lpstr>
      <vt:lpstr>Counter Tops</vt:lpstr>
      <vt:lpstr>Purchased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Saulius Dereskevicius</dc:creator>
  <cp:lastModifiedBy>Saulius Dereskevicius</cp:lastModifiedBy>
  <dcterms:created xsi:type="dcterms:W3CDTF">2013-06-13T08:39:41Z</dcterms:created>
  <dcterms:modified xsi:type="dcterms:W3CDTF">2020-04-17T12:09:43Z</dcterms:modified>
</cp:coreProperties>
</file>