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indows\ServiceProfiles\NetworkService\AppData\Local\Packages\oice_15_974fa576_32c1d314_26af\AC\Temp\"/>
    </mc:Choice>
  </mc:AlternateContent>
  <bookViews>
    <workbookView xWindow="1830" yWindow="255" windowWidth="13980" windowHeight="11460" tabRatio="916"/>
  </bookViews>
  <sheets>
    <sheet name="SURFACES_LENTILLE" sheetId="1" r:id="rId1"/>
    <sheet name="Graphe_SURF_LENTILLE_FR" sheetId="2" r:id="rId2"/>
    <sheet name="Graphe_SURF_LENTILLE_CO" sheetId="3" r:id="rId3"/>
    <sheet name="Graphe_SURF_LENTILLE_NE" sheetId="4" r:id="rId4"/>
    <sheet name="Graphe_SURF_LENTILLE_SUD" sheetId="5" r:id="rId5"/>
  </sheets>
  <calcPr calcId="152510"/>
</workbook>
</file>

<file path=xl/calcChain.xml><?xml version="1.0" encoding="utf-8"?>
<calcChain xmlns="http://schemas.openxmlformats.org/spreadsheetml/2006/main">
  <c r="W173" i="1" l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3" i="1"/>
  <c r="V153" i="1"/>
  <c r="W157" i="1"/>
  <c r="W149" i="1"/>
  <c r="W148" i="1"/>
  <c r="W147" i="1"/>
  <c r="W146" i="1"/>
  <c r="W145" i="1"/>
  <c r="W144" i="1"/>
  <c r="W143" i="1"/>
  <c r="W152" i="1"/>
  <c r="W142" i="1"/>
  <c r="W141" i="1"/>
  <c r="W140" i="1"/>
  <c r="W139" i="1"/>
  <c r="W138" i="1"/>
  <c r="W137" i="1"/>
  <c r="W136" i="1"/>
  <c r="W151" i="1"/>
  <c r="W135" i="1"/>
  <c r="W134" i="1"/>
  <c r="W133" i="1"/>
  <c r="W132" i="1"/>
  <c r="W131" i="1"/>
  <c r="W130" i="1"/>
  <c r="W129" i="1"/>
  <c r="W128" i="1"/>
  <c r="W150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73" i="1"/>
  <c r="U21" i="1"/>
  <c r="U124" i="1"/>
  <c r="U160" i="1"/>
  <c r="U26" i="1"/>
  <c r="U51" i="1"/>
  <c r="U161" i="1"/>
  <c r="U31" i="1"/>
  <c r="U162" i="1"/>
  <c r="U163" i="1"/>
  <c r="U164" i="1"/>
  <c r="U43" i="1"/>
  <c r="U74" i="1"/>
  <c r="U165" i="1"/>
  <c r="U103" i="1"/>
  <c r="U166" i="1"/>
  <c r="U167" i="1"/>
  <c r="U90" i="1"/>
  <c r="U93" i="1"/>
  <c r="U168" i="1"/>
  <c r="U16" i="1"/>
  <c r="U108" i="1"/>
  <c r="U169" i="1"/>
  <c r="U65" i="1"/>
  <c r="U83" i="1"/>
  <c r="U170" i="1"/>
  <c r="U99" i="1"/>
  <c r="U171" i="1"/>
  <c r="U115" i="1"/>
  <c r="U172" i="1"/>
  <c r="U128" i="1"/>
  <c r="U129" i="1"/>
  <c r="U130" i="1"/>
  <c r="U131" i="1"/>
  <c r="U132" i="1"/>
  <c r="U133" i="1"/>
  <c r="U134" i="1"/>
  <c r="U135" i="1"/>
  <c r="U150" i="1"/>
  <c r="T128" i="1"/>
  <c r="T129" i="1"/>
  <c r="T130" i="1"/>
  <c r="T131" i="1"/>
  <c r="T132" i="1"/>
  <c r="T133" i="1"/>
  <c r="T134" i="1"/>
  <c r="T135" i="1"/>
  <c r="T150" i="1"/>
  <c r="U154" i="1"/>
  <c r="U136" i="1"/>
  <c r="U137" i="1"/>
  <c r="U138" i="1"/>
  <c r="U139" i="1"/>
  <c r="U140" i="1"/>
  <c r="U141" i="1"/>
  <c r="U142" i="1"/>
  <c r="U151" i="1"/>
  <c r="T136" i="1"/>
  <c r="T137" i="1"/>
  <c r="T138" i="1"/>
  <c r="T139" i="1"/>
  <c r="T140" i="1"/>
  <c r="T141" i="1"/>
  <c r="T142" i="1"/>
  <c r="T151" i="1"/>
  <c r="U155" i="1"/>
  <c r="U143" i="1"/>
  <c r="U144" i="1"/>
  <c r="U145" i="1"/>
  <c r="U146" i="1"/>
  <c r="U147" i="1"/>
  <c r="U148" i="1"/>
  <c r="U149" i="1"/>
  <c r="U152" i="1"/>
  <c r="T143" i="1"/>
  <c r="T144" i="1"/>
  <c r="T145" i="1"/>
  <c r="T146" i="1"/>
  <c r="T147" i="1"/>
  <c r="T148" i="1"/>
  <c r="T149" i="1"/>
  <c r="T152" i="1"/>
  <c r="U156" i="1"/>
  <c r="U153" i="1"/>
  <c r="T153" i="1"/>
  <c r="U157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S153" i="1"/>
  <c r="T157" i="1"/>
  <c r="R153" i="1"/>
  <c r="S157" i="1"/>
  <c r="Q153" i="1"/>
  <c r="P153" i="1"/>
  <c r="Q157" i="1"/>
  <c r="O153" i="1"/>
  <c r="N153" i="1"/>
  <c r="M153" i="1"/>
  <c r="L153" i="1"/>
  <c r="M157" i="1"/>
  <c r="K153" i="1"/>
  <c r="J153" i="1"/>
  <c r="I153" i="1"/>
  <c r="H153" i="1"/>
  <c r="G153" i="1"/>
  <c r="F153" i="1"/>
  <c r="E153" i="1"/>
  <c r="F157" i="1"/>
  <c r="D153" i="1"/>
  <c r="E157" i="1"/>
  <c r="C153" i="1"/>
  <c r="D157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S144" i="1"/>
  <c r="S143" i="1"/>
  <c r="S152" i="1"/>
  <c r="R144" i="1"/>
  <c r="Q144" i="1"/>
  <c r="P144" i="1"/>
  <c r="O144" i="1"/>
  <c r="O143" i="1"/>
  <c r="O152" i="1"/>
  <c r="N143" i="1"/>
  <c r="N144" i="1"/>
  <c r="N152" i="1"/>
  <c r="O156" i="1"/>
  <c r="M144" i="1"/>
  <c r="L144" i="1"/>
  <c r="K144" i="1"/>
  <c r="J144" i="1"/>
  <c r="I144" i="1"/>
  <c r="H144" i="1"/>
  <c r="H143" i="1"/>
  <c r="H152" i="1"/>
  <c r="I143" i="1"/>
  <c r="I152" i="1"/>
  <c r="I156" i="1"/>
  <c r="G144" i="1"/>
  <c r="F144" i="1"/>
  <c r="E144" i="1"/>
  <c r="D144" i="1"/>
  <c r="C144" i="1"/>
  <c r="R143" i="1"/>
  <c r="R152" i="1"/>
  <c r="Q143" i="1"/>
  <c r="Q152" i="1"/>
  <c r="R156" i="1"/>
  <c r="P143" i="1"/>
  <c r="P152" i="1"/>
  <c r="Q156" i="1"/>
  <c r="M143" i="1"/>
  <c r="M152" i="1"/>
  <c r="N156" i="1"/>
  <c r="L143" i="1"/>
  <c r="L152" i="1"/>
  <c r="M156" i="1"/>
  <c r="K143" i="1"/>
  <c r="K152" i="1"/>
  <c r="L156" i="1"/>
  <c r="J143" i="1"/>
  <c r="J152" i="1"/>
  <c r="J156" i="1"/>
  <c r="G143" i="1"/>
  <c r="F143" i="1"/>
  <c r="F152" i="1"/>
  <c r="E143" i="1"/>
  <c r="E152" i="1"/>
  <c r="F156" i="1"/>
  <c r="D143" i="1"/>
  <c r="D152" i="1"/>
  <c r="C143" i="1"/>
  <c r="C15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S136" i="1"/>
  <c r="S151" i="1"/>
  <c r="R136" i="1"/>
  <c r="R151" i="1"/>
  <c r="S155" i="1"/>
  <c r="Q136" i="1"/>
  <c r="Q151" i="1"/>
  <c r="P136" i="1"/>
  <c r="P151" i="1"/>
  <c r="O136" i="1"/>
  <c r="O151" i="1"/>
  <c r="P155" i="1"/>
  <c r="N136" i="1"/>
  <c r="N151" i="1"/>
  <c r="M136" i="1"/>
  <c r="M151" i="1"/>
  <c r="N155" i="1"/>
  <c r="L136" i="1"/>
  <c r="L151" i="1"/>
  <c r="K136" i="1"/>
  <c r="K151" i="1"/>
  <c r="L155" i="1"/>
  <c r="J136" i="1"/>
  <c r="I136" i="1"/>
  <c r="H136" i="1"/>
  <c r="H151" i="1"/>
  <c r="G136" i="1"/>
  <c r="F136" i="1"/>
  <c r="E136" i="1"/>
  <c r="E151" i="1"/>
  <c r="D136" i="1"/>
  <c r="D151" i="1"/>
  <c r="E155" i="1"/>
  <c r="C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S129" i="1"/>
  <c r="R129" i="1"/>
  <c r="Q129" i="1"/>
  <c r="P129" i="1"/>
  <c r="O129" i="1"/>
  <c r="O128" i="1"/>
  <c r="O150" i="1"/>
  <c r="P128" i="1"/>
  <c r="P150" i="1"/>
  <c r="P154" i="1"/>
  <c r="N129" i="1"/>
  <c r="M129" i="1"/>
  <c r="L129" i="1"/>
  <c r="K129" i="1"/>
  <c r="J129" i="1"/>
  <c r="I129" i="1"/>
  <c r="H129" i="1"/>
  <c r="G129" i="1"/>
  <c r="F129" i="1"/>
  <c r="E129" i="1"/>
  <c r="E128" i="1"/>
  <c r="E150" i="1"/>
  <c r="D129" i="1"/>
  <c r="C129" i="1"/>
  <c r="S128" i="1"/>
  <c r="S150" i="1"/>
  <c r="R128" i="1"/>
  <c r="R150" i="1"/>
  <c r="S154" i="1"/>
  <c r="Q128" i="1"/>
  <c r="Q150" i="1"/>
  <c r="Q154" i="1"/>
  <c r="N128" i="1"/>
  <c r="M128" i="1"/>
  <c r="M150" i="1"/>
  <c r="L128" i="1"/>
  <c r="L150" i="1"/>
  <c r="M154" i="1"/>
  <c r="K128" i="1"/>
  <c r="J128" i="1"/>
  <c r="I128" i="1"/>
  <c r="I150" i="1"/>
  <c r="H128" i="1"/>
  <c r="H150" i="1"/>
  <c r="G128" i="1"/>
  <c r="F128" i="1"/>
  <c r="F150" i="1"/>
  <c r="D128" i="1"/>
  <c r="D150" i="1"/>
  <c r="E154" i="1"/>
  <c r="C128" i="1"/>
  <c r="P156" i="1"/>
  <c r="J150" i="1"/>
  <c r="N150" i="1"/>
  <c r="N154" i="1"/>
  <c r="G150" i="1"/>
  <c r="C151" i="1"/>
  <c r="D155" i="1"/>
  <c r="G152" i="1"/>
  <c r="G156" i="1"/>
  <c r="R154" i="1"/>
  <c r="R155" i="1"/>
  <c r="C150" i="1"/>
  <c r="D154" i="1"/>
  <c r="F151" i="1"/>
  <c r="F155" i="1"/>
  <c r="J151" i="1"/>
  <c r="G151" i="1"/>
  <c r="G155" i="1"/>
  <c r="K150" i="1"/>
  <c r="I151" i="1"/>
  <c r="I155" i="1"/>
  <c r="Q155" i="1"/>
  <c r="E156" i="1"/>
  <c r="S156" i="1"/>
  <c r="T156" i="1"/>
  <c r="H156" i="1"/>
  <c r="T154" i="1"/>
  <c r="R157" i="1"/>
  <c r="O157" i="1"/>
  <c r="N157" i="1"/>
  <c r="K157" i="1"/>
  <c r="J157" i="1"/>
  <c r="H157" i="1"/>
  <c r="G157" i="1"/>
  <c r="D156" i="1"/>
  <c r="T155" i="1"/>
  <c r="J155" i="1"/>
  <c r="G154" i="1"/>
  <c r="K154" i="1"/>
  <c r="L154" i="1"/>
  <c r="J154" i="1"/>
  <c r="H154" i="1"/>
  <c r="H155" i="1"/>
  <c r="K155" i="1"/>
  <c r="M155" i="1"/>
  <c r="O155" i="1"/>
  <c r="K156" i="1"/>
  <c r="O154" i="1"/>
  <c r="I154" i="1"/>
  <c r="F154" i="1"/>
  <c r="I157" i="1"/>
  <c r="P157" i="1"/>
  <c r="L157" i="1"/>
  <c r="V152" i="1"/>
  <c r="V156" i="1"/>
  <c r="V150" i="1"/>
  <c r="V154" i="1"/>
  <c r="V151" i="1"/>
  <c r="V155" i="1"/>
  <c r="V157" i="1"/>
  <c r="W156" i="1"/>
  <c r="W155" i="1"/>
  <c r="W154" i="1"/>
</calcChain>
</file>

<file path=xl/sharedStrings.xml><?xml version="1.0" encoding="utf-8"?>
<sst xmlns="http://schemas.openxmlformats.org/spreadsheetml/2006/main" count="372" uniqueCount="192">
  <si>
    <t>LENTILLES - SURFACES (ha)</t>
  </si>
  <si>
    <t>Source : Terres Inovia et Terres Univia d'après les données PAC</t>
  </si>
  <si>
    <t>Date de la dernière actualisation :</t>
  </si>
  <si>
    <t>: absence de lentille</t>
  </si>
  <si>
    <t xml:space="preserve"> 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</si>
  <si>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</si>
  <si>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</si>
  <si>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</si>
  <si>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</si>
  <si>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</si>
  <si>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</si>
  <si>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</si>
  <si>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</si>
  <si>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</si>
  <si>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</si>
  <si>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</si>
  <si>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 xml:space="preserve">   D67 - Bas-Rhin</t>
  </si>
  <si>
    <t>Est et Nord</t>
  </si>
  <si>
    <t xml:space="preserve">   D68 - Haut-Rhin</t>
  </si>
  <si>
    <t>R42 - Alsace</t>
  </si>
  <si>
    <t xml:space="preserve">   D24 - Dordogne</t>
  </si>
  <si>
    <t>Sud</t>
  </si>
  <si>
    <t xml:space="preserve">   D33 - Gironde</t>
  </si>
  <si>
    <t xml:space="preserve">   D40 - Landes</t>
  </si>
  <si>
    <t xml:space="preserve">   D47 - Lot-et-Garonne</t>
  </si>
  <si>
    <t xml:space="preserve">   D64 - Pyrénées-Atlantiques</t>
  </si>
  <si>
    <t>R72 - Aquitaine</t>
  </si>
  <si>
    <t xml:space="preserve">   D03 - Allier</t>
  </si>
  <si>
    <t xml:space="preserve">   D15 - Cantal</t>
  </si>
  <si>
    <t xml:space="preserve">   D43 - Haute-Loire</t>
  </si>
  <si>
    <t xml:space="preserve">   D63 - Puy-de-Dôme</t>
  </si>
  <si>
    <t>R83 - Auvergne</t>
  </si>
  <si>
    <t xml:space="preserve">   D21 - Côte-d'Or</t>
  </si>
  <si>
    <t xml:space="preserve">   D58 - Nièvre</t>
  </si>
  <si>
    <t xml:space="preserve">   D71 - Saône-et-Loire</t>
  </si>
  <si>
    <t xml:space="preserve">   D89 - Yonne</t>
  </si>
  <si>
    <t>R26 - Bourgogne</t>
  </si>
  <si>
    <t xml:space="preserve">   D22 - Côtes-d'Armor</t>
  </si>
  <si>
    <t>Centre et Ouest</t>
  </si>
  <si>
    <t xml:space="preserve">   D29 - Finistère</t>
  </si>
  <si>
    <t xml:space="preserve">   D35 - Ille-et-Vilaine</t>
  </si>
  <si>
    <t xml:space="preserve">   D56 - Morbihan</t>
  </si>
  <si>
    <t>R53 - Bretagne</t>
  </si>
  <si>
    <t xml:space="preserve">   D18 - Cher</t>
  </si>
  <si>
    <t xml:space="preserve">   D28 - Eure-et-Loir</t>
  </si>
  <si>
    <t xml:space="preserve">   D36 - Indre</t>
  </si>
  <si>
    <t xml:space="preserve">   D37 - Indre-et-Loire</t>
  </si>
  <si>
    <t xml:space="preserve">   D41 - Loir-et-Cher</t>
  </si>
  <si>
    <t xml:space="preserve">   D45 - Loiret</t>
  </si>
  <si>
    <t>R24 - Centre Val de Loire</t>
  </si>
  <si>
    <t xml:space="preserve">   D08 - Ardennes</t>
  </si>
  <si>
    <t xml:space="preserve">   D10 - Aube</t>
  </si>
  <si>
    <t xml:space="preserve">   D51 - Marne</t>
  </si>
  <si>
    <t xml:space="preserve">   D52 - Haute-Marne</t>
  </si>
  <si>
    <t>R21 - Champagne-Ardenne</t>
  </si>
  <si>
    <t xml:space="preserve">   D2A - Corse-du-Sud</t>
  </si>
  <si>
    <t xml:space="preserve">   D2B - Haute-Corse</t>
  </si>
  <si>
    <t>R94 - Corse</t>
  </si>
  <si>
    <t xml:space="preserve">   D25 - Doubs</t>
  </si>
  <si>
    <t xml:space="preserve">   D39 - Jura</t>
  </si>
  <si>
    <t xml:space="preserve">   D70 - Haute-Saône</t>
  </si>
  <si>
    <t xml:space="preserve">   D90 - Territoire de Belfort</t>
  </si>
  <si>
    <t>R43 - Franche-Comté</t>
  </si>
  <si>
    <t xml:space="preserve">   D77 - Seine-et-Marne</t>
  </si>
  <si>
    <t xml:space="preserve">   D78 - Yvelines</t>
  </si>
  <si>
    <t xml:space="preserve">   D91 - Essonne</t>
  </si>
  <si>
    <t xml:space="preserve">   D92 - Hauts-de-Seine</t>
  </si>
  <si>
    <t xml:space="preserve">   D93 - Seine-Saint-Denis</t>
  </si>
  <si>
    <t xml:space="preserve">   D94 - Val-de-Marne</t>
  </si>
  <si>
    <t xml:space="preserve">   D95 - Val-d'Oise</t>
  </si>
  <si>
    <t>R11 - Ile-de-France</t>
  </si>
  <si>
    <t xml:space="preserve">   D11 - Aude</t>
  </si>
  <si>
    <t xml:space="preserve">   D30 - Gard</t>
  </si>
  <si>
    <t xml:space="preserve">   D34 - Hérault</t>
  </si>
  <si>
    <t xml:space="preserve">   D48 - Lozère</t>
  </si>
  <si>
    <t xml:space="preserve">   D66 - Pyrénées-Orientales</t>
  </si>
  <si>
    <t>R91 - Languedoc-Roussillon</t>
  </si>
  <si>
    <t xml:space="preserve">   D19 - Corrèze</t>
  </si>
  <si>
    <t xml:space="preserve">   D23 - Creuse</t>
  </si>
  <si>
    <t xml:space="preserve">   D87 - Haute-Vienne</t>
  </si>
  <si>
    <t>R74 - Limousin</t>
  </si>
  <si>
    <t xml:space="preserve">   D54 - Meurthe-et-Moselle</t>
  </si>
  <si>
    <t xml:space="preserve">   D55 - Meuse</t>
  </si>
  <si>
    <t xml:space="preserve">   D57 - Moselle</t>
  </si>
  <si>
    <t xml:space="preserve">   D88 - Vosges</t>
  </si>
  <si>
    <t>R41 - Lorraine</t>
  </si>
  <si>
    <t xml:space="preserve">   D09 - Ariège</t>
  </si>
  <si>
    <t xml:space="preserve">   D12 - Aveyron</t>
  </si>
  <si>
    <t xml:space="preserve">   D31 - Haute-Garonne</t>
  </si>
  <si>
    <t xml:space="preserve">   D32 - Gers</t>
  </si>
  <si>
    <t xml:space="preserve">   D46 - Lot</t>
  </si>
  <si>
    <t xml:space="preserve">   D65 - Hautes-Pyrénées</t>
  </si>
  <si>
    <t xml:space="preserve">   D81 - Tarn</t>
  </si>
  <si>
    <t xml:space="preserve">   D82 - Tarn-et-Garonne</t>
  </si>
  <si>
    <t>R73 - Midi-Pyrénées</t>
  </si>
  <si>
    <t xml:space="preserve">   D59 - Nord</t>
  </si>
  <si>
    <t xml:space="preserve">   D62 - Pas-de-Calais</t>
  </si>
  <si>
    <t>R31 - Nord - Pas-de-Calais</t>
  </si>
  <si>
    <t xml:space="preserve">   D14 - Calvados</t>
  </si>
  <si>
    <t xml:space="preserve">   D50 - Manche</t>
  </si>
  <si>
    <t xml:space="preserve">   D61 - Orne</t>
  </si>
  <si>
    <t>R25 - Basse-Normandie</t>
  </si>
  <si>
    <t xml:space="preserve">   D27 - Eure</t>
  </si>
  <si>
    <t xml:space="preserve">   D76 - Seine-Maritime</t>
  </si>
  <si>
    <t>R23 - Haute-Normandie</t>
  </si>
  <si>
    <t xml:space="preserve">   D44 - Loire-Atlantique</t>
  </si>
  <si>
    <t xml:space="preserve">   D49 - Maine-et-Loire</t>
  </si>
  <si>
    <t xml:space="preserve">   D53 - Mayenne</t>
  </si>
  <si>
    <t xml:space="preserve">   D72 - Sarthe</t>
  </si>
  <si>
    <t xml:space="preserve">   D85 - Vendée</t>
  </si>
  <si>
    <t>R52 - Pays de la Loire</t>
  </si>
  <si>
    <t xml:space="preserve">   D02 - Aisne</t>
  </si>
  <si>
    <t xml:space="preserve">   D60 - Oise</t>
  </si>
  <si>
    <t xml:space="preserve">   D80 - Somme</t>
  </si>
  <si>
    <t>R22 - Picardie</t>
  </si>
  <si>
    <t xml:space="preserve">   D16 - Charente</t>
  </si>
  <si>
    <t xml:space="preserve">   D17 - Charente-Maritime</t>
  </si>
  <si>
    <t xml:space="preserve">   D79 - Deux-Sèvres</t>
  </si>
  <si>
    <t xml:space="preserve">   D86 - Vienne</t>
  </si>
  <si>
    <t>R54 - Poitou-Charentes</t>
  </si>
  <si>
    <t xml:space="preserve">   D04 - Alpes-de-Haute-Provence</t>
  </si>
  <si>
    <t xml:space="preserve">   D05 - Hautes-Alpes</t>
  </si>
  <si>
    <t xml:space="preserve">   D06 - Alpes-Maritimes</t>
  </si>
  <si>
    <t xml:space="preserve">   D13 - Bouches-du-Rhône</t>
  </si>
  <si>
    <t xml:space="preserve">   D83 - Var</t>
  </si>
  <si>
    <t xml:space="preserve">   D84 - Vaucluse</t>
  </si>
  <si>
    <t>R93 - Provence-Alpes-Côte d'Azur</t>
  </si>
  <si>
    <t xml:space="preserve">   D01 - Ain</t>
  </si>
  <si>
    <t xml:space="preserve">   D07 - Ardèche</t>
  </si>
  <si>
    <t xml:space="preserve">   D26 - Drôme</t>
  </si>
  <si>
    <t xml:space="preserve">   D38 - Isère</t>
  </si>
  <si>
    <t xml:space="preserve">   D42 - Loire</t>
  </si>
  <si>
    <t xml:space="preserve">   D69 - Rhône</t>
  </si>
  <si>
    <t xml:space="preserve">   D73 - Savoie</t>
  </si>
  <si>
    <t xml:space="preserve">   D74 - Haute-Savoie</t>
  </si>
  <si>
    <t>R82 - Rhône-Alpes</t>
  </si>
  <si>
    <t>FR - France métropolitaine</t>
  </si>
  <si>
    <t xml:space="preserve"> /</t>
  </si>
  <si>
    <t>SURFACES "ANCIENNES" REGIONS</t>
  </si>
  <si>
    <t>Bretagne</t>
  </si>
  <si>
    <t>Centre Val de Loire</t>
  </si>
  <si>
    <t xml:space="preserve"> Ile-de-France</t>
  </si>
  <si>
    <t>Limousin</t>
  </si>
  <si>
    <t>Basse-Normandie</t>
  </si>
  <si>
    <t>Haute-Normandie</t>
  </si>
  <si>
    <t>Pays de la Loire</t>
  </si>
  <si>
    <t>Poitou-Charentes</t>
  </si>
  <si>
    <t>Alsace</t>
  </si>
  <si>
    <t>Bourgogne</t>
  </si>
  <si>
    <t>Champagne-Ardenne</t>
  </si>
  <si>
    <t>Franche-Comté</t>
  </si>
  <si>
    <t>Lorraine</t>
  </si>
  <si>
    <t>Nord - Pas-de-Calais</t>
  </si>
  <si>
    <t>Picardie</t>
  </si>
  <si>
    <t>Aquitaine</t>
  </si>
  <si>
    <t>Auvergne</t>
  </si>
  <si>
    <t>Corse</t>
  </si>
  <si>
    <t>Languedoc-Roussillon</t>
  </si>
  <si>
    <t>Midi-Pyrénées</t>
  </si>
  <si>
    <t>Provence-Alpes-Côte d'Azur</t>
  </si>
  <si>
    <t>Rhône-Alpes</t>
  </si>
  <si>
    <t>Grand bassin Centre et Ouest</t>
  </si>
  <si>
    <t>Grand bassin Est et Nord</t>
  </si>
  <si>
    <t>Grand bassin Sud</t>
  </si>
  <si>
    <t>France métropolitaine</t>
  </si>
  <si>
    <t>Evolution année N par rapport à N-1 Centre et Ouest (en %)</t>
  </si>
  <si>
    <t>Evolution année N par rapport à N-1 Est et Nord (en %)</t>
  </si>
  <si>
    <t>Evolution année N par rapport à N-1 Sud (en %)</t>
  </si>
  <si>
    <t>Evolution année N par rapport à N-1 France métropolitaine (en %)</t>
  </si>
  <si>
    <t>SURFACES "NOUVELLES" REGIONS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</si>
  <si>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</si>
  <si>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</si>
  <si>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</si>
  <si>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</si>
  <si>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</si>
  <si>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</si>
  <si>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</si>
  <si>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</si>
  <si>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</si>
  <si>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AUVERGNE ET RHÔNE ALPES</t>
  </si>
  <si>
    <t>BOURGOGNE ET FRANCHE COMTE</t>
  </si>
  <si>
    <t>BRETAGNE</t>
  </si>
  <si>
    <t>CENTRE VAL DE LOIRE</t>
  </si>
  <si>
    <t>CORSE</t>
  </si>
  <si>
    <t>GRAND EST</t>
  </si>
  <si>
    <t>HAUTS DE France</t>
  </si>
  <si>
    <t>ILE DE France</t>
  </si>
  <si>
    <t>NORMANDIE</t>
  </si>
  <si>
    <t>NOUVELLE AQUITAINE</t>
  </si>
  <si>
    <t>OCCITANIE</t>
  </si>
  <si>
    <t>PAYS DE LOIRE</t>
  </si>
  <si>
    <t>PROVENCE-ALPES-CÔTE D'AZUR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</si>
</sst>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sz val="10"/>
      <name val="Geneva"/>
    </font>
    <font>
      <b/>
      <sz val="14"/>
      <color rgb="FF00B05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5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center"/>
    </xf>
    <xf numFmtId="0" fontId="10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0" fillId="2" borderId="0" xfId="0" applyFill="1"/>
    <xf numFmtId="0" fontId="3" fillId="3" borderId="1" xfId="0" applyFont="1" applyFill="1" applyBorder="1"/>
    <xf numFmtId="0" fontId="4" fillId="4" borderId="1" xfId="0" applyFont="1" applyFill="1" applyBorder="1"/>
    <xf numFmtId="0" fontId="5" fillId="4" borderId="0" xfId="0" applyFont="1" applyFill="1"/>
    <xf numFmtId="0" fontId="6" fillId="0" borderId="0" xfId="0" applyFont="1"/>
    <xf numFmtId="49" fontId="4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7" fillId="2" borderId="0" xfId="0" applyFont="1" applyFill="1"/>
    <xf numFmtId="0" fontId="7" fillId="3" borderId="0" xfId="0" applyFont="1" applyFill="1"/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1" fontId="4" fillId="6" borderId="1" xfId="0" applyNumberFormat="1" applyFont="1" applyFill="1" applyBorder="1"/>
    <xf numFmtId="0" fontId="8" fillId="0" borderId="0" xfId="0" applyFont="1"/>
    <xf numFmtId="0" fontId="3" fillId="7" borderId="1" xfId="0" applyFont="1" applyFill="1" applyBorder="1"/>
    <xf numFmtId="0" fontId="3" fillId="2" borderId="1" xfId="0" applyFont="1" applyFill="1" applyBorder="1"/>
    <xf numFmtId="14" fontId="2" fillId="8" borderId="0" xfId="0" applyNumberFormat="1" applyFont="1" applyFill="1" applyAlignment="1">
      <alignment horizontal="left"/>
    </xf>
    <xf numFmtId="0" fontId="3" fillId="9" borderId="1" xfId="0" applyFont="1" applyFill="1" applyBorder="1"/>
    <xf numFmtId="1" fontId="3" fillId="9" borderId="1" xfId="0" applyNumberFormat="1" applyFont="1" applyFill="1" applyBorder="1"/>
    <xf numFmtId="1" fontId="3" fillId="7" borderId="1" xfId="0" applyNumberFormat="1" applyFont="1" applyFill="1" applyBorder="1"/>
    <xf numFmtId="1" fontId="3" fillId="7" borderId="2" xfId="0" applyNumberFormat="1" applyFont="1" applyFill="1" applyBorder="1"/>
    <xf numFmtId="1" fontId="2" fillId="2" borderId="1" xfId="0" applyNumberFormat="1" applyFont="1" applyFill="1" applyBorder="1"/>
    <xf numFmtId="1" fontId="3" fillId="2" borderId="1" xfId="0" applyNumberFormat="1" applyFont="1" applyFill="1" applyBorder="1"/>
    <xf numFmtId="1" fontId="3" fillId="7" borderId="3" xfId="0" applyNumberFormat="1" applyFont="1" applyFill="1" applyBorder="1"/>
    <xf numFmtId="1" fontId="3" fillId="7" borderId="0" xfId="0" applyNumberFormat="1" applyFont="1" applyFill="1"/>
    <xf numFmtId="1" fontId="4" fillId="4" borderId="1" xfId="0" applyNumberFormat="1" applyFont="1" applyFill="1" applyBorder="1"/>
    <xf numFmtId="1" fontId="3" fillId="0" borderId="1" xfId="0" applyNumberFormat="1" applyFont="1" applyBorder="1"/>
    <xf numFmtId="1" fontId="3" fillId="0" borderId="0" xfId="0" applyNumberFormat="1" applyFont="1"/>
    <xf numFmtId="0" fontId="3" fillId="0" borderId="0" xfId="0" applyFont="1" applyBorder="1"/>
    <xf numFmtId="1" fontId="3" fillId="7" borderId="4" xfId="0" applyNumberFormat="1" applyFont="1" applyFill="1" applyBorder="1"/>
    <xf numFmtId="1" fontId="0" fillId="2" borderId="0" xfId="0" applyNumberFormat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chartsheet" Target="chartsheets/sheet4.xml"/><Relationship Id="rId10" Type="http://schemas.openxmlformats.org/officeDocument/2006/relationships/customXml" Target="../customXml/item1.xml"/><Relationship Id="rId4" Type="http://schemas.openxmlformats.org/officeDocument/2006/relationships/chartsheet" Target="chart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françaises de lentille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de la PAC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SURFACES_LENTILLE!$A$150</c:f>
              <c:strCache>
                <c:ptCount val="1"/>
                <c:pt idx="0">
                  <c:v>Grand bassin Centre et Ouest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SURFACES_LENTILLE!$C$150:$U$150</c:f>
              <c:numCache>
                <c:formatCode>General</c:formatCode>
                <c:ptCount val="19"/>
                <c:pt idx="0">
                  <c:v>559</c:v>
                </c:pt>
                <c:pt idx="1">
                  <c:v>399</c:v>
                </c:pt>
                <c:pt idx="2" formatCode="0">
                  <c:v>657</c:v>
                </c:pt>
                <c:pt idx="3" formatCode="0">
                  <c:v>1068</c:v>
                </c:pt>
                <c:pt idx="4" formatCode="0">
                  <c:v>939</c:v>
                </c:pt>
                <c:pt idx="5" formatCode="0">
                  <c:v>860</c:v>
                </c:pt>
                <c:pt idx="6" formatCode="0">
                  <c:v>1312</c:v>
                </c:pt>
                <c:pt idx="7" formatCode="0">
                  <c:v>1746</c:v>
                </c:pt>
                <c:pt idx="8" formatCode="0">
                  <c:v>2514</c:v>
                </c:pt>
                <c:pt idx="9" formatCode="0">
                  <c:v>2533</c:v>
                </c:pt>
                <c:pt idx="10" formatCode="0">
                  <c:v>1450</c:v>
                </c:pt>
                <c:pt idx="11" formatCode="0">
                  <c:v>1306.0300000000002</c:v>
                </c:pt>
                <c:pt idx="12" formatCode="0">
                  <c:v>2398.4900000000007</c:v>
                </c:pt>
                <c:pt idx="13" formatCode="0">
                  <c:v>3957.4399999999991</c:v>
                </c:pt>
                <c:pt idx="14" formatCode="0">
                  <c:v>4595.05</c:v>
                </c:pt>
                <c:pt idx="15" formatCode="0">
                  <c:v>6170.9</c:v>
                </c:pt>
                <c:pt idx="16" formatCode="0">
                  <c:v>6138.16</c:v>
                </c:pt>
                <c:pt idx="17" formatCode="0">
                  <c:v>7169.2400000000007</c:v>
                </c:pt>
                <c:pt idx="18" formatCode="0">
                  <c:v>6787.1900000000005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SURFACES_LENTILLE!$A$151</c:f>
              <c:strCache>
                <c:ptCount val="1"/>
                <c:pt idx="0">
                  <c:v>Grand bassin Est et Nord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SURFACES_LENTILLE!$C$151:$U$151</c:f>
              <c:numCache>
                <c:formatCode>General</c:formatCode>
                <c:ptCount val="19"/>
                <c:pt idx="0">
                  <c:v>313</c:v>
                </c:pt>
                <c:pt idx="1">
                  <c:v>342</c:v>
                </c:pt>
                <c:pt idx="2" formatCode="0">
                  <c:v>348</c:v>
                </c:pt>
                <c:pt idx="3" formatCode="0">
                  <c:v>246</c:v>
                </c:pt>
                <c:pt idx="4" formatCode="0">
                  <c:v>261</c:v>
                </c:pt>
                <c:pt idx="5" formatCode="0">
                  <c:v>303</c:v>
                </c:pt>
                <c:pt idx="6" formatCode="0">
                  <c:v>761</c:v>
                </c:pt>
                <c:pt idx="7" formatCode="0">
                  <c:v>1335</c:v>
                </c:pt>
                <c:pt idx="8" formatCode="0">
                  <c:v>2128</c:v>
                </c:pt>
                <c:pt idx="9" formatCode="0">
                  <c:v>2214</c:v>
                </c:pt>
                <c:pt idx="10" formatCode="0">
                  <c:v>1614</c:v>
                </c:pt>
                <c:pt idx="11" formatCode="0">
                  <c:v>878.95</c:v>
                </c:pt>
                <c:pt idx="12" formatCode="0">
                  <c:v>1394.72</c:v>
                </c:pt>
                <c:pt idx="13" formatCode="0">
                  <c:v>2371.65</c:v>
                </c:pt>
                <c:pt idx="14" formatCode="0">
                  <c:v>3032.51</c:v>
                </c:pt>
                <c:pt idx="15" formatCode="0">
                  <c:v>3658.63</c:v>
                </c:pt>
                <c:pt idx="16" formatCode="0">
                  <c:v>2995.43</c:v>
                </c:pt>
                <c:pt idx="17" formatCode="0">
                  <c:v>3195.2599999999998</c:v>
                </c:pt>
                <c:pt idx="18" formatCode="0">
                  <c:v>3536.7199999999993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SURFACES_LENTILLE!$A$152</c:f>
              <c:strCache>
                <c:ptCount val="1"/>
                <c:pt idx="0">
                  <c:v>Grand bassin Sud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SURFACES_LENTILLE!$C$152:$U$152</c:f>
              <c:numCache>
                <c:formatCode>General</c:formatCode>
                <c:ptCount val="19"/>
                <c:pt idx="0">
                  <c:v>3526</c:v>
                </c:pt>
                <c:pt idx="1">
                  <c:v>4070</c:v>
                </c:pt>
                <c:pt idx="2" formatCode="0">
                  <c:v>4857</c:v>
                </c:pt>
                <c:pt idx="3" formatCode="0">
                  <c:v>5547</c:v>
                </c:pt>
                <c:pt idx="4" formatCode="0">
                  <c:v>3330</c:v>
                </c:pt>
                <c:pt idx="5" formatCode="0">
                  <c:v>4364</c:v>
                </c:pt>
                <c:pt idx="6" formatCode="0">
                  <c:v>5245</c:v>
                </c:pt>
                <c:pt idx="7" formatCode="0">
                  <c:v>5660</c:v>
                </c:pt>
                <c:pt idx="8" formatCode="0">
                  <c:v>5620</c:v>
                </c:pt>
                <c:pt idx="9" formatCode="0">
                  <c:v>6614</c:v>
                </c:pt>
                <c:pt idx="10" formatCode="0">
                  <c:v>5150</c:v>
                </c:pt>
                <c:pt idx="11" formatCode="0">
                  <c:v>4976.2000000000007</c:v>
                </c:pt>
                <c:pt idx="12" formatCode="0">
                  <c:v>5466.9199999999992</c:v>
                </c:pt>
                <c:pt idx="13" formatCode="0">
                  <c:v>5615.84</c:v>
                </c:pt>
                <c:pt idx="14" formatCode="0">
                  <c:v>5761.25</c:v>
                </c:pt>
                <c:pt idx="15" formatCode="0">
                  <c:v>5133.2800000000007</c:v>
                </c:pt>
                <c:pt idx="16" formatCode="0">
                  <c:v>5158.97</c:v>
                </c:pt>
                <c:pt idx="17" formatCode="0">
                  <c:v>6225.26</c:v>
                </c:pt>
                <c:pt idx="18" formatCode="0">
                  <c:v>6835.07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SURFACES_LENTILLE!$A$153</c:f>
              <c:strCache>
                <c:ptCount val="1"/>
                <c:pt idx="0">
                  <c:v>France métropolitaine</c:v>
                </c:pt>
              </c:strCache>
            </c:strRef>
          </c:tx>
          <c:spPr>
            <a:ln>
              <a:solidFill>
                <a:srgbClr val="3399FF"/>
              </a:solidFill>
            </a:ln>
          </c:spPr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SURFACES_LENTILLE!$C$153:$U$153</c:f>
              <c:numCache>
                <c:formatCode>General</c:formatCode>
                <c:ptCount val="19"/>
                <c:pt idx="0">
                  <c:v>4398</c:v>
                </c:pt>
                <c:pt idx="1">
                  <c:v>4811</c:v>
                </c:pt>
                <c:pt idx="2" formatCode="0">
                  <c:v>5862</c:v>
                </c:pt>
                <c:pt idx="3" formatCode="0">
                  <c:v>6861</c:v>
                </c:pt>
                <c:pt idx="4" formatCode="0">
                  <c:v>4530</c:v>
                </c:pt>
                <c:pt idx="5" formatCode="0">
                  <c:v>5527</c:v>
                </c:pt>
                <c:pt idx="6" formatCode="0">
                  <c:v>7318</c:v>
                </c:pt>
                <c:pt idx="7" formatCode="0">
                  <c:v>8741</c:v>
                </c:pt>
                <c:pt idx="8" formatCode="0">
                  <c:v>10262</c:v>
                </c:pt>
                <c:pt idx="9" formatCode="0">
                  <c:v>11361</c:v>
                </c:pt>
                <c:pt idx="10" formatCode="0">
                  <c:v>8214</c:v>
                </c:pt>
                <c:pt idx="11" formatCode="0">
                  <c:v>7161</c:v>
                </c:pt>
                <c:pt idx="12" formatCode="0">
                  <c:v>9260</c:v>
                </c:pt>
                <c:pt idx="13" formatCode="0">
                  <c:v>11944.93</c:v>
                </c:pt>
                <c:pt idx="14" formatCode="0">
                  <c:v>13389</c:v>
                </c:pt>
                <c:pt idx="15" formatCode="0">
                  <c:v>14963.26</c:v>
                </c:pt>
                <c:pt idx="16" formatCode="0">
                  <c:v>14292.78</c:v>
                </c:pt>
                <c:pt idx="17" formatCode="0">
                  <c:v>16590.21</c:v>
                </c:pt>
                <c:pt idx="18" formatCode="0">
                  <c:v>17158.98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314872"/>
        <c:axId val="-168762808"/>
      </c:lineChart>
      <c:catAx>
        <c:axId val="-12331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36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8762808"/>
        <c:crosses val="autoZero"/>
        <c:auto val="1"/>
        <c:lblAlgn val="ctr"/>
        <c:lblOffset val="100"/>
        <c:noMultiLvlLbl val="0"/>
      </c:catAx>
      <c:valAx>
        <c:axId val="-168762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23314872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lentille dans le grand bassin Centre et Ouest </a:t>
            </a:r>
            <a:endParaRPr lang="fr-FR" sz="1800" b="0" i="1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de la PAC</a:t>
            </a:r>
          </a:p>
        </c:rich>
      </c:tx>
      <c:layout>
        <c:manualLayout>
          <c:xMode val="edge"/>
          <c:yMode val="edge"/>
          <c:x val="0.18953178544989568"/>
          <c:y val="1.2572673698806517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SURFACES_LENTILLE!$A$128</c:f>
              <c:strCache>
                <c:ptCount val="1"/>
                <c:pt idx="0">
                  <c:v>Bretagne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SURFACES_LENTILLE!$C$128:$U$128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1.8</c:v>
                </c:pt>
                <c:pt idx="13">
                  <c:v>0.93</c:v>
                </c:pt>
                <c:pt idx="14">
                  <c:v>1.87</c:v>
                </c:pt>
                <c:pt idx="15">
                  <c:v>2.37</c:v>
                </c:pt>
                <c:pt idx="16">
                  <c:v>0.63</c:v>
                </c:pt>
                <c:pt idx="17">
                  <c:v>1.56</c:v>
                </c:pt>
                <c:pt idx="18">
                  <c:v>3.51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SURFACES_LENTILLE!$A$129</c:f>
              <c:strCache>
                <c:ptCount val="1"/>
                <c:pt idx="0">
                  <c:v>Centre Val de Loire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SURFACES_LENTILLE!$C$129:$U$129</c:f>
              <c:numCache>
                <c:formatCode>0</c:formatCode>
                <c:ptCount val="19"/>
                <c:pt idx="0">
                  <c:v>423</c:v>
                </c:pt>
                <c:pt idx="1">
                  <c:v>342</c:v>
                </c:pt>
                <c:pt idx="2">
                  <c:v>588</c:v>
                </c:pt>
                <c:pt idx="3">
                  <c:v>988</c:v>
                </c:pt>
                <c:pt idx="4">
                  <c:v>860</c:v>
                </c:pt>
                <c:pt idx="5">
                  <c:v>745</c:v>
                </c:pt>
                <c:pt idx="6">
                  <c:v>1202</c:v>
                </c:pt>
                <c:pt idx="7">
                  <c:v>1595</c:v>
                </c:pt>
                <c:pt idx="8">
                  <c:v>2250</c:v>
                </c:pt>
                <c:pt idx="9">
                  <c:v>2165</c:v>
                </c:pt>
                <c:pt idx="10">
                  <c:v>1232</c:v>
                </c:pt>
                <c:pt idx="11">
                  <c:v>1109.0300000000002</c:v>
                </c:pt>
                <c:pt idx="12">
                  <c:v>2058.9700000000003</c:v>
                </c:pt>
                <c:pt idx="13">
                  <c:v>3425.4599999999996</c:v>
                </c:pt>
                <c:pt idx="14">
                  <c:v>3884.9700000000003</c:v>
                </c:pt>
                <c:pt idx="15">
                  <c:v>4453.8499999999995</c:v>
                </c:pt>
                <c:pt idx="16">
                  <c:v>3954.4</c:v>
                </c:pt>
                <c:pt idx="17">
                  <c:v>4501.6400000000003</c:v>
                </c:pt>
                <c:pt idx="18">
                  <c:v>4089.53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SURFACES_LENTILLE!$A$130</c:f>
              <c:strCache>
                <c:ptCount val="1"/>
                <c:pt idx="0">
                  <c:v> Ile-de-France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SURFACES_LENTILLE!$C$130:$U$130</c:f>
              <c:numCache>
                <c:formatCode>0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11</c:v>
                </c:pt>
                <c:pt idx="4">
                  <c:v>10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45</c:v>
                </c:pt>
                <c:pt idx="9">
                  <c:v>46</c:v>
                </c:pt>
                <c:pt idx="10">
                  <c:v>27</c:v>
                </c:pt>
                <c:pt idx="11">
                  <c:v>36.550000000000004</c:v>
                </c:pt>
                <c:pt idx="12">
                  <c:v>61.32</c:v>
                </c:pt>
                <c:pt idx="13">
                  <c:v>86.21</c:v>
                </c:pt>
                <c:pt idx="14">
                  <c:v>118.14</c:v>
                </c:pt>
                <c:pt idx="15">
                  <c:v>211.77000000000004</c:v>
                </c:pt>
                <c:pt idx="16">
                  <c:v>212.3</c:v>
                </c:pt>
                <c:pt idx="17">
                  <c:v>204.22</c:v>
                </c:pt>
                <c:pt idx="18">
                  <c:v>146.79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SURFACES_LENTILLE!$A$131</c:f>
              <c:strCache>
                <c:ptCount val="1"/>
                <c:pt idx="0">
                  <c:v>Limousin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SURFACES_LENTILLE!$C$131:$U$131</c:f>
              <c:numCache>
                <c:formatCode>0</c:formatCode>
                <c:ptCount val="19"/>
                <c:pt idx="0">
                  <c:v>0</c:v>
                </c:pt>
                <c:pt idx="1">
                  <c:v>7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0.35</c:v>
                </c:pt>
                <c:pt idx="12">
                  <c:v>15.69</c:v>
                </c:pt>
                <c:pt idx="13">
                  <c:v>8.51</c:v>
                </c:pt>
                <c:pt idx="14">
                  <c:v>25.39</c:v>
                </c:pt>
                <c:pt idx="15">
                  <c:v>27.369999999999997</c:v>
                </c:pt>
                <c:pt idx="16">
                  <c:v>12.11</c:v>
                </c:pt>
                <c:pt idx="17">
                  <c:v>8.6</c:v>
                </c:pt>
                <c:pt idx="18">
                  <c:v>11.62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SURFACES_LENTILLE!$A$132</c:f>
              <c:strCache>
                <c:ptCount val="1"/>
                <c:pt idx="0">
                  <c:v>Basse-Normandie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SURFACES_LENTILLE!$C$132:$U$132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</c:v>
                </c:pt>
                <c:pt idx="8">
                  <c:v>0</c:v>
                </c:pt>
                <c:pt idx="9">
                  <c:v>13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16.669999999999998</c:v>
                </c:pt>
                <c:pt idx="15">
                  <c:v>4.38</c:v>
                </c:pt>
                <c:pt idx="16">
                  <c:v>12.52</c:v>
                </c:pt>
                <c:pt idx="17">
                  <c:v>47.010000000000005</c:v>
                </c:pt>
                <c:pt idx="18">
                  <c:v>21.42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SURFACES_LENTILLE!$A$133</c:f>
              <c:strCache>
                <c:ptCount val="1"/>
                <c:pt idx="0">
                  <c:v>Haute-Normandie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SURFACES_LENTILLE!$C$133:$U$133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0.9</c:v>
                </c:pt>
                <c:pt idx="12">
                  <c:v>0</c:v>
                </c:pt>
                <c:pt idx="13">
                  <c:v>11.5</c:v>
                </c:pt>
                <c:pt idx="14">
                  <c:v>20.27</c:v>
                </c:pt>
                <c:pt idx="15">
                  <c:v>47.75</c:v>
                </c:pt>
                <c:pt idx="16">
                  <c:v>25.720000000000002</c:v>
                </c:pt>
                <c:pt idx="17">
                  <c:v>55.94</c:v>
                </c:pt>
                <c:pt idx="18">
                  <c:v>27.72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SURFACES_LENTILLE!$A$134</c:f>
              <c:strCache>
                <c:ptCount val="1"/>
                <c:pt idx="0">
                  <c:v>Pays de la Loire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SURFACES_LENTILLE!$C$134:$U$134</c:f>
              <c:numCache>
                <c:formatCode>0</c:formatCode>
                <c:ptCount val="19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11</c:v>
                </c:pt>
                <c:pt idx="4">
                  <c:v>19</c:v>
                </c:pt>
                <c:pt idx="5">
                  <c:v>16</c:v>
                </c:pt>
                <c:pt idx="6">
                  <c:v>27</c:v>
                </c:pt>
                <c:pt idx="7">
                  <c:v>35</c:v>
                </c:pt>
                <c:pt idx="8">
                  <c:v>83</c:v>
                </c:pt>
                <c:pt idx="9">
                  <c:v>95</c:v>
                </c:pt>
                <c:pt idx="10">
                  <c:v>61</c:v>
                </c:pt>
                <c:pt idx="11">
                  <c:v>62.49</c:v>
                </c:pt>
                <c:pt idx="12">
                  <c:v>69.58</c:v>
                </c:pt>
                <c:pt idx="13">
                  <c:v>126.93</c:v>
                </c:pt>
                <c:pt idx="14">
                  <c:v>169.81</c:v>
                </c:pt>
                <c:pt idx="15">
                  <c:v>360.34000000000003</c:v>
                </c:pt>
                <c:pt idx="16">
                  <c:v>638.30999999999995</c:v>
                </c:pt>
                <c:pt idx="17">
                  <c:v>819.37000000000012</c:v>
                </c:pt>
                <c:pt idx="18">
                  <c:v>770.03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SURFACES_LENTILLE!$A$135</c:f>
              <c:strCache>
                <c:ptCount val="1"/>
                <c:pt idx="0">
                  <c:v>Poitou-Charentes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SURFACES_LENTILLE!$C$135:$U$135</c:f>
              <c:numCache>
                <c:formatCode>0</c:formatCode>
                <c:ptCount val="19"/>
                <c:pt idx="0">
                  <c:v>111</c:v>
                </c:pt>
                <c:pt idx="1">
                  <c:v>25</c:v>
                </c:pt>
                <c:pt idx="2">
                  <c:v>32</c:v>
                </c:pt>
                <c:pt idx="3">
                  <c:v>58</c:v>
                </c:pt>
                <c:pt idx="4">
                  <c:v>45</c:v>
                </c:pt>
                <c:pt idx="5">
                  <c:v>84</c:v>
                </c:pt>
                <c:pt idx="6">
                  <c:v>79</c:v>
                </c:pt>
                <c:pt idx="7">
                  <c:v>83</c:v>
                </c:pt>
                <c:pt idx="8">
                  <c:v>136</c:v>
                </c:pt>
                <c:pt idx="9">
                  <c:v>209</c:v>
                </c:pt>
                <c:pt idx="10">
                  <c:v>125</c:v>
                </c:pt>
                <c:pt idx="11">
                  <c:v>96.71</c:v>
                </c:pt>
                <c:pt idx="12">
                  <c:v>191.13</c:v>
                </c:pt>
                <c:pt idx="13">
                  <c:v>292.7</c:v>
                </c:pt>
                <c:pt idx="14">
                  <c:v>357.93000000000006</c:v>
                </c:pt>
                <c:pt idx="15">
                  <c:v>1063.0700000000002</c:v>
                </c:pt>
                <c:pt idx="16">
                  <c:v>1282.17</c:v>
                </c:pt>
                <c:pt idx="17">
                  <c:v>1530.8999999999999</c:v>
                </c:pt>
                <c:pt idx="18">
                  <c:v>1716.57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755896"/>
        <c:axId val="-148643256"/>
      </c:lineChart>
      <c:catAx>
        <c:axId val="-168755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294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8643256"/>
        <c:crosses val="autoZero"/>
        <c:auto val="1"/>
        <c:lblAlgn val="ctr"/>
        <c:lblOffset val="100"/>
        <c:noMultiLvlLbl val="0"/>
      </c:catAx>
      <c:valAx>
        <c:axId val="-1486432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875589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lentille dans le grand bassin Est et Nord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de la PAC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SURFACES_LENTILLE!$A$136</c:f>
              <c:strCache>
                <c:ptCount val="1"/>
                <c:pt idx="0">
                  <c:v>Alsace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SURFACES_LENTILLE!$C$136:$U$136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11</c:v>
                </c:pt>
                <c:pt idx="10">
                  <c:v>7</c:v>
                </c:pt>
                <c:pt idx="11">
                  <c:v>5.3</c:v>
                </c:pt>
                <c:pt idx="12">
                  <c:v>5.45</c:v>
                </c:pt>
                <c:pt idx="13">
                  <c:v>6.13</c:v>
                </c:pt>
                <c:pt idx="14">
                  <c:v>5.95</c:v>
                </c:pt>
                <c:pt idx="15">
                  <c:v>3.2</c:v>
                </c:pt>
                <c:pt idx="16">
                  <c:v>0.45</c:v>
                </c:pt>
                <c:pt idx="17">
                  <c:v>2.69</c:v>
                </c:pt>
                <c:pt idx="18">
                  <c:v>0.97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SURFACES_LENTILLE!$A$137</c:f>
              <c:strCache>
                <c:ptCount val="1"/>
                <c:pt idx="0">
                  <c:v>Bourgogne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SURFACES_LENTILLE!$C$137:$U$137</c:f>
              <c:numCache>
                <c:formatCode>0</c:formatCode>
                <c:ptCount val="19"/>
                <c:pt idx="0">
                  <c:v>72</c:v>
                </c:pt>
                <c:pt idx="1">
                  <c:v>120</c:v>
                </c:pt>
                <c:pt idx="2">
                  <c:v>117</c:v>
                </c:pt>
                <c:pt idx="3">
                  <c:v>124</c:v>
                </c:pt>
                <c:pt idx="4">
                  <c:v>143</c:v>
                </c:pt>
                <c:pt idx="5">
                  <c:v>178</c:v>
                </c:pt>
                <c:pt idx="6">
                  <c:v>242</c:v>
                </c:pt>
                <c:pt idx="7">
                  <c:v>329</c:v>
                </c:pt>
                <c:pt idx="8">
                  <c:v>523</c:v>
                </c:pt>
                <c:pt idx="9">
                  <c:v>510</c:v>
                </c:pt>
                <c:pt idx="10">
                  <c:v>529</c:v>
                </c:pt>
                <c:pt idx="11">
                  <c:v>152.86000000000001</c:v>
                </c:pt>
                <c:pt idx="12">
                  <c:v>367.96</c:v>
                </c:pt>
                <c:pt idx="13">
                  <c:v>657.61</c:v>
                </c:pt>
                <c:pt idx="14">
                  <c:v>805.73</c:v>
                </c:pt>
                <c:pt idx="15">
                  <c:v>958.3</c:v>
                </c:pt>
                <c:pt idx="16">
                  <c:v>1125.1600000000001</c:v>
                </c:pt>
                <c:pt idx="17">
                  <c:v>1499.58</c:v>
                </c:pt>
                <c:pt idx="18">
                  <c:v>1451.22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SURFACES_LENTILLE!$A$138</c:f>
              <c:strCache>
                <c:ptCount val="1"/>
                <c:pt idx="0">
                  <c:v>Champagne-Ardenne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SURFACES_LENTILLE!$C$138:$U$138</c:f>
              <c:numCache>
                <c:formatCode>0</c:formatCode>
                <c:ptCount val="19"/>
                <c:pt idx="0">
                  <c:v>231</c:v>
                </c:pt>
                <c:pt idx="1">
                  <c:v>203</c:v>
                </c:pt>
                <c:pt idx="2">
                  <c:v>207</c:v>
                </c:pt>
                <c:pt idx="3">
                  <c:v>98</c:v>
                </c:pt>
                <c:pt idx="4">
                  <c:v>92</c:v>
                </c:pt>
                <c:pt idx="5">
                  <c:v>92</c:v>
                </c:pt>
                <c:pt idx="6">
                  <c:v>490</c:v>
                </c:pt>
                <c:pt idx="7">
                  <c:v>958</c:v>
                </c:pt>
                <c:pt idx="8">
                  <c:v>1516</c:v>
                </c:pt>
                <c:pt idx="9">
                  <c:v>1623</c:v>
                </c:pt>
                <c:pt idx="10">
                  <c:v>1015</c:v>
                </c:pt>
                <c:pt idx="11">
                  <c:v>677.77</c:v>
                </c:pt>
                <c:pt idx="12">
                  <c:v>970.28</c:v>
                </c:pt>
                <c:pt idx="13">
                  <c:v>1574.5000000000002</c:v>
                </c:pt>
                <c:pt idx="14">
                  <c:v>2030.3400000000001</c:v>
                </c:pt>
                <c:pt idx="15">
                  <c:v>2417.87</c:v>
                </c:pt>
                <c:pt idx="16">
                  <c:v>1629.3899999999999</c:v>
                </c:pt>
                <c:pt idx="17">
                  <c:v>1506.55</c:v>
                </c:pt>
                <c:pt idx="18">
                  <c:v>1844.22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SURFACES_LENTILLE!$A$139</c:f>
              <c:strCache>
                <c:ptCount val="1"/>
                <c:pt idx="0">
                  <c:v>Franche-Comté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SURFACES_LENTILLE!$C$139:$U$139</c:f>
              <c:numCache>
                <c:formatCode>0</c:formatCode>
                <c:ptCount val="19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10</c:v>
                </c:pt>
                <c:pt idx="8">
                  <c:v>12</c:v>
                </c:pt>
                <c:pt idx="9">
                  <c:v>4</c:v>
                </c:pt>
                <c:pt idx="10">
                  <c:v>9</c:v>
                </c:pt>
                <c:pt idx="11">
                  <c:v>5.2</c:v>
                </c:pt>
                <c:pt idx="12">
                  <c:v>5.31</c:v>
                </c:pt>
                <c:pt idx="13">
                  <c:v>11.22</c:v>
                </c:pt>
                <c:pt idx="14">
                  <c:v>14.680000000000001</c:v>
                </c:pt>
                <c:pt idx="15">
                  <c:v>6.24</c:v>
                </c:pt>
                <c:pt idx="16">
                  <c:v>7.4700000000000006</c:v>
                </c:pt>
                <c:pt idx="17">
                  <c:v>4.58</c:v>
                </c:pt>
                <c:pt idx="18">
                  <c:v>5.2399999999999993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SURFACES_LENTILLE!$A$140</c:f>
              <c:strCache>
                <c:ptCount val="1"/>
                <c:pt idx="0">
                  <c:v>Lorraine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SURFACES_LENTILLE!$C$140:$U$140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  <c:pt idx="5">
                  <c:v>16</c:v>
                </c:pt>
                <c:pt idx="6">
                  <c:v>5</c:v>
                </c:pt>
                <c:pt idx="7">
                  <c:v>13</c:v>
                </c:pt>
                <c:pt idx="8">
                  <c:v>39</c:v>
                </c:pt>
                <c:pt idx="9">
                  <c:v>22</c:v>
                </c:pt>
                <c:pt idx="10">
                  <c:v>26</c:v>
                </c:pt>
                <c:pt idx="11">
                  <c:v>21.29</c:v>
                </c:pt>
                <c:pt idx="12">
                  <c:v>29.14</c:v>
                </c:pt>
                <c:pt idx="13">
                  <c:v>73.860000000000014</c:v>
                </c:pt>
                <c:pt idx="14">
                  <c:v>102.47</c:v>
                </c:pt>
                <c:pt idx="15">
                  <c:v>84.67</c:v>
                </c:pt>
                <c:pt idx="16">
                  <c:v>129.4</c:v>
                </c:pt>
                <c:pt idx="17">
                  <c:v>122.1</c:v>
                </c:pt>
                <c:pt idx="18">
                  <c:v>151.19999999999999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SURFACES_LENTILLE!$A$141</c:f>
              <c:strCache>
                <c:ptCount val="1"/>
                <c:pt idx="0">
                  <c:v>Nord - Pas-de-Calais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SURFACES_LENTILLE!$C$141:$U$141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2.17</c:v>
                </c:pt>
                <c:pt idx="14">
                  <c:v>0</c:v>
                </c:pt>
                <c:pt idx="15">
                  <c:v>0.55000000000000004</c:v>
                </c:pt>
                <c:pt idx="16">
                  <c:v>0</c:v>
                </c:pt>
                <c:pt idx="17">
                  <c:v>0</c:v>
                </c:pt>
                <c:pt idx="18">
                  <c:v>0.16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SURFACES_LENTILLE!$A$142</c:f>
              <c:strCache>
                <c:ptCount val="1"/>
                <c:pt idx="0">
                  <c:v>Picardie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SURFACES_LENTILLE!$C$142:$U$142</c:f>
              <c:numCache>
                <c:formatCode>0</c:formatCode>
                <c:ptCount val="19"/>
                <c:pt idx="0">
                  <c:v>10</c:v>
                </c:pt>
                <c:pt idx="1">
                  <c:v>16</c:v>
                </c:pt>
                <c:pt idx="2">
                  <c:v>20</c:v>
                </c:pt>
                <c:pt idx="3">
                  <c:v>17</c:v>
                </c:pt>
                <c:pt idx="4">
                  <c:v>14</c:v>
                </c:pt>
                <c:pt idx="5">
                  <c:v>12</c:v>
                </c:pt>
                <c:pt idx="6">
                  <c:v>13</c:v>
                </c:pt>
                <c:pt idx="7">
                  <c:v>25</c:v>
                </c:pt>
                <c:pt idx="8">
                  <c:v>34</c:v>
                </c:pt>
                <c:pt idx="9">
                  <c:v>44</c:v>
                </c:pt>
                <c:pt idx="10">
                  <c:v>27</c:v>
                </c:pt>
                <c:pt idx="11">
                  <c:v>16.53</c:v>
                </c:pt>
                <c:pt idx="12">
                  <c:v>16.579999999999998</c:v>
                </c:pt>
                <c:pt idx="13">
                  <c:v>46.160000000000004</c:v>
                </c:pt>
                <c:pt idx="14">
                  <c:v>73.34</c:v>
                </c:pt>
                <c:pt idx="15">
                  <c:v>187.8</c:v>
                </c:pt>
                <c:pt idx="16">
                  <c:v>103.56</c:v>
                </c:pt>
                <c:pt idx="17">
                  <c:v>59.760000000000005</c:v>
                </c:pt>
                <c:pt idx="18">
                  <c:v>83.710000000000008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8636920"/>
        <c:axId val="-148636344"/>
      </c:lineChart>
      <c:catAx>
        <c:axId val="-148636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00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8636344"/>
        <c:crosses val="autoZero"/>
        <c:auto val="1"/>
        <c:lblAlgn val="ctr"/>
        <c:lblOffset val="100"/>
        <c:noMultiLvlLbl val="0"/>
      </c:catAx>
      <c:valAx>
        <c:axId val="-148636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486369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800" b="1" i="0" u="none" strike="noStrike" baseline="0">
                <a:solidFill>
                  <a:srgbClr val="000000"/>
                </a:solidFill>
                <a:latin typeface="Calibri"/>
              </a:rPr>
              <a:t>Evolution des surfaces de lentille dans le grand bassin Sud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fr-FR" sz="1400" b="0" i="1" u="none" strike="noStrike" baseline="0">
                <a:solidFill>
                  <a:srgbClr val="000000"/>
                </a:solidFill>
                <a:latin typeface="Calibri"/>
              </a:rPr>
              <a:t>Source : Terres Inovia et Terres Univia d'après les données de la PAC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SURFACES_LENTILLE!$A$143</c:f>
              <c:strCache>
                <c:ptCount val="1"/>
                <c:pt idx="0">
                  <c:v>Aquitaine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SURFACES_LENTILLE!$C$143:$U$143</c:f>
              <c:numCache>
                <c:formatCode>0</c:formatCode>
                <c:ptCount val="19"/>
                <c:pt idx="0">
                  <c:v>26</c:v>
                </c:pt>
                <c:pt idx="1">
                  <c:v>23</c:v>
                </c:pt>
                <c:pt idx="2">
                  <c:v>38</c:v>
                </c:pt>
                <c:pt idx="3">
                  <c:v>25</c:v>
                </c:pt>
                <c:pt idx="4">
                  <c:v>21</c:v>
                </c:pt>
                <c:pt idx="5">
                  <c:v>71</c:v>
                </c:pt>
                <c:pt idx="6">
                  <c:v>90</c:v>
                </c:pt>
                <c:pt idx="7">
                  <c:v>90</c:v>
                </c:pt>
                <c:pt idx="8">
                  <c:v>201</c:v>
                </c:pt>
                <c:pt idx="9">
                  <c:v>254</c:v>
                </c:pt>
                <c:pt idx="10">
                  <c:v>67</c:v>
                </c:pt>
                <c:pt idx="11">
                  <c:v>64.930000000000007</c:v>
                </c:pt>
                <c:pt idx="12">
                  <c:v>140.94</c:v>
                </c:pt>
                <c:pt idx="13">
                  <c:v>127.42</c:v>
                </c:pt>
                <c:pt idx="14">
                  <c:v>123.07000000000002</c:v>
                </c:pt>
                <c:pt idx="15">
                  <c:v>115.79999999999998</c:v>
                </c:pt>
                <c:pt idx="16">
                  <c:v>223.98</c:v>
                </c:pt>
                <c:pt idx="17">
                  <c:v>198.62</c:v>
                </c:pt>
                <c:pt idx="18">
                  <c:v>395.58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SURFACES_LENTILLE!$A$144</c:f>
              <c:strCache>
                <c:ptCount val="1"/>
                <c:pt idx="0">
                  <c:v>Auvergne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SURFACES_LENTILLE!$C$144:$U$144</c:f>
              <c:numCache>
                <c:formatCode>0</c:formatCode>
                <c:ptCount val="19"/>
                <c:pt idx="0">
                  <c:v>3271</c:v>
                </c:pt>
                <c:pt idx="1">
                  <c:v>3793</c:v>
                </c:pt>
                <c:pt idx="2">
                  <c:v>4569</c:v>
                </c:pt>
                <c:pt idx="3">
                  <c:v>5224</c:v>
                </c:pt>
                <c:pt idx="4">
                  <c:v>3034</c:v>
                </c:pt>
                <c:pt idx="5">
                  <c:v>3844</c:v>
                </c:pt>
                <c:pt idx="6">
                  <c:v>4572</c:v>
                </c:pt>
                <c:pt idx="7">
                  <c:v>4754</c:v>
                </c:pt>
                <c:pt idx="8">
                  <c:v>4378</c:v>
                </c:pt>
                <c:pt idx="9">
                  <c:v>5065</c:v>
                </c:pt>
                <c:pt idx="10">
                  <c:v>4558</c:v>
                </c:pt>
                <c:pt idx="11">
                  <c:v>4330.3500000000004</c:v>
                </c:pt>
                <c:pt idx="12">
                  <c:v>4476.55</c:v>
                </c:pt>
                <c:pt idx="13">
                  <c:v>4444.42</c:v>
                </c:pt>
                <c:pt idx="14">
                  <c:v>4186.13</c:v>
                </c:pt>
                <c:pt idx="15">
                  <c:v>3428.1800000000003</c:v>
                </c:pt>
                <c:pt idx="16">
                  <c:v>3582.36</c:v>
                </c:pt>
                <c:pt idx="17">
                  <c:v>3949.59</c:v>
                </c:pt>
                <c:pt idx="18">
                  <c:v>4253.26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SURFACES_LENTILLE!$A$145</c:f>
              <c:strCache>
                <c:ptCount val="1"/>
                <c:pt idx="0">
                  <c:v>Corse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SURFACES_LENTILLE!$C$145:$U$145</c:f>
              <c:numCache>
                <c:formatCode>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SURFACES_LENTILLE!$A$146</c:f>
              <c:strCache>
                <c:ptCount val="1"/>
                <c:pt idx="0">
                  <c:v>Languedoc-Roussillon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SURFACES_LENTILLE!$C$146:$U$146</c:f>
              <c:numCache>
                <c:formatCode>0</c:formatCode>
                <c:ptCount val="19"/>
                <c:pt idx="0">
                  <c:v>17</c:v>
                </c:pt>
                <c:pt idx="1">
                  <c:v>6</c:v>
                </c:pt>
                <c:pt idx="2">
                  <c:v>29</c:v>
                </c:pt>
                <c:pt idx="3">
                  <c:v>42</c:v>
                </c:pt>
                <c:pt idx="4">
                  <c:v>16</c:v>
                </c:pt>
                <c:pt idx="5">
                  <c:v>22</c:v>
                </c:pt>
                <c:pt idx="6">
                  <c:v>30</c:v>
                </c:pt>
                <c:pt idx="7">
                  <c:v>121</c:v>
                </c:pt>
                <c:pt idx="8">
                  <c:v>111</c:v>
                </c:pt>
                <c:pt idx="9">
                  <c:v>178</c:v>
                </c:pt>
                <c:pt idx="10">
                  <c:v>70</c:v>
                </c:pt>
                <c:pt idx="11">
                  <c:v>85.52</c:v>
                </c:pt>
                <c:pt idx="12">
                  <c:v>140.44999999999999</c:v>
                </c:pt>
                <c:pt idx="13">
                  <c:v>167.28000000000003</c:v>
                </c:pt>
                <c:pt idx="14">
                  <c:v>359.26</c:v>
                </c:pt>
                <c:pt idx="15">
                  <c:v>299.57</c:v>
                </c:pt>
                <c:pt idx="16">
                  <c:v>201.61999999999998</c:v>
                </c:pt>
                <c:pt idx="17">
                  <c:v>301.03000000000003</c:v>
                </c:pt>
                <c:pt idx="18">
                  <c:v>328.53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SURFACES_LENTILLE!$A$147</c:f>
              <c:strCache>
                <c:ptCount val="1"/>
                <c:pt idx="0">
                  <c:v>Midi-Pyrénées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SURFACES_LENTILLE!$C$147:$U$147</c:f>
              <c:numCache>
                <c:formatCode>0</c:formatCode>
                <c:ptCount val="19"/>
                <c:pt idx="0">
                  <c:v>162</c:v>
                </c:pt>
                <c:pt idx="1">
                  <c:v>159</c:v>
                </c:pt>
                <c:pt idx="2">
                  <c:v>154</c:v>
                </c:pt>
                <c:pt idx="3">
                  <c:v>196</c:v>
                </c:pt>
                <c:pt idx="4">
                  <c:v>176</c:v>
                </c:pt>
                <c:pt idx="5">
                  <c:v>287</c:v>
                </c:pt>
                <c:pt idx="6">
                  <c:v>328</c:v>
                </c:pt>
                <c:pt idx="7">
                  <c:v>488</c:v>
                </c:pt>
                <c:pt idx="8">
                  <c:v>753</c:v>
                </c:pt>
                <c:pt idx="9">
                  <c:v>941</c:v>
                </c:pt>
                <c:pt idx="10">
                  <c:v>365</c:v>
                </c:pt>
                <c:pt idx="11">
                  <c:v>396.97999999999996</c:v>
                </c:pt>
                <c:pt idx="12">
                  <c:v>597.94999999999993</c:v>
                </c:pt>
                <c:pt idx="13">
                  <c:v>730.78</c:v>
                </c:pt>
                <c:pt idx="14">
                  <c:v>885.55000000000007</c:v>
                </c:pt>
                <c:pt idx="15">
                  <c:v>1049.3300000000002</c:v>
                </c:pt>
                <c:pt idx="16">
                  <c:v>956.54999999999984</c:v>
                </c:pt>
                <c:pt idx="17">
                  <c:v>1461.1000000000001</c:v>
                </c:pt>
                <c:pt idx="18">
                  <c:v>1550.2999999999997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SURFACES_LENTILLE!$A$148</c:f>
              <c:strCache>
                <c:ptCount val="1"/>
                <c:pt idx="0">
                  <c:v>Provence-Alpes-Côte d'Azur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SURFACES_LENTILLE!$C$148:$U$148</c:f>
              <c:numCache>
                <c:formatCode>0</c:formatCode>
                <c:ptCount val="19"/>
                <c:pt idx="0">
                  <c:v>21</c:v>
                </c:pt>
                <c:pt idx="1">
                  <c:v>53</c:v>
                </c:pt>
                <c:pt idx="2">
                  <c:v>40</c:v>
                </c:pt>
                <c:pt idx="3">
                  <c:v>37</c:v>
                </c:pt>
                <c:pt idx="4">
                  <c:v>58</c:v>
                </c:pt>
                <c:pt idx="5">
                  <c:v>105</c:v>
                </c:pt>
                <c:pt idx="6">
                  <c:v>187</c:v>
                </c:pt>
                <c:pt idx="7">
                  <c:v>165</c:v>
                </c:pt>
                <c:pt idx="8">
                  <c:v>143</c:v>
                </c:pt>
                <c:pt idx="9">
                  <c:v>130</c:v>
                </c:pt>
                <c:pt idx="10">
                  <c:v>42</c:v>
                </c:pt>
                <c:pt idx="11">
                  <c:v>61.22</c:v>
                </c:pt>
                <c:pt idx="12">
                  <c:v>51.209999999999994</c:v>
                </c:pt>
                <c:pt idx="13">
                  <c:v>71.919999999999987</c:v>
                </c:pt>
                <c:pt idx="14">
                  <c:v>130.07</c:v>
                </c:pt>
                <c:pt idx="15">
                  <c:v>149.23999999999998</c:v>
                </c:pt>
                <c:pt idx="16">
                  <c:v>108.56</c:v>
                </c:pt>
                <c:pt idx="17">
                  <c:v>204.97000000000003</c:v>
                </c:pt>
                <c:pt idx="18">
                  <c:v>189.07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SURFACES_LENTILLE!$A$149</c:f>
              <c:strCache>
                <c:ptCount val="1"/>
                <c:pt idx="0">
                  <c:v>Rhône-Alpes</c:v>
                </c:pt>
              </c:strCache>
            </c:strRef>
          </c:tx>
          <c:marker>
            <c:symbol val="none"/>
          </c:marker>
          <c:cat>
            <c:strRef>
              <c:f>SURFACES_LENTILLE!$C$127:$U$127</c:f>
              <c:strCache>
                <c:ptCount val="19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</c:strCache>
            </c:strRef>
          </c:cat>
          <c:val>
            <c:numRef>
              <c:f>SURFACES_LENTILLE!$C$149:$U$149</c:f>
              <c:numCache>
                <c:formatCode>0</c:formatCode>
                <c:ptCount val="19"/>
                <c:pt idx="0">
                  <c:v>29</c:v>
                </c:pt>
                <c:pt idx="1">
                  <c:v>36</c:v>
                </c:pt>
                <c:pt idx="2">
                  <c:v>27</c:v>
                </c:pt>
                <c:pt idx="3">
                  <c:v>23</c:v>
                </c:pt>
                <c:pt idx="4">
                  <c:v>25</c:v>
                </c:pt>
                <c:pt idx="5">
                  <c:v>35</c:v>
                </c:pt>
                <c:pt idx="6">
                  <c:v>38</c:v>
                </c:pt>
                <c:pt idx="7">
                  <c:v>42</c:v>
                </c:pt>
                <c:pt idx="8">
                  <c:v>34</c:v>
                </c:pt>
                <c:pt idx="9">
                  <c:v>46</c:v>
                </c:pt>
                <c:pt idx="10">
                  <c:v>48</c:v>
                </c:pt>
                <c:pt idx="11">
                  <c:v>37.200000000000003</c:v>
                </c:pt>
                <c:pt idx="12">
                  <c:v>59.819999999999993</c:v>
                </c:pt>
                <c:pt idx="13">
                  <c:v>74.02</c:v>
                </c:pt>
                <c:pt idx="14">
                  <c:v>77.17</c:v>
                </c:pt>
                <c:pt idx="15">
                  <c:v>91.16</c:v>
                </c:pt>
                <c:pt idx="16">
                  <c:v>85.899999999999991</c:v>
                </c:pt>
                <c:pt idx="17">
                  <c:v>109.95000000000002</c:v>
                </c:pt>
                <c:pt idx="18">
                  <c:v>118.33000000000001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409720"/>
        <c:axId val="-131409144"/>
      </c:lineChart>
      <c:catAx>
        <c:axId val="-13140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Année de récolte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-324000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1409144"/>
        <c:crosses val="autoZero"/>
        <c:auto val="1"/>
        <c:lblAlgn val="ctr"/>
        <c:lblOffset val="100"/>
        <c:noMultiLvlLbl val="0"/>
      </c:catAx>
      <c:valAx>
        <c:axId val="-131409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fr-FR"/>
                  <a:t>Surface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3140972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rgb="FF92D050"/>
  </sheetPr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579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48375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84"/>
  <sheetViews>
    <sheetView tabSelected="1" zoomScale="90" zoomScaleNormal="90" workbookViewId="0">
      <pane xSplit="1" ySplit="6" topLeftCell="T7" activePane="bottomRight" state="frozen"/>
      <selection pane="bottomLeft" activeCell="A9" sqref="A9"/>
      <selection pane="topRight" activeCell="B1" sqref="B1"/>
      <selection pane="bottomRight" activeCell="V173" sqref="V173"/>
    </sheetView>
  </sheetViews>
  <sheetFormatPr defaultRowHeight="12.75"/>
  <cols>
    <col min="1" max="1" width="63.28515625" style="2" customWidth="1"/>
    <col min="2" max="2" width="16.140625" style="6" customWidth="1"/>
    <col min="3" max="10" width="11.5703125" style="2" bestFit="1" customWidth="1"/>
    <col min="11" max="12" width="11.85546875" style="2" bestFit="1" customWidth="1"/>
    <col min="13" max="13" width="11.5703125" style="2" bestFit="1" customWidth="1"/>
    <col min="14" max="15" width="11.5703125" bestFit="1" customWidth="1"/>
    <col min="16" max="20" width="11.85546875" bestFit="1" customWidth="1"/>
    <col min="21" max="256" width="11.42578125" customWidth="1"/>
  </cols>
  <sheetData>
    <row r="1" spans="1:24" ht="18">
      <c r="A1" s="5" t="s">
        <v>0</v>
      </c>
      <c r="B1" s="21"/>
    </row>
    <row r="2" spans="1:24">
      <c r="A2" s="33" t="s">
        <v>1</v>
      </c>
      <c r="B2" s="4"/>
    </row>
    <row r="3" spans="1:24">
      <c r="A3" s="1" t="s">
        <v>2</v>
      </c>
      <c r="B3" s="4"/>
      <c r="C3" s="37">
        <v>0</v>
      </c>
      <c r="D3" s="48" t="s">
        <v>3</v>
      </c>
    </row>
    <row r="4" spans="1:24">
      <c r="A4" s="36">
        <v>42785</v>
      </c>
      <c r="B4" s="22"/>
    </row>
    <row r="5" spans="1:24">
      <c r="A5" s="2" t="s">
        <v>4</v>
      </c>
      <c r="V5" s="17"/>
    </row>
    <row r="6" spans="1:24" s="10" customFormat="1" ht="15">
      <c r="A6" s="8"/>
      <c r="B6" s="8"/>
      <c r="C6" s="9" t="s">
        <v>5</v>
      </c>
      <c r="D6" s="9" t="s">
        <v>6</v>
      </c>
      <c r="E6" s="9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9" t="s">
        <v>14</v>
      </c>
      <c r="M6" s="9" t="s">
        <v>15</v>
      </c>
      <c r="N6" s="9">
        <v>2008</v>
      </c>
      <c r="O6" s="9">
        <v>2009</v>
      </c>
      <c r="P6" s="9">
        <v>2010</v>
      </c>
      <c r="Q6" s="9">
        <v>2011</v>
      </c>
      <c r="R6" s="9">
        <v>2012</v>
      </c>
      <c r="S6" s="9">
        <v>2013</v>
      </c>
      <c r="T6" s="9">
        <v>2014</v>
      </c>
      <c r="U6" s="9">
        <v>2015</v>
      </c>
      <c r="V6" s="9">
        <v>2016</v>
      </c>
      <c r="W6" s="9">
        <v>2017</v>
      </c>
    </row>
    <row r="7" spans="1:24" s="20" customFormat="1" ht="9.75" customHeight="1">
      <c r="A7" s="18"/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</row>
    <row r="8" spans="1:24">
      <c r="A8" s="11" t="s">
        <v>16</v>
      </c>
      <c r="B8" s="7" t="s">
        <v>17</v>
      </c>
      <c r="C8" s="38">
        <v>0</v>
      </c>
      <c r="D8" s="38">
        <v>0</v>
      </c>
      <c r="E8" s="38">
        <v>0</v>
      </c>
      <c r="F8" s="38">
        <v>0</v>
      </c>
      <c r="G8" s="38">
        <v>0</v>
      </c>
      <c r="H8" s="38">
        <v>0</v>
      </c>
      <c r="I8" s="38">
        <v>0</v>
      </c>
      <c r="J8" s="38">
        <v>0</v>
      </c>
      <c r="K8" s="38">
        <v>0</v>
      </c>
      <c r="L8" s="39">
        <v>4</v>
      </c>
      <c r="M8" s="38">
        <v>0</v>
      </c>
      <c r="N8" s="38">
        <v>0</v>
      </c>
      <c r="O8" s="38">
        <v>0</v>
      </c>
      <c r="P8" s="39">
        <v>0.45</v>
      </c>
      <c r="Q8" s="39">
        <v>0.24</v>
      </c>
      <c r="R8" s="39">
        <v>2.04</v>
      </c>
      <c r="S8" s="38">
        <v>0</v>
      </c>
      <c r="T8" s="38">
        <v>0</v>
      </c>
      <c r="U8" s="38">
        <v>0</v>
      </c>
      <c r="V8" s="39">
        <v>8.7100000000000009</v>
      </c>
      <c r="W8" s="39">
        <v>2.16</v>
      </c>
    </row>
    <row r="9" spans="1:24">
      <c r="A9" s="11" t="s">
        <v>18</v>
      </c>
      <c r="B9" s="7" t="s">
        <v>17</v>
      </c>
      <c r="C9" s="38">
        <v>0</v>
      </c>
      <c r="D9" s="38">
        <v>0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38">
        <v>0</v>
      </c>
      <c r="K9" s="38">
        <v>0</v>
      </c>
      <c r="L9" s="39">
        <v>7</v>
      </c>
      <c r="M9" s="39">
        <v>7</v>
      </c>
      <c r="N9" s="39">
        <v>5.3</v>
      </c>
      <c r="O9" s="39">
        <v>5.45</v>
      </c>
      <c r="P9" s="39">
        <v>5.68</v>
      </c>
      <c r="Q9" s="39">
        <v>5.71</v>
      </c>
      <c r="R9" s="39">
        <v>1.1599999999999999</v>
      </c>
      <c r="S9" s="39">
        <v>0.45</v>
      </c>
      <c r="T9" s="40">
        <v>2.69</v>
      </c>
      <c r="U9" s="39">
        <v>0.97</v>
      </c>
      <c r="V9" s="39">
        <v>1.24</v>
      </c>
      <c r="W9" s="49">
        <v>4.7699999999999996</v>
      </c>
    </row>
    <row r="10" spans="1:24" s="13" customFormat="1">
      <c r="A10" s="12" t="s">
        <v>19</v>
      </c>
      <c r="B10" s="23" t="s">
        <v>17</v>
      </c>
      <c r="C10" s="41">
        <v>0</v>
      </c>
      <c r="D10" s="41">
        <v>0</v>
      </c>
      <c r="E10" s="41">
        <v>0</v>
      </c>
      <c r="F10" s="41">
        <v>0</v>
      </c>
      <c r="G10" s="41">
        <v>0</v>
      </c>
      <c r="H10" s="41">
        <v>0</v>
      </c>
      <c r="I10" s="41">
        <v>0</v>
      </c>
      <c r="J10" s="41">
        <v>0</v>
      </c>
      <c r="K10" s="41">
        <v>0</v>
      </c>
      <c r="L10" s="41">
        <v>11</v>
      </c>
      <c r="M10" s="41">
        <v>7</v>
      </c>
      <c r="N10" s="41">
        <v>5.3</v>
      </c>
      <c r="O10" s="41">
        <v>5.45</v>
      </c>
      <c r="P10" s="42">
        <v>6.13</v>
      </c>
      <c r="Q10" s="42">
        <v>5.95</v>
      </c>
      <c r="R10" s="42">
        <v>3.2</v>
      </c>
      <c r="S10" s="42">
        <v>0.45</v>
      </c>
      <c r="T10" s="42">
        <v>2.69</v>
      </c>
      <c r="U10" s="42">
        <v>0.97</v>
      </c>
      <c r="V10" s="42">
        <v>9.9499999999999993</v>
      </c>
      <c r="W10" s="35">
        <v>7</v>
      </c>
      <c r="X10" s="50"/>
    </row>
    <row r="11" spans="1:24">
      <c r="A11" s="11" t="s">
        <v>20</v>
      </c>
      <c r="B11" s="7" t="s">
        <v>21</v>
      </c>
      <c r="C11" s="39">
        <v>6</v>
      </c>
      <c r="D11" s="39">
        <v>8</v>
      </c>
      <c r="E11" s="38">
        <v>0</v>
      </c>
      <c r="F11" s="39">
        <v>7</v>
      </c>
      <c r="G11" s="38">
        <v>0</v>
      </c>
      <c r="H11" s="39">
        <v>12</v>
      </c>
      <c r="I11" s="39">
        <v>7</v>
      </c>
      <c r="J11" s="39">
        <v>6</v>
      </c>
      <c r="K11" s="39">
        <v>17</v>
      </c>
      <c r="L11" s="39">
        <v>31</v>
      </c>
      <c r="M11" s="39">
        <v>6</v>
      </c>
      <c r="N11" s="39">
        <v>2.88</v>
      </c>
      <c r="O11" s="39">
        <v>9.39</v>
      </c>
      <c r="P11" s="39">
        <v>11.68</v>
      </c>
      <c r="Q11" s="39">
        <v>26.76</v>
      </c>
      <c r="R11" s="39">
        <v>36.43</v>
      </c>
      <c r="S11" s="39">
        <v>64.459999999999994</v>
      </c>
      <c r="T11" s="40">
        <v>32.96</v>
      </c>
      <c r="U11" s="39">
        <v>55.73</v>
      </c>
      <c r="V11" s="39">
        <v>75.540000000000006</v>
      </c>
      <c r="W11" s="39">
        <v>99.74</v>
      </c>
    </row>
    <row r="12" spans="1:24">
      <c r="A12" s="11" t="s">
        <v>22</v>
      </c>
      <c r="B12" s="7" t="s">
        <v>21</v>
      </c>
      <c r="C12" s="39">
        <v>1</v>
      </c>
      <c r="D12" s="39">
        <v>2</v>
      </c>
      <c r="E12" s="39">
        <v>2</v>
      </c>
      <c r="F12" s="39">
        <v>1</v>
      </c>
      <c r="G12" s="39">
        <v>1</v>
      </c>
      <c r="H12" s="39">
        <v>1</v>
      </c>
      <c r="I12" s="39">
        <v>5</v>
      </c>
      <c r="J12" s="39">
        <v>9</v>
      </c>
      <c r="K12" s="39">
        <v>7</v>
      </c>
      <c r="L12" s="39">
        <v>8</v>
      </c>
      <c r="M12" s="39">
        <v>2</v>
      </c>
      <c r="N12" s="39">
        <v>1.5</v>
      </c>
      <c r="O12" s="39">
        <v>4</v>
      </c>
      <c r="P12" s="39">
        <v>8</v>
      </c>
      <c r="Q12" s="39">
        <v>7.75</v>
      </c>
      <c r="R12" s="39">
        <v>8.34</v>
      </c>
      <c r="S12" s="39">
        <v>6.47</v>
      </c>
      <c r="T12" s="40">
        <v>13.85</v>
      </c>
      <c r="U12" s="39">
        <v>15.88</v>
      </c>
      <c r="V12" s="39">
        <v>48.79</v>
      </c>
      <c r="W12" s="39">
        <v>58.99</v>
      </c>
    </row>
    <row r="13" spans="1:24">
      <c r="A13" s="11" t="s">
        <v>23</v>
      </c>
      <c r="B13" s="7" t="s">
        <v>21</v>
      </c>
      <c r="C13" s="38">
        <v>0</v>
      </c>
      <c r="D13" s="38">
        <v>0</v>
      </c>
      <c r="E13" s="38">
        <v>0</v>
      </c>
      <c r="F13" s="38">
        <v>0</v>
      </c>
      <c r="G13" s="38">
        <v>0</v>
      </c>
      <c r="H13" s="38">
        <v>0</v>
      </c>
      <c r="I13" s="38">
        <v>0</v>
      </c>
      <c r="J13" s="39">
        <v>2</v>
      </c>
      <c r="K13" s="38">
        <v>0</v>
      </c>
      <c r="L13" s="39">
        <v>9</v>
      </c>
      <c r="M13" s="38">
        <v>0</v>
      </c>
      <c r="N13" s="38">
        <v>0</v>
      </c>
      <c r="O13" s="39">
        <v>1.24</v>
      </c>
      <c r="P13" s="39">
        <v>12.77</v>
      </c>
      <c r="Q13" s="39">
        <v>0.4</v>
      </c>
      <c r="R13" s="39">
        <v>7.75</v>
      </c>
      <c r="S13" s="39">
        <v>0.9</v>
      </c>
      <c r="T13" s="40">
        <v>1.28</v>
      </c>
      <c r="U13" s="39">
        <v>2.37</v>
      </c>
      <c r="V13" s="39">
        <v>2.85</v>
      </c>
      <c r="W13" s="39">
        <v>7.43</v>
      </c>
    </row>
    <row r="14" spans="1:24">
      <c r="A14" s="11" t="s">
        <v>24</v>
      </c>
      <c r="B14" s="7" t="s">
        <v>21</v>
      </c>
      <c r="C14" s="39">
        <v>19</v>
      </c>
      <c r="D14" s="39">
        <v>13</v>
      </c>
      <c r="E14" s="39">
        <v>36</v>
      </c>
      <c r="F14" s="39">
        <v>17</v>
      </c>
      <c r="G14" s="39">
        <v>20</v>
      </c>
      <c r="H14" s="39">
        <v>58</v>
      </c>
      <c r="I14" s="39">
        <v>72</v>
      </c>
      <c r="J14" s="39">
        <v>73</v>
      </c>
      <c r="K14" s="39">
        <v>171</v>
      </c>
      <c r="L14" s="39">
        <v>197</v>
      </c>
      <c r="M14" s="39">
        <v>56</v>
      </c>
      <c r="N14" s="39">
        <v>59.55</v>
      </c>
      <c r="O14" s="39">
        <v>124.81</v>
      </c>
      <c r="P14" s="39">
        <v>94.07</v>
      </c>
      <c r="Q14" s="39">
        <v>85.54</v>
      </c>
      <c r="R14" s="39">
        <v>62.96</v>
      </c>
      <c r="S14" s="39">
        <v>146.81</v>
      </c>
      <c r="T14" s="43">
        <v>147.58000000000001</v>
      </c>
      <c r="U14" s="39">
        <v>319.89999999999998</v>
      </c>
      <c r="V14" s="39">
        <v>284.83</v>
      </c>
      <c r="W14" s="39">
        <v>533.49</v>
      </c>
    </row>
    <row r="15" spans="1:24">
      <c r="A15" s="11" t="s">
        <v>25</v>
      </c>
      <c r="B15" s="7" t="s">
        <v>21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8">
        <v>0</v>
      </c>
      <c r="I15" s="39">
        <v>6</v>
      </c>
      <c r="J15" s="38">
        <v>0</v>
      </c>
      <c r="K15" s="39">
        <v>6</v>
      </c>
      <c r="L15" s="39">
        <v>9</v>
      </c>
      <c r="M15" s="39">
        <v>3</v>
      </c>
      <c r="N15" s="39">
        <v>1</v>
      </c>
      <c r="O15" s="39">
        <v>1.5</v>
      </c>
      <c r="P15" s="39">
        <v>0.9</v>
      </c>
      <c r="Q15" s="39">
        <v>2.62</v>
      </c>
      <c r="R15" s="39">
        <v>0.32</v>
      </c>
      <c r="S15" s="39">
        <v>5.34</v>
      </c>
      <c r="T15" s="40">
        <v>2.95</v>
      </c>
      <c r="U15" s="39">
        <v>1.7</v>
      </c>
      <c r="V15" s="39">
        <v>1.84</v>
      </c>
      <c r="W15" s="39">
        <v>16.71</v>
      </c>
    </row>
    <row r="16" spans="1:24" s="13" customFormat="1">
      <c r="A16" s="12" t="s">
        <v>26</v>
      </c>
      <c r="B16" s="12" t="s">
        <v>21</v>
      </c>
      <c r="C16" s="42">
        <v>26</v>
      </c>
      <c r="D16" s="42">
        <v>23</v>
      </c>
      <c r="E16" s="42">
        <v>38</v>
      </c>
      <c r="F16" s="42">
        <v>25</v>
      </c>
      <c r="G16" s="42">
        <v>21</v>
      </c>
      <c r="H16" s="42">
        <v>71</v>
      </c>
      <c r="I16" s="42">
        <v>90</v>
      </c>
      <c r="J16" s="42">
        <v>90</v>
      </c>
      <c r="K16" s="42">
        <v>201</v>
      </c>
      <c r="L16" s="42">
        <v>254</v>
      </c>
      <c r="M16" s="42">
        <v>67</v>
      </c>
      <c r="N16" s="42">
        <v>64.930000000000007</v>
      </c>
      <c r="O16" s="42">
        <v>140.94</v>
      </c>
      <c r="P16" s="42">
        <v>127.42</v>
      </c>
      <c r="Q16" s="42">
        <v>123.07000000000002</v>
      </c>
      <c r="R16" s="42">
        <v>115.79999999999998</v>
      </c>
      <c r="S16" s="42">
        <v>223.98</v>
      </c>
      <c r="T16" s="42">
        <v>198.62</v>
      </c>
      <c r="U16" s="42">
        <f>SUM(U11:U15)</f>
        <v>395.58</v>
      </c>
      <c r="V16" s="42">
        <v>413.85</v>
      </c>
      <c r="W16" s="42">
        <v>716</v>
      </c>
      <c r="X16" s="50"/>
    </row>
    <row r="17" spans="1:24">
      <c r="A17" s="11" t="s">
        <v>27</v>
      </c>
      <c r="B17" s="7" t="s">
        <v>21</v>
      </c>
      <c r="C17" s="39">
        <v>3</v>
      </c>
      <c r="D17" s="39">
        <v>2</v>
      </c>
      <c r="E17" s="39">
        <v>2</v>
      </c>
      <c r="F17" s="39">
        <v>5</v>
      </c>
      <c r="G17" s="39">
        <v>3</v>
      </c>
      <c r="H17" s="39">
        <v>3</v>
      </c>
      <c r="I17" s="39">
        <v>5</v>
      </c>
      <c r="J17" s="39">
        <v>1</v>
      </c>
      <c r="K17" s="39">
        <v>17</v>
      </c>
      <c r="L17" s="39">
        <v>33</v>
      </c>
      <c r="M17" s="39">
        <v>19</v>
      </c>
      <c r="N17" s="38">
        <v>0</v>
      </c>
      <c r="O17" s="39">
        <v>0.2</v>
      </c>
      <c r="P17" s="39">
        <v>0.9</v>
      </c>
      <c r="Q17" s="39">
        <v>5.88</v>
      </c>
      <c r="R17" s="39">
        <v>3.79</v>
      </c>
      <c r="S17" s="39"/>
      <c r="T17" s="40">
        <v>11.45</v>
      </c>
      <c r="U17" s="39">
        <v>13.3</v>
      </c>
      <c r="V17" s="39">
        <v>29.14</v>
      </c>
      <c r="W17" s="39">
        <v>14.99</v>
      </c>
    </row>
    <row r="18" spans="1:24">
      <c r="A18" s="11" t="s">
        <v>28</v>
      </c>
      <c r="B18" s="7" t="s">
        <v>21</v>
      </c>
      <c r="C18" s="39">
        <v>3</v>
      </c>
      <c r="D18" s="39">
        <v>3</v>
      </c>
      <c r="E18" s="39">
        <v>5</v>
      </c>
      <c r="F18" s="39">
        <v>6</v>
      </c>
      <c r="G18" s="39">
        <v>6</v>
      </c>
      <c r="H18" s="39">
        <v>8</v>
      </c>
      <c r="I18" s="39">
        <v>20</v>
      </c>
      <c r="J18" s="39">
        <v>28</v>
      </c>
      <c r="K18" s="39">
        <v>41</v>
      </c>
      <c r="L18" s="39">
        <v>51</v>
      </c>
      <c r="M18" s="39">
        <v>39</v>
      </c>
      <c r="N18" s="39">
        <v>43.72</v>
      </c>
      <c r="O18" s="39">
        <v>41.51</v>
      </c>
      <c r="P18" s="39">
        <v>54.44</v>
      </c>
      <c r="Q18" s="39">
        <v>60.3</v>
      </c>
      <c r="R18" s="39">
        <v>57.11</v>
      </c>
      <c r="S18" s="39">
        <v>60.98</v>
      </c>
      <c r="T18" s="43">
        <v>60.87</v>
      </c>
      <c r="U18" s="39">
        <v>65.819999999999993</v>
      </c>
      <c r="V18" s="39">
        <v>69.47</v>
      </c>
      <c r="W18" s="39">
        <v>85.46</v>
      </c>
    </row>
    <row r="19" spans="1:24">
      <c r="A19" s="11" t="s">
        <v>29</v>
      </c>
      <c r="B19" s="7" t="s">
        <v>21</v>
      </c>
      <c r="C19" s="39">
        <v>3265</v>
      </c>
      <c r="D19" s="39">
        <v>3787</v>
      </c>
      <c r="E19" s="39">
        <v>4560</v>
      </c>
      <c r="F19" s="39">
        <v>5212</v>
      </c>
      <c r="G19" s="39">
        <v>3025</v>
      </c>
      <c r="H19" s="39">
        <v>3815</v>
      </c>
      <c r="I19" s="39">
        <v>4547</v>
      </c>
      <c r="J19" s="39">
        <v>4725</v>
      </c>
      <c r="K19" s="39">
        <v>4320</v>
      </c>
      <c r="L19" s="39">
        <v>4952</v>
      </c>
      <c r="M19" s="39">
        <v>4447</v>
      </c>
      <c r="N19" s="39">
        <v>4245.25</v>
      </c>
      <c r="O19" s="39">
        <v>4385.32</v>
      </c>
      <c r="P19" s="39">
        <v>4331.26</v>
      </c>
      <c r="Q19" s="39">
        <v>4076.24</v>
      </c>
      <c r="R19" s="39">
        <v>3332.71</v>
      </c>
      <c r="S19" s="39">
        <v>3464.59</v>
      </c>
      <c r="T19" s="39">
        <v>3836.82</v>
      </c>
      <c r="U19" s="39">
        <v>4116.72</v>
      </c>
      <c r="V19" s="39">
        <v>3738.52</v>
      </c>
      <c r="W19" s="39">
        <v>3846.22</v>
      </c>
    </row>
    <row r="20" spans="1:24">
      <c r="A20" s="11" t="s">
        <v>30</v>
      </c>
      <c r="B20" s="7" t="s">
        <v>21</v>
      </c>
      <c r="C20" s="38">
        <v>0</v>
      </c>
      <c r="D20" s="39">
        <v>1</v>
      </c>
      <c r="E20" s="39">
        <v>2</v>
      </c>
      <c r="F20" s="39">
        <v>1</v>
      </c>
      <c r="G20" s="38">
        <v>0</v>
      </c>
      <c r="H20" s="39">
        <v>18</v>
      </c>
      <c r="I20" s="38">
        <v>0</v>
      </c>
      <c r="J20" s="38">
        <v>0</v>
      </c>
      <c r="K20" s="39"/>
      <c r="L20" s="39">
        <v>29</v>
      </c>
      <c r="M20" s="39">
        <v>53</v>
      </c>
      <c r="N20" s="39">
        <v>41.38</v>
      </c>
      <c r="O20" s="39">
        <v>49.52</v>
      </c>
      <c r="P20" s="39">
        <v>57.82</v>
      </c>
      <c r="Q20" s="39">
        <v>43.71</v>
      </c>
      <c r="R20" s="39">
        <v>34.57</v>
      </c>
      <c r="S20" s="39">
        <v>56.79</v>
      </c>
      <c r="T20" s="39">
        <v>40.450000000000003</v>
      </c>
      <c r="U20" s="39">
        <v>57.42</v>
      </c>
      <c r="V20" s="39">
        <v>87.72</v>
      </c>
      <c r="W20" s="39">
        <v>188.95</v>
      </c>
    </row>
    <row r="21" spans="1:24" s="13" customFormat="1">
      <c r="A21" s="12" t="s">
        <v>31</v>
      </c>
      <c r="B21" s="23" t="s">
        <v>21</v>
      </c>
      <c r="C21" s="42">
        <v>3271</v>
      </c>
      <c r="D21" s="42">
        <v>3793</v>
      </c>
      <c r="E21" s="42">
        <v>4569</v>
      </c>
      <c r="F21" s="42">
        <v>5224</v>
      </c>
      <c r="G21" s="42">
        <v>3034</v>
      </c>
      <c r="H21" s="42">
        <v>3844</v>
      </c>
      <c r="I21" s="42">
        <v>4572</v>
      </c>
      <c r="J21" s="42">
        <v>4754</v>
      </c>
      <c r="K21" s="42">
        <v>4378</v>
      </c>
      <c r="L21" s="42">
        <v>5065</v>
      </c>
      <c r="M21" s="42">
        <v>4558</v>
      </c>
      <c r="N21" s="42">
        <v>4330.3500000000004</v>
      </c>
      <c r="O21" s="42">
        <v>4476.55</v>
      </c>
      <c r="P21" s="42">
        <v>4444.42</v>
      </c>
      <c r="Q21" s="42">
        <v>4186.13</v>
      </c>
      <c r="R21" s="42">
        <v>3428.1800000000003</v>
      </c>
      <c r="S21" s="42">
        <v>3582.36</v>
      </c>
      <c r="T21" s="42">
        <v>3949.59</v>
      </c>
      <c r="U21" s="42">
        <f>SUM(U17:U20)</f>
        <v>4253.26</v>
      </c>
      <c r="V21" s="42">
        <v>3924.85</v>
      </c>
      <c r="W21" s="42">
        <v>4136</v>
      </c>
      <c r="X21" s="50"/>
    </row>
    <row r="22" spans="1:24">
      <c r="A22" s="11" t="s">
        <v>32</v>
      </c>
      <c r="B22" s="7" t="s">
        <v>17</v>
      </c>
      <c r="C22" s="39">
        <v>22</v>
      </c>
      <c r="D22" s="39">
        <v>24</v>
      </c>
      <c r="E22" s="39">
        <v>39</v>
      </c>
      <c r="F22" s="39">
        <v>53</v>
      </c>
      <c r="G22" s="39">
        <v>68</v>
      </c>
      <c r="H22" s="39">
        <v>80</v>
      </c>
      <c r="I22" s="39">
        <v>87</v>
      </c>
      <c r="J22" s="39">
        <v>135</v>
      </c>
      <c r="K22" s="39">
        <v>206</v>
      </c>
      <c r="L22" s="39">
        <v>162</v>
      </c>
      <c r="M22" s="39">
        <v>119</v>
      </c>
      <c r="N22" s="39">
        <v>44.46</v>
      </c>
      <c r="O22" s="39">
        <v>85.99</v>
      </c>
      <c r="P22" s="39">
        <v>116.18</v>
      </c>
      <c r="Q22" s="39">
        <v>146.01</v>
      </c>
      <c r="R22" s="39">
        <v>115.21</v>
      </c>
      <c r="S22" s="39">
        <v>149.47</v>
      </c>
      <c r="T22" s="39">
        <v>226.49</v>
      </c>
      <c r="U22" s="39">
        <v>168.73</v>
      </c>
      <c r="V22" s="39">
        <v>262.42</v>
      </c>
      <c r="W22" s="39">
        <v>594.76</v>
      </c>
    </row>
    <row r="23" spans="1:24">
      <c r="A23" s="11" t="s">
        <v>33</v>
      </c>
      <c r="B23" s="7" t="s">
        <v>17</v>
      </c>
      <c r="C23" s="39">
        <v>10</v>
      </c>
      <c r="D23" s="39">
        <v>36</v>
      </c>
      <c r="E23" s="39">
        <v>26</v>
      </c>
      <c r="F23" s="39">
        <v>24</v>
      </c>
      <c r="G23" s="39">
        <v>25</v>
      </c>
      <c r="H23" s="39">
        <v>18</v>
      </c>
      <c r="I23" s="39">
        <v>22</v>
      </c>
      <c r="J23" s="39">
        <v>21</v>
      </c>
      <c r="K23" s="39">
        <v>34</v>
      </c>
      <c r="L23" s="39">
        <v>39</v>
      </c>
      <c r="M23" s="39">
        <v>62</v>
      </c>
      <c r="N23" s="39">
        <v>10.220000000000001</v>
      </c>
      <c r="O23" s="39">
        <v>29.38</v>
      </c>
      <c r="P23" s="39">
        <v>28.63</v>
      </c>
      <c r="Q23" s="39">
        <v>44.65</v>
      </c>
      <c r="R23" s="39">
        <v>108.98</v>
      </c>
      <c r="S23" s="39">
        <v>78.56</v>
      </c>
      <c r="T23" s="39">
        <v>102.42</v>
      </c>
      <c r="U23" s="39">
        <v>123.67</v>
      </c>
      <c r="V23" s="39">
        <v>200.39</v>
      </c>
      <c r="W23" s="39">
        <v>477.59</v>
      </c>
    </row>
    <row r="24" spans="1:24">
      <c r="A24" s="11" t="s">
        <v>34</v>
      </c>
      <c r="B24" s="7" t="s">
        <v>17</v>
      </c>
      <c r="C24" s="39">
        <v>4</v>
      </c>
      <c r="D24" s="39">
        <v>1</v>
      </c>
      <c r="E24" s="39">
        <v>11</v>
      </c>
      <c r="F24" s="39">
        <v>7</v>
      </c>
      <c r="G24" s="39">
        <v>4</v>
      </c>
      <c r="H24" s="38">
        <v>0</v>
      </c>
      <c r="I24" s="38">
        <v>0</v>
      </c>
      <c r="J24" s="39">
        <v>9</v>
      </c>
      <c r="K24" s="39">
        <v>9</v>
      </c>
      <c r="L24" s="39">
        <v>20</v>
      </c>
      <c r="M24" s="38">
        <v>0</v>
      </c>
      <c r="N24" s="39">
        <v>12.81</v>
      </c>
      <c r="O24" s="39">
        <v>2</v>
      </c>
      <c r="P24" s="39">
        <v>0.56000000000000005</v>
      </c>
      <c r="Q24" s="39">
        <v>2.5</v>
      </c>
      <c r="R24" s="39">
        <v>0.45</v>
      </c>
      <c r="S24" s="39"/>
      <c r="T24" s="39">
        <v>1.43</v>
      </c>
      <c r="U24" s="39">
        <v>15.37</v>
      </c>
      <c r="V24" s="39">
        <v>17.18</v>
      </c>
      <c r="W24" s="39">
        <v>14.98</v>
      </c>
    </row>
    <row r="25" spans="1:24">
      <c r="A25" s="11" t="s">
        <v>35</v>
      </c>
      <c r="B25" s="7" t="s">
        <v>17</v>
      </c>
      <c r="C25" s="39">
        <v>36</v>
      </c>
      <c r="D25" s="39">
        <v>59</v>
      </c>
      <c r="E25" s="39">
        <v>41</v>
      </c>
      <c r="F25" s="39">
        <v>40</v>
      </c>
      <c r="G25" s="39">
        <v>46</v>
      </c>
      <c r="H25" s="39">
        <v>80</v>
      </c>
      <c r="I25" s="39">
        <v>133</v>
      </c>
      <c r="J25" s="39">
        <v>164</v>
      </c>
      <c r="K25" s="39">
        <v>274</v>
      </c>
      <c r="L25" s="39">
        <v>289</v>
      </c>
      <c r="M25" s="39">
        <v>348</v>
      </c>
      <c r="N25" s="39">
        <v>85.37</v>
      </c>
      <c r="O25" s="39">
        <v>250.59</v>
      </c>
      <c r="P25" s="39">
        <v>512.24</v>
      </c>
      <c r="Q25" s="39">
        <v>612.57000000000005</v>
      </c>
      <c r="R25" s="39">
        <v>733.66</v>
      </c>
      <c r="S25" s="39">
        <v>897.13</v>
      </c>
      <c r="T25" s="39">
        <v>1169.24</v>
      </c>
      <c r="U25" s="39">
        <v>1143.45</v>
      </c>
      <c r="V25" s="39">
        <v>1331.56</v>
      </c>
      <c r="W25" s="39">
        <v>2372.44</v>
      </c>
    </row>
    <row r="26" spans="1:24" s="13" customFormat="1">
      <c r="A26" s="12" t="s">
        <v>36</v>
      </c>
      <c r="B26" s="23" t="s">
        <v>17</v>
      </c>
      <c r="C26" s="42">
        <v>72</v>
      </c>
      <c r="D26" s="42">
        <v>120</v>
      </c>
      <c r="E26" s="42">
        <v>117</v>
      </c>
      <c r="F26" s="42">
        <v>124</v>
      </c>
      <c r="G26" s="42">
        <v>143</v>
      </c>
      <c r="H26" s="42">
        <v>178</v>
      </c>
      <c r="I26" s="42">
        <v>242</v>
      </c>
      <c r="J26" s="42">
        <v>329</v>
      </c>
      <c r="K26" s="42">
        <v>523</v>
      </c>
      <c r="L26" s="42">
        <v>510</v>
      </c>
      <c r="M26" s="42">
        <v>529</v>
      </c>
      <c r="N26" s="42">
        <v>152.86000000000001</v>
      </c>
      <c r="O26" s="42">
        <v>367.96</v>
      </c>
      <c r="P26" s="42">
        <v>657.61</v>
      </c>
      <c r="Q26" s="42">
        <v>805.73</v>
      </c>
      <c r="R26" s="42">
        <v>958.3</v>
      </c>
      <c r="S26" s="42">
        <v>1125.1600000000001</v>
      </c>
      <c r="T26" s="42">
        <v>1499.58</v>
      </c>
      <c r="U26" s="42">
        <f>SUM(U22:U25)</f>
        <v>1451.22</v>
      </c>
      <c r="V26" s="42">
        <v>1818.45</v>
      </c>
      <c r="W26" s="42">
        <v>3460</v>
      </c>
      <c r="X26" s="50"/>
    </row>
    <row r="27" spans="1:24">
      <c r="A27" s="11" t="s">
        <v>37</v>
      </c>
      <c r="B27" s="7" t="s">
        <v>38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9">
        <v>1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S27" s="38">
        <v>0</v>
      </c>
      <c r="T27" s="39">
        <v>1.26</v>
      </c>
      <c r="U27" s="39">
        <v>1.27</v>
      </c>
      <c r="V27" s="39">
        <v>1.63</v>
      </c>
      <c r="W27" s="39">
        <v>1.03</v>
      </c>
    </row>
    <row r="28" spans="1:24">
      <c r="A28" s="11" t="s">
        <v>39</v>
      </c>
      <c r="B28" s="7" t="s">
        <v>38</v>
      </c>
      <c r="C28" s="38">
        <v>0</v>
      </c>
      <c r="D28" s="38">
        <v>0</v>
      </c>
      <c r="E28" s="38">
        <v>0</v>
      </c>
      <c r="F28" s="38">
        <v>0</v>
      </c>
      <c r="G28" s="39">
        <v>5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0.22</v>
      </c>
      <c r="V28" s="39">
        <v>1.2</v>
      </c>
      <c r="W28" s="38">
        <v>0.3</v>
      </c>
    </row>
    <row r="29" spans="1:24">
      <c r="A29" s="11" t="s">
        <v>40</v>
      </c>
      <c r="B29" s="7" t="s">
        <v>38</v>
      </c>
      <c r="C29" s="38">
        <v>0</v>
      </c>
      <c r="D29" s="38">
        <v>0</v>
      </c>
      <c r="E29" s="38">
        <v>0</v>
      </c>
      <c r="F29" s="38">
        <v>0</v>
      </c>
      <c r="G29" s="38">
        <v>0</v>
      </c>
      <c r="H29" s="38">
        <v>0</v>
      </c>
      <c r="I29" s="38">
        <v>0</v>
      </c>
      <c r="J29" s="38">
        <v>0</v>
      </c>
      <c r="K29" s="38">
        <v>0</v>
      </c>
      <c r="L29" s="38">
        <v>0</v>
      </c>
      <c r="M29" s="38">
        <v>0</v>
      </c>
      <c r="N29" s="38">
        <v>0</v>
      </c>
      <c r="O29" s="38">
        <v>0</v>
      </c>
      <c r="P29" s="39">
        <v>0.93</v>
      </c>
      <c r="Q29" s="39">
        <v>1.87</v>
      </c>
      <c r="R29" s="39">
        <v>2.37</v>
      </c>
      <c r="S29" s="39">
        <v>0.63</v>
      </c>
      <c r="T29" s="38">
        <v>0</v>
      </c>
      <c r="U29" s="38">
        <v>0</v>
      </c>
      <c r="V29" s="38">
        <v>0</v>
      </c>
      <c r="W29" s="39">
        <v>1.08</v>
      </c>
    </row>
    <row r="30" spans="1:24">
      <c r="A30" s="11" t="s">
        <v>41</v>
      </c>
      <c r="B30" s="7" t="s">
        <v>38</v>
      </c>
      <c r="C30" s="38">
        <v>0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0</v>
      </c>
      <c r="M30" s="39">
        <v>2</v>
      </c>
      <c r="N30" s="38">
        <v>0</v>
      </c>
      <c r="O30" s="39">
        <v>1.8</v>
      </c>
      <c r="P30" s="38">
        <v>0</v>
      </c>
      <c r="Q30" s="38">
        <v>0</v>
      </c>
      <c r="R30" s="38">
        <v>0</v>
      </c>
      <c r="S30" s="38">
        <v>0</v>
      </c>
      <c r="T30" s="38">
        <v>0</v>
      </c>
      <c r="U30" s="39">
        <v>2.02</v>
      </c>
      <c r="V30" s="39">
        <v>2.76</v>
      </c>
      <c r="W30" s="39">
        <v>9.6199999999999992</v>
      </c>
    </row>
    <row r="31" spans="1:24" s="13" customFormat="1">
      <c r="A31" s="12" t="s">
        <v>42</v>
      </c>
      <c r="B31" s="23" t="s">
        <v>38</v>
      </c>
      <c r="C31" s="42">
        <v>0</v>
      </c>
      <c r="D31" s="42">
        <v>0</v>
      </c>
      <c r="E31" s="42">
        <v>0</v>
      </c>
      <c r="F31" s="42">
        <v>0</v>
      </c>
      <c r="G31" s="42">
        <v>5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3</v>
      </c>
      <c r="N31" s="42">
        <v>0</v>
      </c>
      <c r="O31" s="42">
        <v>1.8</v>
      </c>
      <c r="P31" s="42">
        <v>0.93</v>
      </c>
      <c r="Q31" s="42">
        <v>1.87</v>
      </c>
      <c r="R31" s="42">
        <v>2.37</v>
      </c>
      <c r="S31" s="42">
        <v>0.63</v>
      </c>
      <c r="T31" s="42">
        <v>1.56</v>
      </c>
      <c r="U31" s="42">
        <f>SUM(U27:U30)</f>
        <v>3.51</v>
      </c>
      <c r="V31" s="42">
        <v>5.59</v>
      </c>
      <c r="W31" s="42">
        <v>12</v>
      </c>
    </row>
    <row r="32" spans="1:24">
      <c r="A32" s="11" t="s">
        <v>43</v>
      </c>
      <c r="B32" s="7" t="s">
        <v>38</v>
      </c>
      <c r="C32" s="39">
        <v>37</v>
      </c>
      <c r="D32" s="39">
        <v>27</v>
      </c>
      <c r="E32" s="39">
        <v>61</v>
      </c>
      <c r="F32" s="39">
        <v>61</v>
      </c>
      <c r="G32" s="39">
        <v>56</v>
      </c>
      <c r="H32" s="39">
        <v>75</v>
      </c>
      <c r="I32" s="39">
        <v>81</v>
      </c>
      <c r="J32" s="39">
        <v>112</v>
      </c>
      <c r="K32" s="39">
        <v>194</v>
      </c>
      <c r="L32" s="39">
        <v>253</v>
      </c>
      <c r="M32" s="39">
        <v>106</v>
      </c>
      <c r="N32" s="39">
        <v>61.17</v>
      </c>
      <c r="O32" s="39">
        <v>161.38</v>
      </c>
      <c r="P32" s="39">
        <v>249.29</v>
      </c>
      <c r="Q32" s="39">
        <v>391.46</v>
      </c>
      <c r="R32" s="39">
        <v>399.43</v>
      </c>
      <c r="S32" s="39">
        <v>419.75</v>
      </c>
      <c r="T32" s="39">
        <v>602.07000000000005</v>
      </c>
      <c r="U32" s="39">
        <v>590.54</v>
      </c>
      <c r="V32" s="39">
        <v>865.36</v>
      </c>
      <c r="W32" s="39">
        <v>3041.11</v>
      </c>
    </row>
    <row r="33" spans="1:24">
      <c r="A33" s="11" t="s">
        <v>44</v>
      </c>
      <c r="B33" s="7" t="s">
        <v>38</v>
      </c>
      <c r="C33" s="39">
        <v>50</v>
      </c>
      <c r="D33" s="39">
        <v>29</v>
      </c>
      <c r="E33" s="39">
        <v>50</v>
      </c>
      <c r="F33" s="39">
        <v>55</v>
      </c>
      <c r="G33" s="39">
        <v>59</v>
      </c>
      <c r="H33" s="39">
        <v>53</v>
      </c>
      <c r="I33" s="39">
        <v>75</v>
      </c>
      <c r="J33" s="39">
        <v>77</v>
      </c>
      <c r="K33" s="39">
        <v>86</v>
      </c>
      <c r="L33" s="39">
        <v>69</v>
      </c>
      <c r="M33" s="39">
        <v>45</v>
      </c>
      <c r="N33" s="39">
        <v>52.98</v>
      </c>
      <c r="O33" s="39">
        <v>118.08</v>
      </c>
      <c r="P33" s="39">
        <v>250.16</v>
      </c>
      <c r="Q33" s="39">
        <v>269.94</v>
      </c>
      <c r="R33" s="39">
        <v>303.61</v>
      </c>
      <c r="S33" s="39">
        <v>275.38</v>
      </c>
      <c r="T33" s="39">
        <v>135.71</v>
      </c>
      <c r="U33" s="39">
        <v>222.26</v>
      </c>
      <c r="V33" s="39">
        <v>398.59</v>
      </c>
      <c r="W33" s="39">
        <v>972.14</v>
      </c>
    </row>
    <row r="34" spans="1:24">
      <c r="A34" s="11" t="s">
        <v>45</v>
      </c>
      <c r="B34" s="7" t="s">
        <v>38</v>
      </c>
      <c r="C34" s="39">
        <v>308</v>
      </c>
      <c r="D34" s="39">
        <v>257</v>
      </c>
      <c r="E34" s="39">
        <v>449</v>
      </c>
      <c r="F34" s="39">
        <v>767</v>
      </c>
      <c r="G34" s="39">
        <v>706</v>
      </c>
      <c r="H34" s="39">
        <v>575</v>
      </c>
      <c r="I34" s="39">
        <v>934</v>
      </c>
      <c r="J34" s="39">
        <v>1300</v>
      </c>
      <c r="K34" s="39">
        <v>1510</v>
      </c>
      <c r="L34" s="39">
        <v>1438</v>
      </c>
      <c r="M34" s="39">
        <v>1027</v>
      </c>
      <c r="N34" s="39">
        <v>945.71</v>
      </c>
      <c r="O34" s="39">
        <v>1450.65</v>
      </c>
      <c r="P34" s="39">
        <v>2122.29</v>
      </c>
      <c r="Q34" s="39">
        <v>2507.0100000000002</v>
      </c>
      <c r="R34" s="39">
        <v>2936.7</v>
      </c>
      <c r="S34" s="39">
        <v>2670.66</v>
      </c>
      <c r="T34" s="39">
        <v>3257.33</v>
      </c>
      <c r="U34" s="39">
        <v>2916.77</v>
      </c>
      <c r="V34" s="39">
        <v>3371.99</v>
      </c>
      <c r="W34" s="39">
        <v>5524.95</v>
      </c>
    </row>
    <row r="35" spans="1:24">
      <c r="A35" s="11" t="s">
        <v>46</v>
      </c>
      <c r="B35" s="7" t="s">
        <v>38</v>
      </c>
      <c r="C35" s="39">
        <v>1</v>
      </c>
      <c r="D35" s="38">
        <v>0</v>
      </c>
      <c r="E35" s="38">
        <v>0</v>
      </c>
      <c r="F35" s="38">
        <v>0</v>
      </c>
      <c r="G35" s="39">
        <v>2</v>
      </c>
      <c r="H35" s="39">
        <v>1</v>
      </c>
      <c r="I35" s="38">
        <v>0</v>
      </c>
      <c r="J35" s="38">
        <v>0</v>
      </c>
      <c r="K35" s="39">
        <v>8</v>
      </c>
      <c r="L35" s="39">
        <v>27</v>
      </c>
      <c r="M35" s="39">
        <v>22</v>
      </c>
      <c r="N35" s="39">
        <v>20.95</v>
      </c>
      <c r="O35" s="39">
        <v>49.89</v>
      </c>
      <c r="P35" s="39">
        <v>41.26</v>
      </c>
      <c r="Q35" s="39">
        <v>62.39</v>
      </c>
      <c r="R35" s="39">
        <v>126.56</v>
      </c>
      <c r="S35" s="39">
        <v>126.94</v>
      </c>
      <c r="T35" s="39">
        <v>160.33000000000001</v>
      </c>
      <c r="U35" s="39">
        <v>50.76</v>
      </c>
      <c r="V35" s="39">
        <v>81.33</v>
      </c>
      <c r="W35" s="39">
        <v>245.54</v>
      </c>
    </row>
    <row r="36" spans="1:24">
      <c r="A36" s="11" t="s">
        <v>47</v>
      </c>
      <c r="B36" s="7" t="s">
        <v>38</v>
      </c>
      <c r="C36" s="39">
        <v>20</v>
      </c>
      <c r="D36" s="39">
        <v>8</v>
      </c>
      <c r="E36" s="39">
        <v>13</v>
      </c>
      <c r="F36" s="39">
        <v>38</v>
      </c>
      <c r="G36" s="39">
        <v>14</v>
      </c>
      <c r="H36" s="39">
        <v>13</v>
      </c>
      <c r="I36" s="39">
        <v>41</v>
      </c>
      <c r="J36" s="39">
        <v>36</v>
      </c>
      <c r="K36" s="39">
        <v>235</v>
      </c>
      <c r="L36" s="39">
        <v>261</v>
      </c>
      <c r="M36" s="39">
        <v>28</v>
      </c>
      <c r="N36" s="39">
        <v>25.82</v>
      </c>
      <c r="O36" s="39">
        <v>147.49</v>
      </c>
      <c r="P36" s="39">
        <v>332.78</v>
      </c>
      <c r="Q36" s="39">
        <v>270.82</v>
      </c>
      <c r="R36" s="39">
        <v>238.13</v>
      </c>
      <c r="S36" s="39">
        <v>224.59</v>
      </c>
      <c r="T36" s="39">
        <v>127.5</v>
      </c>
      <c r="U36" s="39">
        <v>123.1</v>
      </c>
      <c r="V36" s="39">
        <v>273.17</v>
      </c>
      <c r="W36" s="39">
        <v>562.39</v>
      </c>
    </row>
    <row r="37" spans="1:24">
      <c r="A37" s="11" t="s">
        <v>48</v>
      </c>
      <c r="B37" s="7" t="s">
        <v>38</v>
      </c>
      <c r="C37" s="39">
        <v>7</v>
      </c>
      <c r="D37" s="39">
        <v>21</v>
      </c>
      <c r="E37" s="39">
        <v>15</v>
      </c>
      <c r="F37" s="39">
        <v>67</v>
      </c>
      <c r="G37" s="39">
        <v>23</v>
      </c>
      <c r="H37" s="39">
        <v>28</v>
      </c>
      <c r="I37" s="39">
        <v>71</v>
      </c>
      <c r="J37" s="39">
        <v>70</v>
      </c>
      <c r="K37" s="39">
        <v>217</v>
      </c>
      <c r="L37" s="39">
        <v>117</v>
      </c>
      <c r="M37" s="39">
        <v>4</v>
      </c>
      <c r="N37" s="39">
        <v>2.4</v>
      </c>
      <c r="O37" s="39">
        <v>131.47999999999999</v>
      </c>
      <c r="P37" s="39">
        <v>429.68</v>
      </c>
      <c r="Q37" s="39">
        <v>383.35</v>
      </c>
      <c r="R37" s="39">
        <v>449.42</v>
      </c>
      <c r="S37" s="39">
        <v>237.08</v>
      </c>
      <c r="T37" s="39">
        <v>218.7</v>
      </c>
      <c r="U37" s="39">
        <v>186.1</v>
      </c>
      <c r="V37" s="39">
        <v>418.87</v>
      </c>
      <c r="W37" s="39">
        <v>665.93</v>
      </c>
    </row>
    <row r="38" spans="1:24" s="13" customFormat="1">
      <c r="A38" s="12" t="s">
        <v>49</v>
      </c>
      <c r="B38" s="23" t="s">
        <v>38</v>
      </c>
      <c r="C38" s="42">
        <v>423</v>
      </c>
      <c r="D38" s="42">
        <v>342</v>
      </c>
      <c r="E38" s="42">
        <v>588</v>
      </c>
      <c r="F38" s="42">
        <v>988</v>
      </c>
      <c r="G38" s="42">
        <v>860</v>
      </c>
      <c r="H38" s="42">
        <v>745</v>
      </c>
      <c r="I38" s="42">
        <v>1202</v>
      </c>
      <c r="J38" s="42">
        <v>1595</v>
      </c>
      <c r="K38" s="42">
        <v>2250</v>
      </c>
      <c r="L38" s="42">
        <v>2165</v>
      </c>
      <c r="M38" s="42">
        <v>1232</v>
      </c>
      <c r="N38" s="42">
        <v>1109.0300000000002</v>
      </c>
      <c r="O38" s="42">
        <v>2058.9700000000003</v>
      </c>
      <c r="P38" s="42">
        <v>3425.4599999999996</v>
      </c>
      <c r="Q38" s="42">
        <v>3884.9700000000003</v>
      </c>
      <c r="R38" s="42">
        <v>4453.8499999999995</v>
      </c>
      <c r="S38" s="42">
        <v>3954.4</v>
      </c>
      <c r="T38" s="42">
        <v>4501.6400000000003</v>
      </c>
      <c r="U38" s="42">
        <v>4089.53</v>
      </c>
      <c r="V38" s="42">
        <v>5409.39</v>
      </c>
      <c r="W38" s="42">
        <v>11012.06</v>
      </c>
      <c r="X38" s="50"/>
    </row>
    <row r="39" spans="1:24">
      <c r="A39" s="11" t="s">
        <v>50</v>
      </c>
      <c r="B39" s="7" t="s">
        <v>17</v>
      </c>
      <c r="C39" s="38">
        <v>0</v>
      </c>
      <c r="D39" s="38">
        <v>0</v>
      </c>
      <c r="E39" s="38">
        <v>0</v>
      </c>
      <c r="F39" s="38">
        <v>0</v>
      </c>
      <c r="G39" s="38">
        <v>0</v>
      </c>
      <c r="H39" s="38">
        <v>0</v>
      </c>
      <c r="I39" s="38">
        <v>0</v>
      </c>
      <c r="J39" s="39">
        <v>8</v>
      </c>
      <c r="K39" s="39">
        <v>3</v>
      </c>
      <c r="L39" s="39">
        <v>1</v>
      </c>
      <c r="M39" s="39">
        <v>1</v>
      </c>
      <c r="N39" s="39">
        <v>1.44</v>
      </c>
      <c r="O39" s="39">
        <v>1.1499999999999999</v>
      </c>
      <c r="P39" s="39">
        <v>10.06</v>
      </c>
      <c r="Q39" s="39">
        <v>1.2</v>
      </c>
      <c r="R39" s="39">
        <v>7.62</v>
      </c>
      <c r="S39" s="39">
        <v>27.79</v>
      </c>
      <c r="T39" s="39">
        <v>19.059999999999999</v>
      </c>
      <c r="U39" s="39">
        <v>35.18</v>
      </c>
      <c r="V39" s="39">
        <v>96.08</v>
      </c>
      <c r="W39" s="39">
        <v>100.47</v>
      </c>
    </row>
    <row r="40" spans="1:24">
      <c r="A40" s="11" t="s">
        <v>51</v>
      </c>
      <c r="B40" s="7" t="s">
        <v>17</v>
      </c>
      <c r="C40" s="39">
        <v>37</v>
      </c>
      <c r="D40" s="39">
        <v>46</v>
      </c>
      <c r="E40" s="39">
        <v>42</v>
      </c>
      <c r="F40" s="39">
        <v>10</v>
      </c>
      <c r="G40" s="39">
        <v>6</v>
      </c>
      <c r="H40" s="39">
        <v>24</v>
      </c>
      <c r="I40" s="39">
        <v>275</v>
      </c>
      <c r="J40" s="39">
        <v>596</v>
      </c>
      <c r="K40" s="39">
        <v>1075</v>
      </c>
      <c r="L40" s="39">
        <v>1122</v>
      </c>
      <c r="M40" s="39">
        <v>657</v>
      </c>
      <c r="N40" s="39">
        <v>446.5</v>
      </c>
      <c r="O40" s="39">
        <v>760.14</v>
      </c>
      <c r="P40" s="39">
        <v>1291.9100000000001</v>
      </c>
      <c r="Q40" s="39">
        <v>1653.41</v>
      </c>
      <c r="R40" s="39">
        <v>1933.34</v>
      </c>
      <c r="S40" s="39">
        <v>1262.0999999999999</v>
      </c>
      <c r="T40" s="39">
        <v>1147.31</v>
      </c>
      <c r="U40" s="39">
        <v>1340.02</v>
      </c>
      <c r="V40" s="39">
        <v>1745.58</v>
      </c>
      <c r="W40" s="39">
        <v>2257.6999999999998</v>
      </c>
    </row>
    <row r="41" spans="1:24">
      <c r="A41" s="11" t="s">
        <v>52</v>
      </c>
      <c r="B41" s="7" t="s">
        <v>17</v>
      </c>
      <c r="C41" s="39">
        <v>192</v>
      </c>
      <c r="D41" s="39">
        <v>157</v>
      </c>
      <c r="E41" s="39">
        <v>164</v>
      </c>
      <c r="F41" s="39">
        <v>87</v>
      </c>
      <c r="G41" s="39">
        <v>76</v>
      </c>
      <c r="H41" s="39">
        <v>67</v>
      </c>
      <c r="I41" s="39">
        <v>213</v>
      </c>
      <c r="J41" s="39">
        <v>352</v>
      </c>
      <c r="K41" s="39">
        <v>424</v>
      </c>
      <c r="L41" s="39">
        <v>475</v>
      </c>
      <c r="M41" s="39">
        <v>332</v>
      </c>
      <c r="N41" s="39">
        <v>225.97</v>
      </c>
      <c r="O41" s="39">
        <v>203.47</v>
      </c>
      <c r="P41" s="39">
        <v>258.64</v>
      </c>
      <c r="Q41" s="39">
        <v>362.16</v>
      </c>
      <c r="R41" s="39">
        <v>409.95</v>
      </c>
      <c r="S41" s="39">
        <v>281.85000000000002</v>
      </c>
      <c r="T41" s="39">
        <v>252.72</v>
      </c>
      <c r="U41" s="39">
        <v>398.33</v>
      </c>
      <c r="V41" s="39">
        <v>951.94</v>
      </c>
      <c r="W41" s="39">
        <v>1532.26</v>
      </c>
    </row>
    <row r="42" spans="1:24">
      <c r="A42" s="11" t="s">
        <v>53</v>
      </c>
      <c r="B42" s="7" t="s">
        <v>17</v>
      </c>
      <c r="C42" s="39">
        <v>2</v>
      </c>
      <c r="D42" s="39"/>
      <c r="E42" s="39">
        <v>1</v>
      </c>
      <c r="F42" s="39">
        <v>1</v>
      </c>
      <c r="G42" s="39">
        <v>10</v>
      </c>
      <c r="H42" s="39">
        <v>1</v>
      </c>
      <c r="I42" s="39">
        <v>2</v>
      </c>
      <c r="J42" s="39">
        <v>2</v>
      </c>
      <c r="K42" s="39">
        <v>14</v>
      </c>
      <c r="L42" s="39">
        <v>25</v>
      </c>
      <c r="M42" s="39">
        <v>25</v>
      </c>
      <c r="N42" s="39">
        <v>3.86</v>
      </c>
      <c r="O42" s="39">
        <v>5.52</v>
      </c>
      <c r="P42" s="39">
        <v>13.89</v>
      </c>
      <c r="Q42" s="39">
        <v>13.57</v>
      </c>
      <c r="R42" s="39">
        <v>66.959999999999994</v>
      </c>
      <c r="S42" s="39">
        <v>57.65</v>
      </c>
      <c r="T42" s="39">
        <v>87.46</v>
      </c>
      <c r="U42" s="39">
        <v>70.69</v>
      </c>
      <c r="V42" s="39">
        <v>69.16</v>
      </c>
      <c r="W42" s="39">
        <v>349.21</v>
      </c>
    </row>
    <row r="43" spans="1:24" s="13" customFormat="1">
      <c r="A43" s="12" t="s">
        <v>54</v>
      </c>
      <c r="B43" s="23" t="s">
        <v>17</v>
      </c>
      <c r="C43" s="42">
        <v>231</v>
      </c>
      <c r="D43" s="42">
        <v>203</v>
      </c>
      <c r="E43" s="42">
        <v>207</v>
      </c>
      <c r="F43" s="42">
        <v>98</v>
      </c>
      <c r="G43" s="42">
        <v>92</v>
      </c>
      <c r="H43" s="42">
        <v>92</v>
      </c>
      <c r="I43" s="42">
        <v>490</v>
      </c>
      <c r="J43" s="42">
        <v>958</v>
      </c>
      <c r="K43" s="42">
        <v>1516</v>
      </c>
      <c r="L43" s="42">
        <v>1623</v>
      </c>
      <c r="M43" s="42">
        <v>1015</v>
      </c>
      <c r="N43" s="42">
        <v>677.77</v>
      </c>
      <c r="O43" s="42">
        <v>970.28</v>
      </c>
      <c r="P43" s="42">
        <v>1574.5000000000002</v>
      </c>
      <c r="Q43" s="42">
        <v>2030.3400000000001</v>
      </c>
      <c r="R43" s="42">
        <v>2417.87</v>
      </c>
      <c r="S43" s="42">
        <v>1629.3899999999999</v>
      </c>
      <c r="T43" s="42">
        <v>1506.55</v>
      </c>
      <c r="U43" s="42">
        <f>SUM(U39:U42)</f>
        <v>1844.22</v>
      </c>
      <c r="V43" s="42">
        <v>2863</v>
      </c>
      <c r="W43" s="42">
        <v>4240</v>
      </c>
      <c r="X43" s="50"/>
    </row>
    <row r="44" spans="1:24">
      <c r="A44" s="11" t="s">
        <v>55</v>
      </c>
      <c r="B44" s="7" t="s">
        <v>21</v>
      </c>
      <c r="C44" s="38">
        <v>0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8">
        <v>0</v>
      </c>
      <c r="J44" s="38">
        <v>0</v>
      </c>
      <c r="K44" s="38">
        <v>0</v>
      </c>
      <c r="L44" s="38">
        <v>0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0</v>
      </c>
      <c r="U44" s="38">
        <v>0</v>
      </c>
      <c r="V44" s="38">
        <v>0</v>
      </c>
      <c r="W44" s="38">
        <v>0</v>
      </c>
    </row>
    <row r="45" spans="1:24">
      <c r="A45" s="11" t="s">
        <v>56</v>
      </c>
      <c r="B45" s="7" t="s">
        <v>21</v>
      </c>
      <c r="C45" s="38">
        <v>0</v>
      </c>
      <c r="D45" s="38">
        <v>0</v>
      </c>
      <c r="E45" s="38">
        <v>0</v>
      </c>
      <c r="F45" s="38">
        <v>0</v>
      </c>
      <c r="G45" s="38">
        <v>0</v>
      </c>
      <c r="H45" s="38">
        <v>0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</row>
    <row r="46" spans="1:24" s="13" customFormat="1">
      <c r="A46" s="12" t="s">
        <v>57</v>
      </c>
      <c r="B46" s="23" t="s">
        <v>21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35">
        <v>0</v>
      </c>
      <c r="W46" s="35">
        <v>0</v>
      </c>
    </row>
    <row r="47" spans="1:24">
      <c r="A47" s="11" t="s">
        <v>58</v>
      </c>
      <c r="B47" s="7" t="s">
        <v>17</v>
      </c>
      <c r="C47" s="38">
        <v>0</v>
      </c>
      <c r="D47" s="38">
        <v>0</v>
      </c>
      <c r="E47" s="38">
        <v>0</v>
      </c>
      <c r="F47" s="38">
        <v>0</v>
      </c>
      <c r="G47" s="38">
        <v>0</v>
      </c>
      <c r="H47" s="38">
        <v>0</v>
      </c>
      <c r="I47" s="38">
        <v>0</v>
      </c>
      <c r="J47" s="39">
        <v>1</v>
      </c>
      <c r="K47" s="38">
        <v>0</v>
      </c>
      <c r="L47" s="39">
        <v>1</v>
      </c>
      <c r="M47" s="38">
        <v>0</v>
      </c>
      <c r="N47" s="39">
        <v>0.5</v>
      </c>
      <c r="O47" s="39">
        <v>1</v>
      </c>
      <c r="P47" s="38">
        <v>0</v>
      </c>
      <c r="Q47" s="39">
        <v>1.05</v>
      </c>
      <c r="R47" s="38">
        <v>0</v>
      </c>
      <c r="S47" s="39">
        <v>1.6</v>
      </c>
      <c r="T47" s="38">
        <v>0</v>
      </c>
      <c r="U47" s="38">
        <v>0.2</v>
      </c>
      <c r="V47" s="39">
        <v>1.2</v>
      </c>
      <c r="W47" s="38">
        <v>0</v>
      </c>
    </row>
    <row r="48" spans="1:24">
      <c r="A48" s="11" t="s">
        <v>59</v>
      </c>
      <c r="B48" s="7" t="s">
        <v>17</v>
      </c>
      <c r="C48" s="38">
        <v>0</v>
      </c>
      <c r="D48" s="38">
        <v>0</v>
      </c>
      <c r="E48" s="38">
        <v>0</v>
      </c>
      <c r="F48" s="38">
        <v>0</v>
      </c>
      <c r="G48" s="38">
        <v>0</v>
      </c>
      <c r="H48" s="38">
        <v>0</v>
      </c>
      <c r="I48" s="38">
        <v>0</v>
      </c>
      <c r="J48" s="38">
        <v>0</v>
      </c>
      <c r="K48" s="38">
        <v>0</v>
      </c>
      <c r="L48" s="38">
        <v>0</v>
      </c>
      <c r="M48" s="38">
        <v>0</v>
      </c>
      <c r="N48" s="38">
        <v>0</v>
      </c>
      <c r="O48" s="38">
        <v>0</v>
      </c>
      <c r="P48" s="38">
        <v>0</v>
      </c>
      <c r="Q48" s="38">
        <v>0</v>
      </c>
      <c r="R48" s="38">
        <v>0</v>
      </c>
      <c r="S48" s="38">
        <v>0</v>
      </c>
      <c r="T48" s="38">
        <v>0</v>
      </c>
      <c r="U48" s="38">
        <v>0.11</v>
      </c>
      <c r="V48" s="39">
        <v>0.66</v>
      </c>
      <c r="W48" s="39">
        <v>8.2100000000000009</v>
      </c>
    </row>
    <row r="49" spans="1:23">
      <c r="A49" s="11" t="s">
        <v>60</v>
      </c>
      <c r="B49" s="7" t="s">
        <v>17</v>
      </c>
      <c r="C49" s="38">
        <v>0</v>
      </c>
      <c r="D49" s="39">
        <v>3</v>
      </c>
      <c r="E49" s="39">
        <v>3</v>
      </c>
      <c r="F49" s="39">
        <v>3</v>
      </c>
      <c r="G49" s="39">
        <v>7</v>
      </c>
      <c r="H49" s="39">
        <v>5</v>
      </c>
      <c r="I49" s="39">
        <v>7</v>
      </c>
      <c r="J49" s="39">
        <v>9</v>
      </c>
      <c r="K49" s="39">
        <v>12</v>
      </c>
      <c r="L49" s="39">
        <v>3</v>
      </c>
      <c r="M49" s="39">
        <v>9</v>
      </c>
      <c r="N49" s="39">
        <v>4.7</v>
      </c>
      <c r="O49" s="39">
        <v>4.3099999999999996</v>
      </c>
      <c r="P49" s="39">
        <v>11.22</v>
      </c>
      <c r="Q49" s="39">
        <v>13.63</v>
      </c>
      <c r="R49" s="39">
        <v>6.24</v>
      </c>
      <c r="S49" s="39">
        <v>5.87</v>
      </c>
      <c r="T49" s="44">
        <v>4.58</v>
      </c>
      <c r="U49" s="39">
        <v>4.93</v>
      </c>
      <c r="V49" s="39">
        <v>21.43</v>
      </c>
      <c r="W49" s="39">
        <v>41.19</v>
      </c>
    </row>
    <row r="50" spans="1:23">
      <c r="A50" s="11" t="s">
        <v>61</v>
      </c>
      <c r="B50" s="7" t="s">
        <v>17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4">
        <v>0</v>
      </c>
      <c r="W50" s="38">
        <v>0</v>
      </c>
    </row>
    <row r="51" spans="1:23" s="13" customFormat="1">
      <c r="A51" s="12" t="s">
        <v>62</v>
      </c>
      <c r="B51" s="23" t="s">
        <v>17</v>
      </c>
      <c r="C51" s="42">
        <v>0</v>
      </c>
      <c r="D51" s="42">
        <v>3</v>
      </c>
      <c r="E51" s="42">
        <v>3</v>
      </c>
      <c r="F51" s="42">
        <v>3</v>
      </c>
      <c r="G51" s="42">
        <v>7</v>
      </c>
      <c r="H51" s="42">
        <v>5</v>
      </c>
      <c r="I51" s="42">
        <v>7</v>
      </c>
      <c r="J51" s="42">
        <v>10</v>
      </c>
      <c r="K51" s="42">
        <v>12</v>
      </c>
      <c r="L51" s="42">
        <v>4</v>
      </c>
      <c r="M51" s="42">
        <v>9</v>
      </c>
      <c r="N51" s="42">
        <v>5.2</v>
      </c>
      <c r="O51" s="42">
        <v>5.31</v>
      </c>
      <c r="P51" s="42">
        <v>11.22</v>
      </c>
      <c r="Q51" s="42">
        <v>14.680000000000001</v>
      </c>
      <c r="R51" s="42">
        <v>6.24</v>
      </c>
      <c r="S51" s="42">
        <v>7.4700000000000006</v>
      </c>
      <c r="T51" s="42">
        <v>4.58</v>
      </c>
      <c r="U51" s="42">
        <f>SUM(U47:U50)</f>
        <v>5.2399999999999993</v>
      </c>
      <c r="V51" s="42">
        <v>23.29</v>
      </c>
      <c r="W51" s="42">
        <v>49</v>
      </c>
    </row>
    <row r="52" spans="1:23">
      <c r="A52" s="11" t="s">
        <v>63</v>
      </c>
      <c r="B52" s="7" t="s">
        <v>38</v>
      </c>
      <c r="C52" s="39"/>
      <c r="D52" s="39">
        <v>3</v>
      </c>
      <c r="E52" s="39">
        <v>7</v>
      </c>
      <c r="F52" s="39">
        <v>11</v>
      </c>
      <c r="G52" s="39">
        <v>10</v>
      </c>
      <c r="H52" s="39">
        <v>3</v>
      </c>
      <c r="I52" s="39">
        <v>1</v>
      </c>
      <c r="J52" s="39">
        <v>1</v>
      </c>
      <c r="K52" s="39">
        <v>7</v>
      </c>
      <c r="L52" s="39">
        <v>33</v>
      </c>
      <c r="M52" s="39">
        <v>25</v>
      </c>
      <c r="N52" s="39">
        <v>25.6</v>
      </c>
      <c r="O52" s="39">
        <v>47.44</v>
      </c>
      <c r="P52" s="39">
        <v>59.21</v>
      </c>
      <c r="Q52" s="39">
        <v>37.99</v>
      </c>
      <c r="R52" s="39">
        <v>85.4</v>
      </c>
      <c r="S52" s="39">
        <v>105.11</v>
      </c>
      <c r="T52" s="40">
        <v>116</v>
      </c>
      <c r="U52" s="39">
        <v>74.95</v>
      </c>
      <c r="V52" s="39">
        <v>120.03</v>
      </c>
      <c r="W52" s="49">
        <v>153.22999999999999</v>
      </c>
    </row>
    <row r="53" spans="1:23">
      <c r="A53" s="11" t="s">
        <v>64</v>
      </c>
      <c r="B53" s="7" t="s">
        <v>38</v>
      </c>
      <c r="C53" s="38">
        <v>0</v>
      </c>
      <c r="D53" s="38">
        <v>0</v>
      </c>
      <c r="E53" s="38">
        <v>0</v>
      </c>
      <c r="F53" s="38">
        <v>0</v>
      </c>
      <c r="G53" s="38">
        <v>0</v>
      </c>
      <c r="H53" s="38">
        <v>0</v>
      </c>
      <c r="I53" s="38">
        <v>0</v>
      </c>
      <c r="J53" s="38">
        <v>0</v>
      </c>
      <c r="K53" s="38">
        <v>0</v>
      </c>
      <c r="L53" s="38">
        <v>0</v>
      </c>
      <c r="M53" s="38">
        <v>0</v>
      </c>
      <c r="N53" s="38">
        <v>0</v>
      </c>
      <c r="O53" s="38">
        <v>0</v>
      </c>
      <c r="P53" s="38">
        <v>0</v>
      </c>
      <c r="Q53" s="39">
        <v>18.96</v>
      </c>
      <c r="R53" s="39">
        <v>20.86</v>
      </c>
      <c r="S53" s="39">
        <v>34.1</v>
      </c>
      <c r="T53" s="44">
        <v>41.03</v>
      </c>
      <c r="U53" s="39">
        <v>30.36</v>
      </c>
      <c r="V53" s="39">
        <v>9.36</v>
      </c>
      <c r="W53" s="39">
        <v>73.069999999999993</v>
      </c>
    </row>
    <row r="54" spans="1:23">
      <c r="A54" s="11" t="s">
        <v>65</v>
      </c>
      <c r="B54" s="7" t="s">
        <v>38</v>
      </c>
      <c r="C54" s="38">
        <v>0</v>
      </c>
      <c r="D54" s="38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9">
        <v>20</v>
      </c>
      <c r="L54" s="39">
        <v>1</v>
      </c>
      <c r="M54" s="39">
        <v>2</v>
      </c>
      <c r="N54" s="39">
        <v>1.05</v>
      </c>
      <c r="O54" s="39">
        <v>13.88</v>
      </c>
      <c r="P54" s="39">
        <v>19.899999999999999</v>
      </c>
      <c r="Q54" s="39">
        <v>45.31</v>
      </c>
      <c r="R54" s="39">
        <v>93.4</v>
      </c>
      <c r="S54" s="39">
        <v>63.57</v>
      </c>
      <c r="T54" s="40">
        <v>39.090000000000003</v>
      </c>
      <c r="U54" s="39">
        <v>28.51</v>
      </c>
      <c r="V54" s="39">
        <v>58.75</v>
      </c>
      <c r="W54" s="49">
        <v>79.06</v>
      </c>
    </row>
    <row r="55" spans="1:23">
      <c r="A55" s="11" t="s">
        <v>66</v>
      </c>
      <c r="B55" s="7" t="s">
        <v>38</v>
      </c>
      <c r="C55" s="38">
        <v>0</v>
      </c>
      <c r="D55" s="38">
        <v>0</v>
      </c>
      <c r="E55" s="38">
        <v>0</v>
      </c>
      <c r="F55" s="38">
        <v>0</v>
      </c>
      <c r="G55" s="38">
        <v>0</v>
      </c>
      <c r="H55" s="38">
        <v>0</v>
      </c>
      <c r="I55" s="38">
        <v>0</v>
      </c>
      <c r="J55" s="38">
        <v>0</v>
      </c>
      <c r="K55" s="38">
        <v>0</v>
      </c>
      <c r="L55" s="38">
        <v>0</v>
      </c>
      <c r="M55" s="38">
        <v>0</v>
      </c>
      <c r="N55" s="38">
        <v>0</v>
      </c>
      <c r="O55" s="38">
        <v>0</v>
      </c>
      <c r="P55" s="38">
        <v>0</v>
      </c>
      <c r="Q55" s="38">
        <v>0</v>
      </c>
      <c r="R55" s="38">
        <v>0</v>
      </c>
      <c r="S55" s="38">
        <v>0</v>
      </c>
      <c r="T55" s="38">
        <v>0</v>
      </c>
      <c r="U55" s="38">
        <v>0</v>
      </c>
      <c r="V55" s="38">
        <v>0</v>
      </c>
      <c r="W55" s="38">
        <v>0</v>
      </c>
    </row>
    <row r="56" spans="1:23">
      <c r="A56" s="11" t="s">
        <v>67</v>
      </c>
      <c r="B56" s="7" t="s">
        <v>38</v>
      </c>
      <c r="C56" s="38">
        <v>0</v>
      </c>
      <c r="D56" s="38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</row>
    <row r="57" spans="1:23">
      <c r="A57" s="11" t="s">
        <v>68</v>
      </c>
      <c r="B57" s="7" t="s">
        <v>38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0</v>
      </c>
      <c r="S57" s="38">
        <v>0</v>
      </c>
      <c r="T57" s="38">
        <v>0</v>
      </c>
      <c r="U57" s="38">
        <v>0</v>
      </c>
      <c r="V57" s="38">
        <v>0</v>
      </c>
      <c r="W57" s="38">
        <v>0</v>
      </c>
    </row>
    <row r="58" spans="1:23">
      <c r="A58" s="11" t="s">
        <v>69</v>
      </c>
      <c r="B58" s="7" t="s">
        <v>38</v>
      </c>
      <c r="C58" s="38">
        <v>0</v>
      </c>
      <c r="D58" s="38">
        <v>0</v>
      </c>
      <c r="E58" s="38">
        <v>0</v>
      </c>
      <c r="F58" s="38">
        <v>0</v>
      </c>
      <c r="G58" s="38">
        <v>0</v>
      </c>
      <c r="H58" s="38">
        <v>0</v>
      </c>
      <c r="I58" s="39">
        <v>3</v>
      </c>
      <c r="J58" s="39">
        <v>7</v>
      </c>
      <c r="K58" s="39">
        <v>18</v>
      </c>
      <c r="L58" s="39">
        <v>12</v>
      </c>
      <c r="M58" s="39"/>
      <c r="N58" s="39">
        <v>9.9</v>
      </c>
      <c r="O58" s="39"/>
      <c r="P58" s="39">
        <v>7.1</v>
      </c>
      <c r="Q58" s="39">
        <v>15.88</v>
      </c>
      <c r="R58" s="39">
        <v>12.11</v>
      </c>
      <c r="S58" s="39">
        <v>9.52</v>
      </c>
      <c r="T58" s="40">
        <v>8.1</v>
      </c>
      <c r="U58" s="39">
        <v>12.97</v>
      </c>
      <c r="V58" s="39">
        <v>14.71</v>
      </c>
      <c r="W58" s="49">
        <v>19.36</v>
      </c>
    </row>
    <row r="59" spans="1:23" s="13" customFormat="1">
      <c r="A59" s="12" t="s">
        <v>70</v>
      </c>
      <c r="B59" s="23" t="s">
        <v>38</v>
      </c>
      <c r="C59" s="42">
        <v>0</v>
      </c>
      <c r="D59" s="42">
        <v>3</v>
      </c>
      <c r="E59" s="42">
        <v>7</v>
      </c>
      <c r="F59" s="42">
        <v>11</v>
      </c>
      <c r="G59" s="42">
        <v>10</v>
      </c>
      <c r="H59" s="42">
        <v>3</v>
      </c>
      <c r="I59" s="42">
        <v>4</v>
      </c>
      <c r="J59" s="42">
        <v>8</v>
      </c>
      <c r="K59" s="42">
        <v>45</v>
      </c>
      <c r="L59" s="42">
        <v>46</v>
      </c>
      <c r="M59" s="42">
        <v>27</v>
      </c>
      <c r="N59" s="42">
        <v>36.550000000000004</v>
      </c>
      <c r="O59" s="42">
        <v>61.32</v>
      </c>
      <c r="P59" s="42">
        <v>86.21</v>
      </c>
      <c r="Q59" s="42">
        <v>118.14</v>
      </c>
      <c r="R59" s="42">
        <v>211.77000000000004</v>
      </c>
      <c r="S59" s="42">
        <v>212.3</v>
      </c>
      <c r="T59" s="42">
        <v>204.22</v>
      </c>
      <c r="U59" s="42">
        <v>146.79</v>
      </c>
      <c r="V59" s="42">
        <v>202.85</v>
      </c>
      <c r="W59" s="42">
        <v>324.72000000000003</v>
      </c>
    </row>
    <row r="60" spans="1:23">
      <c r="A60" s="11" t="s">
        <v>71</v>
      </c>
      <c r="B60" s="7" t="s">
        <v>21</v>
      </c>
      <c r="C60" s="39">
        <v>3</v>
      </c>
      <c r="D60" s="39"/>
      <c r="E60" s="39">
        <v>3</v>
      </c>
      <c r="F60" s="39">
        <v>19</v>
      </c>
      <c r="G60" s="39">
        <v>6</v>
      </c>
      <c r="H60" s="39">
        <v>21</v>
      </c>
      <c r="I60" s="39">
        <v>20</v>
      </c>
      <c r="J60" s="39">
        <v>92</v>
      </c>
      <c r="K60" s="39">
        <v>104</v>
      </c>
      <c r="L60" s="39">
        <v>169</v>
      </c>
      <c r="M60" s="39">
        <v>57</v>
      </c>
      <c r="N60" s="39">
        <v>67.599999999999994</v>
      </c>
      <c r="O60" s="39">
        <v>120.11</v>
      </c>
      <c r="P60" s="39">
        <v>152.68</v>
      </c>
      <c r="Q60" s="39">
        <v>164.02</v>
      </c>
      <c r="R60" s="39">
        <v>190.92</v>
      </c>
      <c r="S60" s="39">
        <v>134.27000000000001</v>
      </c>
      <c r="T60" s="40">
        <v>186.9</v>
      </c>
      <c r="U60" s="39">
        <v>243</v>
      </c>
      <c r="V60" s="39">
        <v>214.57</v>
      </c>
      <c r="W60" s="39">
        <v>320.58999999999997</v>
      </c>
    </row>
    <row r="61" spans="1:23">
      <c r="A61" s="11" t="s">
        <v>72</v>
      </c>
      <c r="B61" s="7" t="s">
        <v>21</v>
      </c>
      <c r="C61" s="39">
        <v>12</v>
      </c>
      <c r="D61" s="39">
        <v>1</v>
      </c>
      <c r="E61" s="39">
        <v>22</v>
      </c>
      <c r="F61" s="39">
        <v>22</v>
      </c>
      <c r="G61" s="39">
        <v>9</v>
      </c>
      <c r="H61" s="38">
        <v>0</v>
      </c>
      <c r="I61" s="39">
        <v>9</v>
      </c>
      <c r="J61" s="39">
        <v>20</v>
      </c>
      <c r="K61" s="39"/>
      <c r="L61" s="39">
        <v>1</v>
      </c>
      <c r="M61" s="39">
        <v>1</v>
      </c>
      <c r="N61" s="39">
        <v>2.5499999999999998</v>
      </c>
      <c r="O61" s="39">
        <v>6.62</v>
      </c>
      <c r="P61" s="39">
        <v>10.27</v>
      </c>
      <c r="Q61" s="39">
        <v>163.43</v>
      </c>
      <c r="R61" s="39">
        <v>100.85</v>
      </c>
      <c r="S61" s="39">
        <v>44.17</v>
      </c>
      <c r="T61" s="39">
        <v>76.34</v>
      </c>
      <c r="U61" s="39">
        <v>57.47</v>
      </c>
      <c r="V61" s="39">
        <v>34.11</v>
      </c>
      <c r="W61" s="39">
        <v>29.95</v>
      </c>
    </row>
    <row r="62" spans="1:23">
      <c r="A62" s="11" t="s">
        <v>73</v>
      </c>
      <c r="B62" s="7" t="s">
        <v>21</v>
      </c>
      <c r="C62" s="38">
        <v>0</v>
      </c>
      <c r="D62" s="39">
        <v>1</v>
      </c>
      <c r="E62" s="39">
        <v>1</v>
      </c>
      <c r="F62" s="39">
        <v>1</v>
      </c>
      <c r="G62" s="39">
        <v>1</v>
      </c>
      <c r="H62" s="39">
        <v>1</v>
      </c>
      <c r="I62" s="39">
        <v>1</v>
      </c>
      <c r="J62" s="39">
        <v>9</v>
      </c>
      <c r="K62" s="39">
        <v>7</v>
      </c>
      <c r="L62" s="39">
        <v>8</v>
      </c>
      <c r="M62" s="39">
        <v>12</v>
      </c>
      <c r="N62" s="39">
        <v>15.37</v>
      </c>
      <c r="O62" s="39">
        <v>12.12</v>
      </c>
      <c r="P62" s="39">
        <v>1.84</v>
      </c>
      <c r="Q62" s="39">
        <v>14.4</v>
      </c>
      <c r="R62" s="39">
        <v>5.26</v>
      </c>
      <c r="S62" s="39">
        <v>19.829999999999998</v>
      </c>
      <c r="T62" s="39">
        <v>31.17</v>
      </c>
      <c r="U62" s="39">
        <v>10.9</v>
      </c>
      <c r="V62" s="39">
        <v>0.99</v>
      </c>
      <c r="W62" s="39">
        <v>4.58</v>
      </c>
    </row>
    <row r="63" spans="1:23">
      <c r="A63" s="11" t="s">
        <v>74</v>
      </c>
      <c r="B63" s="7" t="s">
        <v>21</v>
      </c>
      <c r="C63" s="39">
        <v>2</v>
      </c>
      <c r="D63" s="39">
        <v>4</v>
      </c>
      <c r="E63" s="39">
        <v>3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9">
        <v>1.6</v>
      </c>
      <c r="P63" s="39">
        <v>2.4900000000000002</v>
      </c>
      <c r="Q63" s="39">
        <v>3.28</v>
      </c>
      <c r="R63" s="39">
        <v>2.54</v>
      </c>
      <c r="S63" s="39">
        <v>3.35</v>
      </c>
      <c r="T63" s="39">
        <v>6.62</v>
      </c>
      <c r="U63" s="39">
        <v>16.510000000000002</v>
      </c>
      <c r="V63" s="39">
        <v>15.41</v>
      </c>
      <c r="W63" s="39">
        <v>6.02</v>
      </c>
    </row>
    <row r="64" spans="1:23">
      <c r="A64" s="11" t="s">
        <v>75</v>
      </c>
      <c r="B64" s="7" t="s">
        <v>21</v>
      </c>
      <c r="C64" s="38">
        <v>0</v>
      </c>
      <c r="D64" s="38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9">
        <v>14.13</v>
      </c>
      <c r="R64" s="38">
        <v>0</v>
      </c>
      <c r="S64" s="38">
        <v>0</v>
      </c>
      <c r="T64" s="38">
        <v>0</v>
      </c>
      <c r="U64" s="39">
        <v>0.65</v>
      </c>
      <c r="V64" s="38">
        <v>0</v>
      </c>
      <c r="W64" s="38">
        <v>0</v>
      </c>
    </row>
    <row r="65" spans="1:24" s="13" customFormat="1">
      <c r="A65" s="12" t="s">
        <v>76</v>
      </c>
      <c r="B65" s="23" t="s">
        <v>21</v>
      </c>
      <c r="C65" s="42">
        <v>17</v>
      </c>
      <c r="D65" s="42">
        <v>6</v>
      </c>
      <c r="E65" s="42">
        <v>29</v>
      </c>
      <c r="F65" s="42">
        <v>42</v>
      </c>
      <c r="G65" s="42">
        <v>16</v>
      </c>
      <c r="H65" s="42">
        <v>22</v>
      </c>
      <c r="I65" s="42">
        <v>30</v>
      </c>
      <c r="J65" s="42">
        <v>121</v>
      </c>
      <c r="K65" s="42">
        <v>111</v>
      </c>
      <c r="L65" s="42">
        <v>178</v>
      </c>
      <c r="M65" s="42">
        <v>70</v>
      </c>
      <c r="N65" s="42">
        <v>85.52</v>
      </c>
      <c r="O65" s="42">
        <v>140.44999999999999</v>
      </c>
      <c r="P65" s="42">
        <v>167.28000000000003</v>
      </c>
      <c r="Q65" s="42">
        <v>359.26</v>
      </c>
      <c r="R65" s="42">
        <v>299.57</v>
      </c>
      <c r="S65" s="42">
        <v>201.61999999999998</v>
      </c>
      <c r="T65" s="42">
        <v>301.03000000000003</v>
      </c>
      <c r="U65" s="42">
        <f>SUM(U60:U64)</f>
        <v>328.53</v>
      </c>
      <c r="V65" s="42">
        <v>265</v>
      </c>
      <c r="W65" s="42">
        <v>361</v>
      </c>
      <c r="X65" s="50"/>
    </row>
    <row r="66" spans="1:24">
      <c r="A66" s="11" t="s">
        <v>77</v>
      </c>
      <c r="B66" s="7" t="s">
        <v>38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>
        <v>0</v>
      </c>
      <c r="O66" s="38">
        <v>0</v>
      </c>
      <c r="P66" s="38">
        <v>0</v>
      </c>
      <c r="Q66" s="38">
        <v>0</v>
      </c>
      <c r="R66" s="38">
        <v>0</v>
      </c>
      <c r="S66" s="38">
        <v>0</v>
      </c>
      <c r="T66" s="38">
        <v>0</v>
      </c>
      <c r="U66" s="39">
        <v>0</v>
      </c>
      <c r="V66" s="39">
        <v>0.25</v>
      </c>
      <c r="W66" s="39">
        <v>1.82</v>
      </c>
    </row>
    <row r="67" spans="1:24">
      <c r="A67" s="11" t="s">
        <v>78</v>
      </c>
      <c r="B67" s="7" t="s">
        <v>38</v>
      </c>
      <c r="C67" s="38">
        <v>0</v>
      </c>
      <c r="D67" s="38">
        <v>0</v>
      </c>
      <c r="E67" s="38">
        <v>0</v>
      </c>
      <c r="F67" s="38">
        <v>0</v>
      </c>
      <c r="G67" s="38">
        <v>0</v>
      </c>
      <c r="H67" s="38">
        <v>0</v>
      </c>
      <c r="I67" s="38">
        <v>0</v>
      </c>
      <c r="J67" s="38">
        <v>0</v>
      </c>
      <c r="K67" s="38">
        <v>0</v>
      </c>
      <c r="L67" s="38">
        <v>0</v>
      </c>
      <c r="M67" s="38">
        <v>0</v>
      </c>
      <c r="N67" s="38">
        <v>0</v>
      </c>
      <c r="O67" s="38">
        <v>0</v>
      </c>
      <c r="P67" s="38">
        <v>0</v>
      </c>
      <c r="Q67" s="39">
        <v>2.57</v>
      </c>
      <c r="R67" s="39">
        <v>0.49</v>
      </c>
      <c r="S67" s="38">
        <v>0</v>
      </c>
      <c r="T67" s="38">
        <v>0</v>
      </c>
      <c r="U67" s="39">
        <v>0</v>
      </c>
      <c r="V67" s="39">
        <v>13.9</v>
      </c>
      <c r="W67" s="39">
        <v>7.01</v>
      </c>
    </row>
    <row r="68" spans="1:24">
      <c r="A68" s="11" t="s">
        <v>79</v>
      </c>
      <c r="B68" s="7" t="s">
        <v>38</v>
      </c>
      <c r="C68" s="38">
        <v>0</v>
      </c>
      <c r="D68" s="39">
        <v>7</v>
      </c>
      <c r="E68" s="39">
        <v>7</v>
      </c>
      <c r="F68" s="38">
        <v>0</v>
      </c>
      <c r="G68" s="38">
        <v>0</v>
      </c>
      <c r="H68" s="39">
        <v>12</v>
      </c>
      <c r="I68" s="38">
        <v>0</v>
      </c>
      <c r="J68" s="38">
        <v>0</v>
      </c>
      <c r="K68" s="38">
        <v>0</v>
      </c>
      <c r="L68" s="38">
        <v>0</v>
      </c>
      <c r="M68" s="38">
        <v>0</v>
      </c>
      <c r="N68" s="38">
        <v>0</v>
      </c>
      <c r="O68" s="39">
        <v>15.69</v>
      </c>
      <c r="P68" s="39">
        <v>8.51</v>
      </c>
      <c r="Q68" s="39">
        <v>22.82</v>
      </c>
      <c r="R68" s="39">
        <v>26.88</v>
      </c>
      <c r="S68" s="39">
        <v>12.11</v>
      </c>
      <c r="T68" s="39">
        <v>8.6</v>
      </c>
      <c r="U68" s="39">
        <v>11.62</v>
      </c>
      <c r="V68" s="39">
        <v>29.04</v>
      </c>
      <c r="W68" s="39">
        <v>15.43</v>
      </c>
    </row>
    <row r="69" spans="1:24" s="13" customFormat="1" ht="12" customHeight="1">
      <c r="A69" s="12" t="s">
        <v>80</v>
      </c>
      <c r="B69" s="23" t="s">
        <v>38</v>
      </c>
      <c r="C69" s="42">
        <v>0</v>
      </c>
      <c r="D69" s="42">
        <v>7</v>
      </c>
      <c r="E69" s="42">
        <v>7</v>
      </c>
      <c r="F69" s="42">
        <v>0</v>
      </c>
      <c r="G69" s="42">
        <v>0</v>
      </c>
      <c r="H69" s="42">
        <v>12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0.35</v>
      </c>
      <c r="O69" s="42">
        <v>15.69</v>
      </c>
      <c r="P69" s="42">
        <v>8.51</v>
      </c>
      <c r="Q69" s="42">
        <v>25.39</v>
      </c>
      <c r="R69" s="42">
        <v>27.369999999999997</v>
      </c>
      <c r="S69" s="42">
        <v>12.11</v>
      </c>
      <c r="T69" s="42">
        <v>8.6</v>
      </c>
      <c r="U69" s="42">
        <v>11.62</v>
      </c>
      <c r="V69" s="42">
        <v>43.19</v>
      </c>
      <c r="W69" s="42">
        <v>24</v>
      </c>
    </row>
    <row r="70" spans="1:24">
      <c r="A70" s="11" t="s">
        <v>81</v>
      </c>
      <c r="B70" s="7" t="s">
        <v>17</v>
      </c>
      <c r="C70" s="38">
        <v>0</v>
      </c>
      <c r="D70" s="38">
        <v>0</v>
      </c>
      <c r="E70" s="39">
        <v>1</v>
      </c>
      <c r="F70" s="39">
        <v>4</v>
      </c>
      <c r="G70" s="39">
        <v>5</v>
      </c>
      <c r="H70" s="39">
        <v>9</v>
      </c>
      <c r="I70" s="39">
        <v>1</v>
      </c>
      <c r="J70" s="39">
        <v>6</v>
      </c>
      <c r="K70" s="39">
        <v>6</v>
      </c>
      <c r="L70" s="39">
        <v>7</v>
      </c>
      <c r="M70" s="39">
        <v>6</v>
      </c>
      <c r="N70" s="39">
        <v>9.19</v>
      </c>
      <c r="O70" s="39">
        <v>7.51</v>
      </c>
      <c r="P70" s="39">
        <v>33.020000000000003</v>
      </c>
      <c r="Q70" s="39">
        <v>36.11</v>
      </c>
      <c r="R70" s="39">
        <v>39.03</v>
      </c>
      <c r="S70" s="39">
        <v>54.52</v>
      </c>
      <c r="T70" s="39">
        <v>31.69</v>
      </c>
      <c r="U70" s="39">
        <v>40.85</v>
      </c>
      <c r="V70" s="39">
        <v>92.55</v>
      </c>
      <c r="W70" s="39">
        <v>134.32</v>
      </c>
    </row>
    <row r="71" spans="1:24">
      <c r="A71" s="11" t="s">
        <v>82</v>
      </c>
      <c r="B71" s="7" t="s">
        <v>17</v>
      </c>
      <c r="C71" s="38">
        <v>0</v>
      </c>
      <c r="D71" s="38">
        <v>0</v>
      </c>
      <c r="E71" s="38">
        <v>0</v>
      </c>
      <c r="F71" s="38">
        <v>0</v>
      </c>
      <c r="G71" s="38">
        <v>0</v>
      </c>
      <c r="H71" s="39">
        <v>2</v>
      </c>
      <c r="I71" s="39">
        <v>2</v>
      </c>
      <c r="J71" s="39">
        <v>4</v>
      </c>
      <c r="K71" s="39">
        <v>33</v>
      </c>
      <c r="L71" s="39">
        <v>9</v>
      </c>
      <c r="M71" s="39">
        <v>7</v>
      </c>
      <c r="N71" s="39">
        <v>6.95</v>
      </c>
      <c r="O71" s="39">
        <v>12.65</v>
      </c>
      <c r="P71" s="39">
        <v>25.19</v>
      </c>
      <c r="Q71" s="39">
        <v>36.770000000000003</v>
      </c>
      <c r="R71" s="39">
        <v>28.23</v>
      </c>
      <c r="S71" s="39">
        <v>64.41</v>
      </c>
      <c r="T71" s="39">
        <v>70.459999999999994</v>
      </c>
      <c r="U71" s="39">
        <v>101.12</v>
      </c>
      <c r="V71" s="39">
        <v>149.53</v>
      </c>
      <c r="W71" s="39">
        <v>134.1</v>
      </c>
    </row>
    <row r="72" spans="1:24">
      <c r="A72" s="11" t="s">
        <v>83</v>
      </c>
      <c r="B72" s="7" t="s">
        <v>17</v>
      </c>
      <c r="C72" s="38">
        <v>0</v>
      </c>
      <c r="D72" s="38">
        <v>0</v>
      </c>
      <c r="E72" s="38">
        <v>0</v>
      </c>
      <c r="F72" s="38">
        <v>0</v>
      </c>
      <c r="G72" s="38">
        <v>0</v>
      </c>
      <c r="H72" s="38">
        <v>0</v>
      </c>
      <c r="I72" s="38">
        <v>0</v>
      </c>
      <c r="J72" s="38">
        <v>0</v>
      </c>
      <c r="K72" s="38">
        <v>0</v>
      </c>
      <c r="L72" s="38">
        <v>0</v>
      </c>
      <c r="M72" s="38">
        <v>0</v>
      </c>
      <c r="N72" s="38">
        <v>0</v>
      </c>
      <c r="O72" s="39">
        <v>2.87</v>
      </c>
      <c r="P72" s="39">
        <v>13.2</v>
      </c>
      <c r="Q72" s="39">
        <v>23.55</v>
      </c>
      <c r="R72" s="39">
        <v>16.41</v>
      </c>
      <c r="S72" s="39">
        <v>9.25</v>
      </c>
      <c r="T72" s="39">
        <v>15.73</v>
      </c>
      <c r="U72" s="39">
        <v>1.89</v>
      </c>
      <c r="V72" s="39">
        <v>24.25</v>
      </c>
      <c r="W72" s="39">
        <v>40.19</v>
      </c>
    </row>
    <row r="73" spans="1:24">
      <c r="A73" s="11" t="s">
        <v>84</v>
      </c>
      <c r="B73" s="7" t="s">
        <v>17</v>
      </c>
      <c r="C73" s="38">
        <v>0</v>
      </c>
      <c r="D73" s="38">
        <v>0</v>
      </c>
      <c r="E73" s="38">
        <v>0</v>
      </c>
      <c r="F73" s="38">
        <v>0</v>
      </c>
      <c r="G73" s="38">
        <v>0</v>
      </c>
      <c r="H73" s="39">
        <v>5</v>
      </c>
      <c r="I73" s="39">
        <v>2</v>
      </c>
      <c r="J73" s="39">
        <v>3</v>
      </c>
      <c r="K73" s="38">
        <v>0</v>
      </c>
      <c r="L73" s="39">
        <v>6</v>
      </c>
      <c r="M73" s="39">
        <v>13</v>
      </c>
      <c r="N73" s="39">
        <v>5.15</v>
      </c>
      <c r="O73" s="39">
        <v>6.11</v>
      </c>
      <c r="P73" s="39">
        <v>2.4500000000000002</v>
      </c>
      <c r="Q73" s="39">
        <v>6.04</v>
      </c>
      <c r="R73" s="39">
        <v>1</v>
      </c>
      <c r="S73" s="39">
        <v>1.22</v>
      </c>
      <c r="T73" s="39">
        <v>4.22</v>
      </c>
      <c r="U73" s="39">
        <v>7.34</v>
      </c>
      <c r="V73" s="39">
        <v>13.61</v>
      </c>
      <c r="W73" s="39">
        <v>30.99</v>
      </c>
    </row>
    <row r="74" spans="1:24" s="13" customFormat="1">
      <c r="A74" s="12" t="s">
        <v>85</v>
      </c>
      <c r="B74" s="23" t="s">
        <v>17</v>
      </c>
      <c r="C74" s="42">
        <v>0</v>
      </c>
      <c r="D74" s="42">
        <v>0</v>
      </c>
      <c r="E74" s="42">
        <v>1</v>
      </c>
      <c r="F74" s="42">
        <v>4</v>
      </c>
      <c r="G74" s="42">
        <v>5</v>
      </c>
      <c r="H74" s="42">
        <v>16</v>
      </c>
      <c r="I74" s="42">
        <v>5</v>
      </c>
      <c r="J74" s="42">
        <v>13</v>
      </c>
      <c r="K74" s="42">
        <v>39</v>
      </c>
      <c r="L74" s="42">
        <v>22</v>
      </c>
      <c r="M74" s="42">
        <v>26</v>
      </c>
      <c r="N74" s="42">
        <v>21.29</v>
      </c>
      <c r="O74" s="42">
        <v>29.14</v>
      </c>
      <c r="P74" s="42">
        <v>73.860000000000014</v>
      </c>
      <c r="Q74" s="42">
        <v>102.47</v>
      </c>
      <c r="R74" s="42">
        <v>84.67</v>
      </c>
      <c r="S74" s="42">
        <v>129.4</v>
      </c>
      <c r="T74" s="42">
        <v>122.1</v>
      </c>
      <c r="U74" s="42">
        <f>SUM(U70:U73)</f>
        <v>151.19999999999999</v>
      </c>
      <c r="V74" s="42">
        <v>279.94</v>
      </c>
      <c r="W74" s="42">
        <v>340</v>
      </c>
      <c r="X74" s="50"/>
    </row>
    <row r="75" spans="1:24">
      <c r="A75" s="11" t="s">
        <v>86</v>
      </c>
      <c r="B75" s="7" t="s">
        <v>21</v>
      </c>
      <c r="C75" s="38">
        <v>0</v>
      </c>
      <c r="D75" s="39">
        <v>9</v>
      </c>
      <c r="E75" s="38">
        <v>0</v>
      </c>
      <c r="F75" s="38">
        <v>0</v>
      </c>
      <c r="G75" s="38">
        <v>0</v>
      </c>
      <c r="H75" s="39">
        <v>5</v>
      </c>
      <c r="I75" s="39">
        <v>54</v>
      </c>
      <c r="J75" s="39">
        <v>118</v>
      </c>
      <c r="K75" s="39">
        <v>122</v>
      </c>
      <c r="L75" s="39">
        <v>124</v>
      </c>
      <c r="M75" s="39">
        <v>39</v>
      </c>
      <c r="N75" s="39">
        <v>58.59</v>
      </c>
      <c r="O75" s="39">
        <v>60.09</v>
      </c>
      <c r="P75" s="39">
        <v>42.14</v>
      </c>
      <c r="Q75" s="39">
        <v>34.19</v>
      </c>
      <c r="R75" s="39">
        <v>79.59</v>
      </c>
      <c r="S75" s="39">
        <v>62.9</v>
      </c>
      <c r="T75" s="39">
        <v>84.37</v>
      </c>
      <c r="U75" s="39">
        <v>114.06</v>
      </c>
      <c r="V75" s="39">
        <v>105.65</v>
      </c>
      <c r="W75" s="39">
        <v>125.64</v>
      </c>
    </row>
    <row r="76" spans="1:24">
      <c r="A76" s="11" t="s">
        <v>87</v>
      </c>
      <c r="B76" s="7" t="s">
        <v>21</v>
      </c>
      <c r="C76" s="39">
        <v>3</v>
      </c>
      <c r="D76" s="39">
        <v>3</v>
      </c>
      <c r="E76" s="39">
        <v>3</v>
      </c>
      <c r="F76" s="39">
        <v>3</v>
      </c>
      <c r="G76" s="39">
        <v>3</v>
      </c>
      <c r="H76" s="39">
        <v>32</v>
      </c>
      <c r="I76" s="39">
        <v>14</v>
      </c>
      <c r="J76" s="39">
        <v>17</v>
      </c>
      <c r="K76" s="39">
        <v>15</v>
      </c>
      <c r="L76" s="39">
        <v>9</v>
      </c>
      <c r="M76" s="39">
        <v>5</v>
      </c>
      <c r="N76" s="39">
        <v>11.58</v>
      </c>
      <c r="O76" s="39">
        <v>11.59</v>
      </c>
      <c r="P76" s="39">
        <v>14.32</v>
      </c>
      <c r="Q76" s="39">
        <v>25.45</v>
      </c>
      <c r="R76" s="39">
        <v>27.73</v>
      </c>
      <c r="S76" s="39">
        <v>49.91</v>
      </c>
      <c r="T76" s="39">
        <v>80.28</v>
      </c>
      <c r="U76" s="39">
        <v>94.32</v>
      </c>
      <c r="V76" s="39">
        <v>79.41</v>
      </c>
      <c r="W76" s="39">
        <v>78.319999999999993</v>
      </c>
    </row>
    <row r="77" spans="1:24">
      <c r="A77" s="11" t="s">
        <v>88</v>
      </c>
      <c r="B77" s="7" t="s">
        <v>21</v>
      </c>
      <c r="C77" s="39">
        <v>38</v>
      </c>
      <c r="D77" s="39">
        <v>19</v>
      </c>
      <c r="E77" s="39">
        <v>19</v>
      </c>
      <c r="F77" s="39">
        <v>42</v>
      </c>
      <c r="G77" s="39">
        <v>35</v>
      </c>
      <c r="H77" s="39">
        <v>66</v>
      </c>
      <c r="I77" s="39">
        <v>49</v>
      </c>
      <c r="J77" s="39">
        <v>55</v>
      </c>
      <c r="K77" s="39">
        <v>90</v>
      </c>
      <c r="L77" s="39">
        <v>146</v>
      </c>
      <c r="M77" s="39">
        <v>59</v>
      </c>
      <c r="N77" s="39">
        <v>96.24</v>
      </c>
      <c r="O77" s="39">
        <v>191</v>
      </c>
      <c r="P77" s="39">
        <v>119.99</v>
      </c>
      <c r="Q77" s="39">
        <v>198.46</v>
      </c>
      <c r="R77" s="39">
        <v>244.11</v>
      </c>
      <c r="S77" s="39">
        <v>198.7</v>
      </c>
      <c r="T77" s="39">
        <v>242.79</v>
      </c>
      <c r="U77" s="39">
        <v>179.23</v>
      </c>
      <c r="V77" s="39">
        <v>319.23</v>
      </c>
      <c r="W77" s="39">
        <v>341.33</v>
      </c>
    </row>
    <row r="78" spans="1:24">
      <c r="A78" s="11" t="s">
        <v>89</v>
      </c>
      <c r="B78" s="7" t="s">
        <v>21</v>
      </c>
      <c r="C78" s="39">
        <v>38</v>
      </c>
      <c r="D78" s="39">
        <v>52</v>
      </c>
      <c r="E78" s="39">
        <v>33</v>
      </c>
      <c r="F78" s="39">
        <v>52</v>
      </c>
      <c r="G78" s="39">
        <v>44</v>
      </c>
      <c r="H78" s="39">
        <v>70</v>
      </c>
      <c r="I78" s="39">
        <v>75</v>
      </c>
      <c r="J78" s="39">
        <v>96</v>
      </c>
      <c r="K78" s="39">
        <v>222</v>
      </c>
      <c r="L78" s="39">
        <v>367</v>
      </c>
      <c r="M78" s="39">
        <v>126</v>
      </c>
      <c r="N78" s="39">
        <v>95.9</v>
      </c>
      <c r="O78" s="39">
        <v>112.55</v>
      </c>
      <c r="P78" s="39">
        <v>235.56</v>
      </c>
      <c r="Q78" s="39">
        <v>381.89</v>
      </c>
      <c r="R78" s="39">
        <v>428.48</v>
      </c>
      <c r="S78" s="39">
        <v>438.79</v>
      </c>
      <c r="T78" s="39">
        <v>677.98</v>
      </c>
      <c r="U78" s="39">
        <v>770.83</v>
      </c>
      <c r="V78" s="39">
        <v>990.28</v>
      </c>
      <c r="W78" s="39">
        <v>1770.25</v>
      </c>
    </row>
    <row r="79" spans="1:24">
      <c r="A79" s="11" t="s">
        <v>90</v>
      </c>
      <c r="B79" s="7" t="s">
        <v>21</v>
      </c>
      <c r="C79" s="38">
        <v>0</v>
      </c>
      <c r="D79" s="38">
        <v>0</v>
      </c>
      <c r="E79" s="38">
        <v>0</v>
      </c>
      <c r="F79" s="38">
        <v>0</v>
      </c>
      <c r="G79" s="38">
        <v>0</v>
      </c>
      <c r="H79" s="39">
        <v>6</v>
      </c>
      <c r="I79" s="39">
        <v>5</v>
      </c>
      <c r="J79" s="39">
        <v>12</v>
      </c>
      <c r="K79" s="39">
        <v>13</v>
      </c>
      <c r="L79" s="39">
        <v>14</v>
      </c>
      <c r="M79" s="39">
        <v>14</v>
      </c>
      <c r="N79" s="39">
        <v>9.48</v>
      </c>
      <c r="O79" s="39">
        <v>21.33</v>
      </c>
      <c r="P79" s="39">
        <v>12.56</v>
      </c>
      <c r="Q79" s="39">
        <v>17.18</v>
      </c>
      <c r="R79" s="39">
        <v>8.07</v>
      </c>
      <c r="S79" s="39">
        <v>3.9</v>
      </c>
      <c r="T79" s="39">
        <v>4.99</v>
      </c>
      <c r="U79" s="39">
        <v>9.82</v>
      </c>
      <c r="V79" s="39">
        <v>11.41</v>
      </c>
      <c r="W79" s="39">
        <v>11</v>
      </c>
    </row>
    <row r="80" spans="1:24">
      <c r="A80" s="11" t="s">
        <v>91</v>
      </c>
      <c r="B80" s="7" t="s">
        <v>21</v>
      </c>
      <c r="C80" s="38">
        <v>0</v>
      </c>
      <c r="D80" s="38">
        <v>0</v>
      </c>
      <c r="E80" s="38">
        <v>0</v>
      </c>
      <c r="F80" s="38">
        <v>0</v>
      </c>
      <c r="G80" s="38">
        <v>0</v>
      </c>
      <c r="H80" s="39">
        <v>1</v>
      </c>
      <c r="I80" s="39">
        <v>5</v>
      </c>
      <c r="J80" s="39">
        <v>6</v>
      </c>
      <c r="K80" s="39">
        <v>6</v>
      </c>
      <c r="L80" s="39">
        <v>5</v>
      </c>
      <c r="M80" s="39">
        <v>7</v>
      </c>
      <c r="N80" s="39">
        <v>5.28</v>
      </c>
      <c r="O80" s="39">
        <v>8.42</v>
      </c>
      <c r="P80" s="39">
        <v>2.81</v>
      </c>
      <c r="Q80" s="39">
        <v>4.32</v>
      </c>
      <c r="R80" s="39">
        <v>7.99</v>
      </c>
      <c r="S80" s="39">
        <v>3.88</v>
      </c>
      <c r="T80" s="39">
        <v>10.02</v>
      </c>
      <c r="U80" s="39">
        <v>11.07</v>
      </c>
      <c r="V80" s="39">
        <v>6.29</v>
      </c>
      <c r="W80" s="39">
        <v>10.130000000000001</v>
      </c>
    </row>
    <row r="81" spans="1:24">
      <c r="A81" s="11" t="s">
        <v>92</v>
      </c>
      <c r="B81" s="7" t="s">
        <v>21</v>
      </c>
      <c r="C81" s="39">
        <v>64</v>
      </c>
      <c r="D81" s="39">
        <v>60</v>
      </c>
      <c r="E81" s="39">
        <v>85</v>
      </c>
      <c r="F81" s="39">
        <v>88</v>
      </c>
      <c r="G81" s="39">
        <v>84</v>
      </c>
      <c r="H81" s="39">
        <v>95</v>
      </c>
      <c r="I81" s="39">
        <v>112</v>
      </c>
      <c r="J81" s="39">
        <v>144</v>
      </c>
      <c r="K81" s="39">
        <v>234</v>
      </c>
      <c r="L81" s="39">
        <v>197</v>
      </c>
      <c r="M81" s="39">
        <v>88</v>
      </c>
      <c r="N81" s="39">
        <v>100.01</v>
      </c>
      <c r="O81" s="39">
        <v>149.91999999999999</v>
      </c>
      <c r="P81" s="39">
        <v>223.91</v>
      </c>
      <c r="Q81" s="39">
        <v>168.84</v>
      </c>
      <c r="R81" s="39">
        <v>183.94</v>
      </c>
      <c r="S81" s="39">
        <v>155.06</v>
      </c>
      <c r="T81" s="39">
        <v>260.95</v>
      </c>
      <c r="U81" s="39">
        <v>260.83999999999997</v>
      </c>
      <c r="V81" s="39">
        <v>211.51</v>
      </c>
      <c r="W81" s="39">
        <v>310.27999999999997</v>
      </c>
    </row>
    <row r="82" spans="1:24">
      <c r="A82" s="11" t="s">
        <v>93</v>
      </c>
      <c r="B82" s="7" t="s">
        <v>21</v>
      </c>
      <c r="C82" s="39">
        <v>19</v>
      </c>
      <c r="D82" s="39">
        <v>16</v>
      </c>
      <c r="E82" s="39">
        <v>14</v>
      </c>
      <c r="F82" s="39">
        <v>11</v>
      </c>
      <c r="G82" s="39">
        <v>10</v>
      </c>
      <c r="H82" s="39">
        <v>12</v>
      </c>
      <c r="I82" s="39">
        <v>14</v>
      </c>
      <c r="J82" s="39">
        <v>40</v>
      </c>
      <c r="K82" s="39">
        <v>51</v>
      </c>
      <c r="L82" s="39">
        <v>79</v>
      </c>
      <c r="M82" s="39">
        <v>27</v>
      </c>
      <c r="N82" s="39">
        <v>19.899999999999999</v>
      </c>
      <c r="O82" s="39">
        <v>43.05</v>
      </c>
      <c r="P82" s="39">
        <v>79.489999999999995</v>
      </c>
      <c r="Q82" s="39">
        <v>55.22</v>
      </c>
      <c r="R82" s="39">
        <v>69.42</v>
      </c>
      <c r="S82" s="39">
        <v>43.41</v>
      </c>
      <c r="T82" s="39">
        <v>99.72</v>
      </c>
      <c r="U82" s="39">
        <v>110.13</v>
      </c>
      <c r="V82" s="39">
        <v>166.4</v>
      </c>
      <c r="W82" s="39">
        <v>357.08</v>
      </c>
    </row>
    <row r="83" spans="1:24" s="13" customFormat="1">
      <c r="A83" s="12" t="s">
        <v>94</v>
      </c>
      <c r="B83" s="23" t="s">
        <v>21</v>
      </c>
      <c r="C83" s="42">
        <v>162</v>
      </c>
      <c r="D83" s="42">
        <v>159</v>
      </c>
      <c r="E83" s="42">
        <v>154</v>
      </c>
      <c r="F83" s="42">
        <v>196</v>
      </c>
      <c r="G83" s="42">
        <v>176</v>
      </c>
      <c r="H83" s="42">
        <v>287</v>
      </c>
      <c r="I83" s="42">
        <v>328</v>
      </c>
      <c r="J83" s="42">
        <v>488</v>
      </c>
      <c r="K83" s="42">
        <v>753</v>
      </c>
      <c r="L83" s="42">
        <v>941</v>
      </c>
      <c r="M83" s="42">
        <v>365</v>
      </c>
      <c r="N83" s="42">
        <v>396.97999999999996</v>
      </c>
      <c r="O83" s="42">
        <v>597.94999999999993</v>
      </c>
      <c r="P83" s="42">
        <v>730.78</v>
      </c>
      <c r="Q83" s="42">
        <v>885.55000000000007</v>
      </c>
      <c r="R83" s="42">
        <v>1049.3300000000002</v>
      </c>
      <c r="S83" s="42">
        <v>956.54999999999984</v>
      </c>
      <c r="T83" s="42">
        <v>1461.1000000000001</v>
      </c>
      <c r="U83" s="42">
        <f>SUM(U75:U82)</f>
        <v>1550.2999999999997</v>
      </c>
      <c r="V83" s="42">
        <v>1890.18</v>
      </c>
      <c r="W83" s="42">
        <v>3004</v>
      </c>
      <c r="X83" s="50"/>
    </row>
    <row r="84" spans="1:24">
      <c r="A84" s="11" t="s">
        <v>95</v>
      </c>
      <c r="B84" s="7" t="s">
        <v>17</v>
      </c>
      <c r="C84" s="38">
        <v>0</v>
      </c>
      <c r="D84" s="38">
        <v>0</v>
      </c>
      <c r="E84" s="38">
        <v>0</v>
      </c>
      <c r="F84" s="38">
        <v>0</v>
      </c>
      <c r="G84" s="38">
        <v>0</v>
      </c>
      <c r="H84" s="38">
        <v>0</v>
      </c>
      <c r="I84" s="39">
        <v>4</v>
      </c>
      <c r="J84" s="38">
        <v>0</v>
      </c>
      <c r="K84" s="38">
        <v>0</v>
      </c>
      <c r="L84" s="38">
        <v>0</v>
      </c>
      <c r="M84" s="38">
        <v>0</v>
      </c>
      <c r="N84" s="38">
        <v>0</v>
      </c>
      <c r="O84" s="38">
        <v>0</v>
      </c>
      <c r="P84" s="38">
        <v>0</v>
      </c>
      <c r="Q84" s="38">
        <v>0</v>
      </c>
      <c r="R84" s="39">
        <v>0.55000000000000004</v>
      </c>
      <c r="S84" s="38">
        <v>0</v>
      </c>
      <c r="T84" s="38">
        <v>0</v>
      </c>
      <c r="U84" s="38">
        <v>0.16</v>
      </c>
      <c r="V84" s="38">
        <v>0</v>
      </c>
      <c r="W84" s="39">
        <v>4.42</v>
      </c>
    </row>
    <row r="85" spans="1:24">
      <c r="A85" s="11" t="s">
        <v>96</v>
      </c>
      <c r="B85" s="7" t="s">
        <v>17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9">
        <v>4</v>
      </c>
      <c r="L85" s="38">
        <v>0</v>
      </c>
      <c r="M85" s="39">
        <v>1</v>
      </c>
      <c r="N85" s="38">
        <v>0</v>
      </c>
      <c r="O85" s="38">
        <v>0</v>
      </c>
      <c r="P85" s="39">
        <v>2.17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</row>
    <row r="86" spans="1:24" s="13" customFormat="1">
      <c r="A86" s="12" t="s">
        <v>97</v>
      </c>
      <c r="B86" s="23" t="s">
        <v>17</v>
      </c>
      <c r="C86" s="42">
        <v>0</v>
      </c>
      <c r="D86" s="42">
        <v>0</v>
      </c>
      <c r="E86" s="42">
        <v>0</v>
      </c>
      <c r="F86" s="42">
        <v>0</v>
      </c>
      <c r="G86" s="42">
        <v>0</v>
      </c>
      <c r="H86" s="42">
        <v>0</v>
      </c>
      <c r="I86" s="42">
        <v>4</v>
      </c>
      <c r="J86" s="42">
        <v>0</v>
      </c>
      <c r="K86" s="42">
        <v>4</v>
      </c>
      <c r="L86" s="42">
        <v>0</v>
      </c>
      <c r="M86" s="42">
        <v>1</v>
      </c>
      <c r="N86" s="42">
        <v>0</v>
      </c>
      <c r="O86" s="42">
        <v>0</v>
      </c>
      <c r="P86" s="42">
        <v>2.17</v>
      </c>
      <c r="Q86" s="42">
        <v>0</v>
      </c>
      <c r="R86" s="42">
        <v>0.55000000000000004</v>
      </c>
      <c r="S86" s="42">
        <v>0</v>
      </c>
      <c r="T86" s="42">
        <v>0</v>
      </c>
      <c r="U86" s="42">
        <v>0.16</v>
      </c>
      <c r="V86" s="42">
        <v>0</v>
      </c>
      <c r="W86" s="42">
        <v>4</v>
      </c>
    </row>
    <row r="87" spans="1:24">
      <c r="A87" s="11" t="s">
        <v>98</v>
      </c>
      <c r="B87" s="7" t="s">
        <v>38</v>
      </c>
      <c r="C87" s="38">
        <v>0</v>
      </c>
      <c r="D87" s="38">
        <v>0</v>
      </c>
      <c r="E87" s="38">
        <v>0</v>
      </c>
      <c r="F87" s="38">
        <v>0</v>
      </c>
      <c r="G87" s="38">
        <v>0</v>
      </c>
      <c r="H87" s="38">
        <v>0</v>
      </c>
      <c r="I87" s="38">
        <v>0</v>
      </c>
      <c r="J87" s="39">
        <v>15</v>
      </c>
      <c r="K87" s="38">
        <v>0</v>
      </c>
      <c r="L87" s="39">
        <v>13</v>
      </c>
      <c r="M87" s="38">
        <v>0</v>
      </c>
      <c r="N87" s="38">
        <v>0</v>
      </c>
      <c r="O87" s="38">
        <v>0</v>
      </c>
      <c r="P87" s="39">
        <v>4.7</v>
      </c>
      <c r="Q87" s="39">
        <v>16.22</v>
      </c>
      <c r="R87" s="38">
        <v>0</v>
      </c>
      <c r="S87" s="39">
        <v>12.42</v>
      </c>
      <c r="T87" s="39">
        <v>7.45</v>
      </c>
      <c r="U87" s="39">
        <v>8.6999999999999993</v>
      </c>
      <c r="V87" s="38">
        <v>0</v>
      </c>
      <c r="W87" s="39">
        <v>18.149999999999999</v>
      </c>
    </row>
    <row r="88" spans="1:24">
      <c r="A88" s="11" t="s">
        <v>99</v>
      </c>
      <c r="B88" s="7" t="s">
        <v>38</v>
      </c>
      <c r="C88" s="38">
        <v>0</v>
      </c>
      <c r="D88" s="38">
        <v>0</v>
      </c>
      <c r="E88" s="38">
        <v>0</v>
      </c>
      <c r="F88" s="38">
        <v>0</v>
      </c>
      <c r="G88" s="38">
        <v>0</v>
      </c>
      <c r="H88" s="38">
        <v>0</v>
      </c>
      <c r="I88" s="38">
        <v>0</v>
      </c>
      <c r="J88" s="38">
        <v>0</v>
      </c>
      <c r="K88" s="38">
        <v>0</v>
      </c>
      <c r="L88" s="38">
        <v>0</v>
      </c>
      <c r="M88" s="39">
        <v>1</v>
      </c>
      <c r="N88" s="38">
        <v>0</v>
      </c>
      <c r="O88" s="38">
        <v>0</v>
      </c>
      <c r="P88" s="38">
        <v>0</v>
      </c>
      <c r="Q88" s="38">
        <v>0</v>
      </c>
      <c r="R88" s="38">
        <v>0</v>
      </c>
      <c r="S88" s="38">
        <v>0</v>
      </c>
      <c r="T88" s="38">
        <v>0</v>
      </c>
      <c r="U88" s="38">
        <v>0</v>
      </c>
      <c r="V88" s="38">
        <v>0</v>
      </c>
      <c r="W88" s="38">
        <v>0</v>
      </c>
    </row>
    <row r="89" spans="1:24">
      <c r="A89" s="11" t="s">
        <v>100</v>
      </c>
      <c r="B89" s="7" t="s">
        <v>38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>
        <v>0</v>
      </c>
      <c r="O89" s="38">
        <v>0</v>
      </c>
      <c r="P89" s="39">
        <v>0.5</v>
      </c>
      <c r="Q89" s="39">
        <v>0.45</v>
      </c>
      <c r="R89" s="39">
        <v>4.38</v>
      </c>
      <c r="S89" s="39">
        <v>0.1</v>
      </c>
      <c r="T89" s="39">
        <v>39.56</v>
      </c>
      <c r="U89" s="39">
        <v>12.72</v>
      </c>
      <c r="V89" s="39">
        <v>28.18</v>
      </c>
      <c r="W89" s="43">
        <v>29.08</v>
      </c>
    </row>
    <row r="90" spans="1:24" s="13" customFormat="1">
      <c r="A90" s="12" t="s">
        <v>101</v>
      </c>
      <c r="B90" s="23" t="s">
        <v>38</v>
      </c>
      <c r="C90" s="42">
        <v>0</v>
      </c>
      <c r="D90" s="42">
        <v>0</v>
      </c>
      <c r="E90" s="42">
        <v>0</v>
      </c>
      <c r="F90" s="42">
        <v>0</v>
      </c>
      <c r="G90" s="42">
        <v>0</v>
      </c>
      <c r="H90" s="42">
        <v>0</v>
      </c>
      <c r="I90" s="42">
        <v>0</v>
      </c>
      <c r="J90" s="42">
        <v>15</v>
      </c>
      <c r="K90" s="42">
        <v>0</v>
      </c>
      <c r="L90" s="42">
        <v>13</v>
      </c>
      <c r="M90" s="42">
        <v>1</v>
      </c>
      <c r="N90" s="42">
        <v>0</v>
      </c>
      <c r="O90" s="42">
        <v>0</v>
      </c>
      <c r="P90" s="42">
        <v>5.2</v>
      </c>
      <c r="Q90" s="42">
        <v>16.669999999999998</v>
      </c>
      <c r="R90" s="42">
        <v>4.38</v>
      </c>
      <c r="S90" s="42">
        <v>12.52</v>
      </c>
      <c r="T90" s="42">
        <v>47.010000000000005</v>
      </c>
      <c r="U90" s="42">
        <f>SUM(U87:U89)</f>
        <v>21.42</v>
      </c>
      <c r="V90" s="42">
        <v>28.18</v>
      </c>
      <c r="W90" s="42">
        <v>47</v>
      </c>
      <c r="X90" s="50"/>
    </row>
    <row r="91" spans="1:24">
      <c r="A91" s="11" t="s">
        <v>102</v>
      </c>
      <c r="B91" s="7" t="s">
        <v>38</v>
      </c>
      <c r="C91" s="38">
        <v>0</v>
      </c>
      <c r="D91" s="38">
        <v>0</v>
      </c>
      <c r="E91" s="38">
        <v>0</v>
      </c>
      <c r="F91" s="38">
        <v>0</v>
      </c>
      <c r="G91" s="38">
        <v>0</v>
      </c>
      <c r="H91" s="38">
        <v>0</v>
      </c>
      <c r="I91" s="38">
        <v>0</v>
      </c>
      <c r="J91" s="38">
        <v>0</v>
      </c>
      <c r="K91" s="38">
        <v>0</v>
      </c>
      <c r="L91" s="39">
        <v>5</v>
      </c>
      <c r="M91" s="38">
        <v>0</v>
      </c>
      <c r="N91" s="39">
        <v>0.9</v>
      </c>
      <c r="O91" s="38">
        <v>0</v>
      </c>
      <c r="P91" s="39">
        <v>11.5</v>
      </c>
      <c r="Q91" s="39">
        <v>20.27</v>
      </c>
      <c r="R91" s="39">
        <v>43.65</v>
      </c>
      <c r="S91" s="39">
        <v>18.170000000000002</v>
      </c>
      <c r="T91" s="39">
        <v>48.94</v>
      </c>
      <c r="U91" s="39">
        <v>19.37</v>
      </c>
      <c r="V91" s="39">
        <v>82.69</v>
      </c>
      <c r="W91" s="39">
        <v>67.099999999999994</v>
      </c>
    </row>
    <row r="92" spans="1:24">
      <c r="A92" s="11" t="s">
        <v>103</v>
      </c>
      <c r="B92" s="7" t="s">
        <v>38</v>
      </c>
      <c r="C92" s="38">
        <v>0</v>
      </c>
      <c r="D92" s="38">
        <v>0</v>
      </c>
      <c r="E92" s="38">
        <v>0</v>
      </c>
      <c r="F92" s="38">
        <v>0</v>
      </c>
      <c r="G92" s="38">
        <v>0</v>
      </c>
      <c r="H92" s="38">
        <v>0</v>
      </c>
      <c r="I92" s="38">
        <v>0</v>
      </c>
      <c r="J92" s="39">
        <v>10</v>
      </c>
      <c r="K92" s="38">
        <v>0</v>
      </c>
      <c r="L92" s="38">
        <v>0</v>
      </c>
      <c r="M92" s="39">
        <v>1</v>
      </c>
      <c r="N92" s="38">
        <v>0</v>
      </c>
      <c r="O92" s="38">
        <v>0</v>
      </c>
      <c r="P92" s="38">
        <v>0</v>
      </c>
      <c r="Q92" s="38">
        <v>0</v>
      </c>
      <c r="R92" s="39">
        <v>4.0999999999999996</v>
      </c>
      <c r="S92" s="39">
        <v>7.55</v>
      </c>
      <c r="T92" s="39">
        <v>7</v>
      </c>
      <c r="U92" s="39">
        <v>8.35</v>
      </c>
      <c r="V92" s="39">
        <v>6.87</v>
      </c>
      <c r="W92" s="39">
        <v>9.51</v>
      </c>
    </row>
    <row r="93" spans="1:24" s="13" customFormat="1">
      <c r="A93" s="12" t="s">
        <v>104</v>
      </c>
      <c r="B93" s="23" t="s">
        <v>38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10</v>
      </c>
      <c r="K93" s="42">
        <v>0</v>
      </c>
      <c r="L93" s="42">
        <v>5</v>
      </c>
      <c r="M93" s="42">
        <v>1</v>
      </c>
      <c r="N93" s="42">
        <v>0.9</v>
      </c>
      <c r="O93" s="42">
        <v>0</v>
      </c>
      <c r="P93" s="42">
        <v>11.5</v>
      </c>
      <c r="Q93" s="42">
        <v>20.27</v>
      </c>
      <c r="R93" s="42">
        <v>47.75</v>
      </c>
      <c r="S93" s="42">
        <v>25.720000000000002</v>
      </c>
      <c r="T93" s="42">
        <v>55.94</v>
      </c>
      <c r="U93" s="42">
        <f>SUM(U91:U92)</f>
        <v>27.72</v>
      </c>
      <c r="V93" s="42">
        <v>89.56</v>
      </c>
      <c r="W93" s="42">
        <v>77</v>
      </c>
    </row>
    <row r="94" spans="1:24">
      <c r="A94" s="11" t="s">
        <v>105</v>
      </c>
      <c r="B94" s="7" t="s">
        <v>38</v>
      </c>
      <c r="C94" s="38">
        <v>0</v>
      </c>
      <c r="D94" s="39">
        <v>3</v>
      </c>
      <c r="E94" s="39">
        <v>8</v>
      </c>
      <c r="F94" s="39">
        <v>2</v>
      </c>
      <c r="G94" s="38">
        <v>0</v>
      </c>
      <c r="H94" s="39">
        <v>4</v>
      </c>
      <c r="I94" s="38">
        <v>0</v>
      </c>
      <c r="J94" s="38">
        <v>0</v>
      </c>
      <c r="K94" s="38">
        <v>0</v>
      </c>
      <c r="L94" s="38">
        <v>0</v>
      </c>
      <c r="M94" s="38">
        <v>0</v>
      </c>
      <c r="N94" s="38">
        <v>0</v>
      </c>
      <c r="O94" s="39">
        <v>1</v>
      </c>
      <c r="P94" s="38">
        <v>0</v>
      </c>
      <c r="Q94" s="38">
        <v>0</v>
      </c>
      <c r="R94" s="39">
        <v>7.03</v>
      </c>
      <c r="S94" s="39">
        <v>12.36</v>
      </c>
      <c r="T94" s="39">
        <v>25.4</v>
      </c>
      <c r="U94" s="39">
        <v>23.57</v>
      </c>
      <c r="V94" s="39">
        <v>50.15</v>
      </c>
      <c r="W94" s="43">
        <v>105.85</v>
      </c>
    </row>
    <row r="95" spans="1:24">
      <c r="A95" s="11" t="s">
        <v>106</v>
      </c>
      <c r="B95" s="7" t="s">
        <v>38</v>
      </c>
      <c r="C95" s="39">
        <v>8</v>
      </c>
      <c r="D95" s="39">
        <v>3</v>
      </c>
      <c r="E95" s="39">
        <v>1</v>
      </c>
      <c r="F95" s="39">
        <v>3</v>
      </c>
      <c r="G95" s="39">
        <v>1</v>
      </c>
      <c r="H95" s="39">
        <v>1</v>
      </c>
      <c r="I95" s="39">
        <v>2</v>
      </c>
      <c r="J95" s="39">
        <v>2</v>
      </c>
      <c r="K95" s="39">
        <v>2</v>
      </c>
      <c r="L95" s="39">
        <v>2</v>
      </c>
      <c r="M95" s="39">
        <v>1</v>
      </c>
      <c r="N95" s="39">
        <v>1.35</v>
      </c>
      <c r="O95" s="39">
        <v>3.4</v>
      </c>
      <c r="P95" s="39">
        <v>3.63</v>
      </c>
      <c r="Q95" s="39">
        <v>8.4600000000000009</v>
      </c>
      <c r="R95" s="39">
        <v>27.71</v>
      </c>
      <c r="S95" s="39">
        <v>115.18</v>
      </c>
      <c r="T95" s="39">
        <v>134.65</v>
      </c>
      <c r="U95" s="39">
        <v>62.47</v>
      </c>
      <c r="V95" s="39">
        <v>85.37</v>
      </c>
      <c r="W95" s="39">
        <v>243.09</v>
      </c>
    </row>
    <row r="96" spans="1:24">
      <c r="A96" s="11" t="s">
        <v>107</v>
      </c>
      <c r="B96" s="7" t="s">
        <v>38</v>
      </c>
      <c r="C96" s="38">
        <v>0</v>
      </c>
      <c r="D96" s="38">
        <v>0</v>
      </c>
      <c r="E96" s="38">
        <v>0</v>
      </c>
      <c r="F96" s="38">
        <v>0</v>
      </c>
      <c r="G96" s="38">
        <v>0</v>
      </c>
      <c r="H96" s="38">
        <v>0</v>
      </c>
      <c r="I96" s="38">
        <v>0</v>
      </c>
      <c r="J96" s="38">
        <v>0</v>
      </c>
      <c r="K96" s="38">
        <v>0</v>
      </c>
      <c r="L96" s="38">
        <v>0</v>
      </c>
      <c r="M96" s="39">
        <v>1</v>
      </c>
      <c r="N96" s="38">
        <v>0</v>
      </c>
      <c r="O96" s="38">
        <v>0</v>
      </c>
      <c r="P96" s="39">
        <v>0.89</v>
      </c>
      <c r="Q96" s="39">
        <v>3.02</v>
      </c>
      <c r="R96" s="39">
        <v>19.25</v>
      </c>
      <c r="S96" s="39">
        <v>0.67</v>
      </c>
      <c r="T96" s="39">
        <v>6.71</v>
      </c>
      <c r="U96" s="39">
        <v>3.05</v>
      </c>
      <c r="V96" s="39">
        <v>2.06</v>
      </c>
      <c r="W96" s="39">
        <v>10.77</v>
      </c>
    </row>
    <row r="97" spans="1:24">
      <c r="A97" s="11" t="s">
        <v>108</v>
      </c>
      <c r="B97" s="7" t="s">
        <v>38</v>
      </c>
      <c r="C97" s="39">
        <v>17</v>
      </c>
      <c r="D97" s="39">
        <v>4</v>
      </c>
      <c r="E97" s="39">
        <v>3</v>
      </c>
      <c r="F97" s="39">
        <v>4</v>
      </c>
      <c r="G97" s="39">
        <v>8</v>
      </c>
      <c r="H97" s="39">
        <v>7</v>
      </c>
      <c r="I97" s="39">
        <v>13</v>
      </c>
      <c r="J97" s="39">
        <v>13</v>
      </c>
      <c r="K97" s="39">
        <v>14</v>
      </c>
      <c r="L97" s="39">
        <v>9</v>
      </c>
      <c r="M97" s="39">
        <v>11</v>
      </c>
      <c r="N97" s="39">
        <v>7.64</v>
      </c>
      <c r="O97" s="39">
        <v>4.92</v>
      </c>
      <c r="P97" s="39">
        <v>16.16</v>
      </c>
      <c r="Q97" s="39">
        <v>17.98</v>
      </c>
      <c r="R97" s="39">
        <v>14.19</v>
      </c>
      <c r="S97" s="39">
        <v>31.41</v>
      </c>
      <c r="T97" s="40">
        <v>63.27</v>
      </c>
      <c r="U97" s="39">
        <v>28.56</v>
      </c>
      <c r="V97" s="39">
        <v>39.54</v>
      </c>
      <c r="W97" s="39">
        <v>145.58000000000001</v>
      </c>
    </row>
    <row r="98" spans="1:24">
      <c r="A98" s="11" t="s">
        <v>109</v>
      </c>
      <c r="B98" s="7" t="s">
        <v>38</v>
      </c>
      <c r="C98" s="39"/>
      <c r="D98" s="39">
        <v>12</v>
      </c>
      <c r="E98" s="39">
        <v>11</v>
      </c>
      <c r="F98" s="39">
        <v>2</v>
      </c>
      <c r="G98" s="39">
        <v>10</v>
      </c>
      <c r="H98" s="39">
        <v>4</v>
      </c>
      <c r="I98" s="39">
        <v>12</v>
      </c>
      <c r="J98" s="39">
        <v>20</v>
      </c>
      <c r="K98" s="39">
        <v>67</v>
      </c>
      <c r="L98" s="39">
        <v>84</v>
      </c>
      <c r="M98" s="39">
        <v>48</v>
      </c>
      <c r="N98" s="39">
        <v>53.5</v>
      </c>
      <c r="O98" s="39">
        <v>60.26</v>
      </c>
      <c r="P98" s="39">
        <v>106.25</v>
      </c>
      <c r="Q98" s="39">
        <v>140.35</v>
      </c>
      <c r="R98" s="39">
        <v>292.16000000000003</v>
      </c>
      <c r="S98" s="39">
        <v>478.69</v>
      </c>
      <c r="T98" s="44">
        <v>589.34</v>
      </c>
      <c r="U98" s="39">
        <v>652.38</v>
      </c>
      <c r="V98" s="39">
        <v>1016.12</v>
      </c>
      <c r="W98" s="39">
        <v>1098.4000000000001</v>
      </c>
    </row>
    <row r="99" spans="1:24" s="13" customFormat="1">
      <c r="A99" s="12" t="s">
        <v>110</v>
      </c>
      <c r="B99" s="23" t="s">
        <v>38</v>
      </c>
      <c r="C99" s="42">
        <v>25</v>
      </c>
      <c r="D99" s="42">
        <v>22</v>
      </c>
      <c r="E99" s="42">
        <v>23</v>
      </c>
      <c r="F99" s="42">
        <v>11</v>
      </c>
      <c r="G99" s="42">
        <v>19</v>
      </c>
      <c r="H99" s="42">
        <v>16</v>
      </c>
      <c r="I99" s="42">
        <v>27</v>
      </c>
      <c r="J99" s="42">
        <v>35</v>
      </c>
      <c r="K99" s="42">
        <v>83</v>
      </c>
      <c r="L99" s="42">
        <v>95</v>
      </c>
      <c r="M99" s="42">
        <v>61</v>
      </c>
      <c r="N99" s="42">
        <v>62.49</v>
      </c>
      <c r="O99" s="42">
        <v>69.58</v>
      </c>
      <c r="P99" s="42">
        <v>126.93</v>
      </c>
      <c r="Q99" s="42">
        <v>169.81</v>
      </c>
      <c r="R99" s="42">
        <v>360.34000000000003</v>
      </c>
      <c r="S99" s="42">
        <v>638.30999999999995</v>
      </c>
      <c r="T99" s="42">
        <v>819.37000000000012</v>
      </c>
      <c r="U99" s="42">
        <f>SUM(U94:U98)</f>
        <v>770.03</v>
      </c>
      <c r="V99" s="42">
        <v>1193.24</v>
      </c>
      <c r="W99" s="42">
        <v>1603.69</v>
      </c>
    </row>
    <row r="100" spans="1:24">
      <c r="A100" s="11" t="s">
        <v>111</v>
      </c>
      <c r="B100" s="7" t="s">
        <v>17</v>
      </c>
      <c r="C100" s="39">
        <v>3</v>
      </c>
      <c r="D100" s="39">
        <v>4</v>
      </c>
      <c r="E100" s="39">
        <v>2</v>
      </c>
      <c r="F100" s="39">
        <v>2</v>
      </c>
      <c r="G100" s="39">
        <v>2</v>
      </c>
      <c r="H100" s="39">
        <v>2</v>
      </c>
      <c r="I100" s="39">
        <v>3</v>
      </c>
      <c r="J100" s="39">
        <v>3</v>
      </c>
      <c r="K100" s="39">
        <v>4</v>
      </c>
      <c r="L100" s="39">
        <v>3</v>
      </c>
      <c r="M100" s="39">
        <v>4</v>
      </c>
      <c r="N100" s="39">
        <v>3.14</v>
      </c>
      <c r="O100" s="39">
        <v>0.31</v>
      </c>
      <c r="P100" s="39">
        <v>5.01</v>
      </c>
      <c r="Q100" s="39">
        <v>7.5</v>
      </c>
      <c r="R100" s="39">
        <v>66.349999999999994</v>
      </c>
      <c r="S100" s="39">
        <v>14.52</v>
      </c>
      <c r="T100" s="44">
        <v>7.77</v>
      </c>
      <c r="U100" s="39">
        <v>18.11</v>
      </c>
      <c r="V100" s="39">
        <v>25.3</v>
      </c>
      <c r="W100" s="39">
        <v>111.39</v>
      </c>
    </row>
    <row r="101" spans="1:24">
      <c r="A101" s="11" t="s">
        <v>112</v>
      </c>
      <c r="B101" s="7" t="s">
        <v>17</v>
      </c>
      <c r="C101" s="39">
        <v>4</v>
      </c>
      <c r="D101" s="39">
        <v>6</v>
      </c>
      <c r="E101" s="39">
        <v>5</v>
      </c>
      <c r="F101" s="39">
        <v>9</v>
      </c>
      <c r="G101" s="39">
        <v>9</v>
      </c>
      <c r="H101" s="39">
        <v>5</v>
      </c>
      <c r="I101" s="39">
        <v>4</v>
      </c>
      <c r="J101" s="39">
        <v>14</v>
      </c>
      <c r="K101" s="39">
        <v>21</v>
      </c>
      <c r="L101" s="39">
        <v>29</v>
      </c>
      <c r="M101" s="39">
        <v>14</v>
      </c>
      <c r="N101" s="39">
        <v>4.8499999999999996</v>
      </c>
      <c r="O101" s="39">
        <v>7.5</v>
      </c>
      <c r="P101" s="39">
        <v>33.520000000000003</v>
      </c>
      <c r="Q101" s="39">
        <v>40.24</v>
      </c>
      <c r="R101" s="39">
        <v>79.680000000000007</v>
      </c>
      <c r="S101" s="39">
        <v>52.92</v>
      </c>
      <c r="T101" s="40">
        <v>26.19</v>
      </c>
      <c r="U101" s="39">
        <v>39.200000000000003</v>
      </c>
      <c r="V101" s="39">
        <v>27.87</v>
      </c>
      <c r="W101" s="39">
        <v>59.41</v>
      </c>
    </row>
    <row r="102" spans="1:24">
      <c r="A102" s="11" t="s">
        <v>113</v>
      </c>
      <c r="B102" s="7" t="s">
        <v>17</v>
      </c>
      <c r="C102" s="39">
        <v>3</v>
      </c>
      <c r="D102" s="39">
        <v>6</v>
      </c>
      <c r="E102" s="39">
        <v>13</v>
      </c>
      <c r="F102" s="39">
        <v>6</v>
      </c>
      <c r="G102" s="39">
        <v>3</v>
      </c>
      <c r="H102" s="39">
        <v>5</v>
      </c>
      <c r="I102" s="39">
        <v>6</v>
      </c>
      <c r="J102" s="39">
        <v>8</v>
      </c>
      <c r="K102" s="39">
        <v>9</v>
      </c>
      <c r="L102" s="39">
        <v>12</v>
      </c>
      <c r="M102" s="39">
        <v>9</v>
      </c>
      <c r="N102" s="39">
        <v>8.5399999999999991</v>
      </c>
      <c r="O102" s="39">
        <v>8.77</v>
      </c>
      <c r="P102" s="39">
        <v>7.63</v>
      </c>
      <c r="Q102" s="39">
        <v>25.6</v>
      </c>
      <c r="R102" s="39">
        <v>41.77</v>
      </c>
      <c r="S102" s="39">
        <v>36.119999999999997</v>
      </c>
      <c r="T102" s="39">
        <v>25.8</v>
      </c>
      <c r="U102" s="39">
        <v>26.4</v>
      </c>
      <c r="V102" s="39">
        <v>30.73</v>
      </c>
      <c r="W102" s="39">
        <v>58.74</v>
      </c>
    </row>
    <row r="103" spans="1:24" s="13" customFormat="1">
      <c r="A103" s="12" t="s">
        <v>114</v>
      </c>
      <c r="B103" s="23" t="s">
        <v>17</v>
      </c>
      <c r="C103" s="42">
        <v>10</v>
      </c>
      <c r="D103" s="42">
        <v>16</v>
      </c>
      <c r="E103" s="42">
        <v>20</v>
      </c>
      <c r="F103" s="42">
        <v>17</v>
      </c>
      <c r="G103" s="42">
        <v>14</v>
      </c>
      <c r="H103" s="42">
        <v>12</v>
      </c>
      <c r="I103" s="42">
        <v>13</v>
      </c>
      <c r="J103" s="42">
        <v>25</v>
      </c>
      <c r="K103" s="42">
        <v>34</v>
      </c>
      <c r="L103" s="42">
        <v>44</v>
      </c>
      <c r="M103" s="42">
        <v>27</v>
      </c>
      <c r="N103" s="42">
        <v>16.53</v>
      </c>
      <c r="O103" s="42">
        <v>16.579999999999998</v>
      </c>
      <c r="P103" s="42">
        <v>46.160000000000004</v>
      </c>
      <c r="Q103" s="42">
        <v>73.34</v>
      </c>
      <c r="R103" s="42">
        <v>187.8</v>
      </c>
      <c r="S103" s="42">
        <v>103.56</v>
      </c>
      <c r="T103" s="42">
        <v>59.760000000000005</v>
      </c>
      <c r="U103" s="42">
        <f>SUM(U100:U102)</f>
        <v>83.710000000000008</v>
      </c>
      <c r="V103" s="42">
        <v>83.9</v>
      </c>
      <c r="W103" s="42">
        <v>230</v>
      </c>
      <c r="X103" s="50"/>
    </row>
    <row r="104" spans="1:24">
      <c r="A104" s="11" t="s">
        <v>115</v>
      </c>
      <c r="B104" s="7" t="s">
        <v>38</v>
      </c>
      <c r="C104" s="39">
        <v>111</v>
      </c>
      <c r="D104" s="39">
        <v>23</v>
      </c>
      <c r="E104" s="39">
        <v>32</v>
      </c>
      <c r="F104" s="39">
        <v>33</v>
      </c>
      <c r="G104" s="39">
        <v>18</v>
      </c>
      <c r="H104" s="39">
        <v>36</v>
      </c>
      <c r="I104" s="39">
        <v>23</v>
      </c>
      <c r="J104" s="39">
        <v>23</v>
      </c>
      <c r="K104" s="39">
        <v>34</v>
      </c>
      <c r="L104" s="39">
        <v>58</v>
      </c>
      <c r="M104" s="39">
        <v>57</v>
      </c>
      <c r="N104" s="39">
        <v>43.65</v>
      </c>
      <c r="O104" s="39">
        <v>50.23</v>
      </c>
      <c r="P104" s="39">
        <v>60.32</v>
      </c>
      <c r="Q104" s="39">
        <v>67.739999999999995</v>
      </c>
      <c r="R104" s="39">
        <v>470.86</v>
      </c>
      <c r="S104" s="39">
        <v>512.72</v>
      </c>
      <c r="T104" s="44">
        <v>584.26</v>
      </c>
      <c r="U104" s="39">
        <v>806.42</v>
      </c>
      <c r="V104" s="39">
        <v>932.32</v>
      </c>
      <c r="W104" s="39">
        <v>1797.21</v>
      </c>
    </row>
    <row r="105" spans="1:24">
      <c r="A105" s="11" t="s">
        <v>116</v>
      </c>
      <c r="B105" s="7" t="s">
        <v>38</v>
      </c>
      <c r="C105" s="38">
        <v>0</v>
      </c>
      <c r="D105" s="39">
        <v>2</v>
      </c>
      <c r="E105" s="39"/>
      <c r="F105" s="39">
        <v>20</v>
      </c>
      <c r="G105" s="39">
        <v>22</v>
      </c>
      <c r="H105" s="39">
        <v>39</v>
      </c>
      <c r="I105" s="39">
        <v>55</v>
      </c>
      <c r="J105" s="39">
        <v>59</v>
      </c>
      <c r="K105" s="39">
        <v>68</v>
      </c>
      <c r="L105" s="39">
        <v>102</v>
      </c>
      <c r="M105" s="39">
        <v>42</v>
      </c>
      <c r="N105" s="39">
        <v>34.36</v>
      </c>
      <c r="O105" s="39">
        <v>107.85</v>
      </c>
      <c r="P105" s="39">
        <v>154.76</v>
      </c>
      <c r="Q105" s="39">
        <v>144.55000000000001</v>
      </c>
      <c r="R105" s="39">
        <v>218.82</v>
      </c>
      <c r="S105" s="39">
        <v>246.08</v>
      </c>
      <c r="T105" s="40">
        <v>405.52</v>
      </c>
      <c r="U105" s="39">
        <v>408.09</v>
      </c>
      <c r="V105" s="39">
        <v>459.08</v>
      </c>
      <c r="W105" s="39">
        <v>679.19</v>
      </c>
    </row>
    <row r="106" spans="1:24">
      <c r="A106" s="11" t="s">
        <v>117</v>
      </c>
      <c r="B106" s="7" t="s">
        <v>38</v>
      </c>
      <c r="C106" s="38">
        <v>0</v>
      </c>
      <c r="D106" s="38">
        <v>0</v>
      </c>
      <c r="E106" s="38">
        <v>0</v>
      </c>
      <c r="F106" s="39">
        <v>5</v>
      </c>
      <c r="G106" s="39">
        <v>5</v>
      </c>
      <c r="H106" s="39"/>
      <c r="I106" s="39">
        <v>1</v>
      </c>
      <c r="J106" s="39">
        <v>1</v>
      </c>
      <c r="K106" s="39">
        <v>30</v>
      </c>
      <c r="L106" s="39">
        <v>25</v>
      </c>
      <c r="M106" s="39">
        <v>10</v>
      </c>
      <c r="N106" s="39">
        <v>11.43</v>
      </c>
      <c r="O106" s="39">
        <v>26.37</v>
      </c>
      <c r="P106" s="39">
        <v>65.040000000000006</v>
      </c>
      <c r="Q106" s="39">
        <v>114.61</v>
      </c>
      <c r="R106" s="39">
        <v>313.42</v>
      </c>
      <c r="S106" s="39">
        <v>448.1</v>
      </c>
      <c r="T106" s="44">
        <v>469.63</v>
      </c>
      <c r="U106" s="39">
        <v>478.81</v>
      </c>
      <c r="V106" s="39">
        <v>578.4</v>
      </c>
      <c r="W106" s="39">
        <v>970.26</v>
      </c>
    </row>
    <row r="107" spans="1:24">
      <c r="A107" s="11" t="s">
        <v>118</v>
      </c>
      <c r="B107" s="7" t="s">
        <v>38</v>
      </c>
      <c r="C107" s="38">
        <v>0</v>
      </c>
      <c r="D107" s="38">
        <v>0</v>
      </c>
      <c r="E107" s="38">
        <v>0</v>
      </c>
      <c r="F107" s="38">
        <v>0</v>
      </c>
      <c r="G107" s="38">
        <v>0</v>
      </c>
      <c r="H107" s="39">
        <v>9</v>
      </c>
      <c r="I107" s="38">
        <v>0</v>
      </c>
      <c r="J107" s="38">
        <v>0</v>
      </c>
      <c r="K107" s="39">
        <v>4</v>
      </c>
      <c r="L107" s="39">
        <v>24</v>
      </c>
      <c r="M107" s="39">
        <v>16</v>
      </c>
      <c r="N107" s="39">
        <v>7.27</v>
      </c>
      <c r="O107" s="39">
        <v>6.68</v>
      </c>
      <c r="P107" s="39">
        <v>12.58</v>
      </c>
      <c r="Q107" s="39">
        <v>31.03</v>
      </c>
      <c r="R107" s="39">
        <v>59.97</v>
      </c>
      <c r="S107" s="39">
        <v>75.27</v>
      </c>
      <c r="T107" s="40">
        <v>71.489999999999995</v>
      </c>
      <c r="U107" s="39">
        <v>23.25</v>
      </c>
      <c r="V107" s="39">
        <v>97.99</v>
      </c>
      <c r="W107" s="39">
        <v>339.3</v>
      </c>
    </row>
    <row r="108" spans="1:24" s="13" customFormat="1">
      <c r="A108" s="12" t="s">
        <v>119</v>
      </c>
      <c r="B108" s="23" t="s">
        <v>38</v>
      </c>
      <c r="C108" s="42">
        <v>111</v>
      </c>
      <c r="D108" s="42">
        <v>25</v>
      </c>
      <c r="E108" s="42">
        <v>32</v>
      </c>
      <c r="F108" s="42">
        <v>58</v>
      </c>
      <c r="G108" s="42">
        <v>45</v>
      </c>
      <c r="H108" s="42">
        <v>84</v>
      </c>
      <c r="I108" s="42">
        <v>79</v>
      </c>
      <c r="J108" s="42">
        <v>83</v>
      </c>
      <c r="K108" s="42">
        <v>136</v>
      </c>
      <c r="L108" s="42">
        <v>209</v>
      </c>
      <c r="M108" s="42">
        <v>125</v>
      </c>
      <c r="N108" s="42">
        <v>96.71</v>
      </c>
      <c r="O108" s="42">
        <v>191.13</v>
      </c>
      <c r="P108" s="42">
        <v>292.7</v>
      </c>
      <c r="Q108" s="42">
        <v>357.93000000000006</v>
      </c>
      <c r="R108" s="42">
        <v>1063.0700000000002</v>
      </c>
      <c r="S108" s="42">
        <v>1282.17</v>
      </c>
      <c r="T108" s="42">
        <v>1530.8999999999999</v>
      </c>
      <c r="U108" s="42">
        <f>SUM(U104:U107)</f>
        <v>1716.57</v>
      </c>
      <c r="V108" s="42">
        <v>2067.79</v>
      </c>
      <c r="W108" s="42">
        <v>3786</v>
      </c>
      <c r="X108" s="50"/>
    </row>
    <row r="109" spans="1:24">
      <c r="A109" s="11" t="s">
        <v>120</v>
      </c>
      <c r="B109" s="7" t="s">
        <v>21</v>
      </c>
      <c r="C109" s="39">
        <v>12</v>
      </c>
      <c r="D109" s="39">
        <v>18</v>
      </c>
      <c r="E109" s="39">
        <v>22</v>
      </c>
      <c r="F109" s="39">
        <v>21</v>
      </c>
      <c r="G109" s="39">
        <v>19</v>
      </c>
      <c r="H109" s="39">
        <v>23</v>
      </c>
      <c r="I109" s="39">
        <v>19</v>
      </c>
      <c r="J109" s="39">
        <v>25</v>
      </c>
      <c r="K109" s="39">
        <v>31</v>
      </c>
      <c r="L109" s="39">
        <v>22</v>
      </c>
      <c r="M109" s="39">
        <v>23</v>
      </c>
      <c r="N109" s="39">
        <v>23.71</v>
      </c>
      <c r="O109" s="39">
        <v>25.6</v>
      </c>
      <c r="P109" s="39">
        <v>33.799999999999997</v>
      </c>
      <c r="Q109" s="39">
        <v>43.69</v>
      </c>
      <c r="R109" s="39">
        <v>46.68</v>
      </c>
      <c r="S109" s="39">
        <v>44.55</v>
      </c>
      <c r="T109" s="40">
        <v>74.09</v>
      </c>
      <c r="U109" s="39">
        <v>84.76</v>
      </c>
      <c r="V109" s="39">
        <v>58.82</v>
      </c>
      <c r="W109" s="39">
        <v>53.7</v>
      </c>
    </row>
    <row r="110" spans="1:24">
      <c r="A110" s="11" t="s">
        <v>121</v>
      </c>
      <c r="B110" s="7" t="s">
        <v>21</v>
      </c>
      <c r="C110" s="39">
        <v>1</v>
      </c>
      <c r="D110" s="38">
        <v>0</v>
      </c>
      <c r="E110" s="39">
        <v>1</v>
      </c>
      <c r="F110" s="39">
        <v>1</v>
      </c>
      <c r="G110" s="39">
        <v>3</v>
      </c>
      <c r="H110" s="39">
        <v>3</v>
      </c>
      <c r="I110" s="39">
        <v>2</v>
      </c>
      <c r="J110" s="39">
        <v>4</v>
      </c>
      <c r="K110" s="39">
        <v>6</v>
      </c>
      <c r="L110" s="39">
        <v>6</v>
      </c>
      <c r="M110" s="39">
        <v>6</v>
      </c>
      <c r="N110" s="39">
        <v>6.29</v>
      </c>
      <c r="O110" s="39">
        <v>8.57</v>
      </c>
      <c r="P110" s="39">
        <v>11.52</v>
      </c>
      <c r="Q110" s="39">
        <v>14.58</v>
      </c>
      <c r="R110" s="39">
        <v>14</v>
      </c>
      <c r="S110" s="39">
        <v>13</v>
      </c>
      <c r="T110" s="39">
        <v>18.170000000000002</v>
      </c>
      <c r="U110" s="39">
        <v>14.58</v>
      </c>
      <c r="V110" s="39">
        <v>32.54</v>
      </c>
      <c r="W110" s="39">
        <v>33.71</v>
      </c>
    </row>
    <row r="111" spans="1:24">
      <c r="A111" s="11" t="s">
        <v>122</v>
      </c>
      <c r="B111" s="7" t="s">
        <v>21</v>
      </c>
      <c r="C111" s="38">
        <v>0</v>
      </c>
      <c r="D111" s="38">
        <v>0</v>
      </c>
      <c r="E111" s="38">
        <v>0</v>
      </c>
      <c r="F111" s="38">
        <v>0</v>
      </c>
      <c r="G111" s="38">
        <v>0</v>
      </c>
      <c r="H111" s="38">
        <v>0</v>
      </c>
      <c r="I111" s="38">
        <v>0</v>
      </c>
      <c r="J111" s="38">
        <v>0</v>
      </c>
      <c r="K111" s="38">
        <v>0</v>
      </c>
      <c r="L111" s="38">
        <v>0</v>
      </c>
      <c r="M111" s="38">
        <v>0</v>
      </c>
      <c r="N111" s="38">
        <v>0</v>
      </c>
      <c r="O111" s="38">
        <v>0</v>
      </c>
      <c r="P111" s="38">
        <v>0</v>
      </c>
      <c r="Q111" s="38">
        <v>0</v>
      </c>
      <c r="R111" s="38">
        <v>0</v>
      </c>
      <c r="S111" s="38">
        <v>0</v>
      </c>
      <c r="T111" s="38">
        <v>0</v>
      </c>
      <c r="U111" s="38">
        <v>0</v>
      </c>
      <c r="V111" s="38">
        <v>0</v>
      </c>
      <c r="W111" s="38">
        <v>0</v>
      </c>
    </row>
    <row r="112" spans="1:24">
      <c r="A112" s="11" t="s">
        <v>123</v>
      </c>
      <c r="B112" s="7" t="s">
        <v>21</v>
      </c>
      <c r="C112" s="39">
        <v>4</v>
      </c>
      <c r="D112" s="39">
        <v>28</v>
      </c>
      <c r="E112" s="39">
        <v>13</v>
      </c>
      <c r="F112" s="39">
        <v>7</v>
      </c>
      <c r="G112" s="39">
        <v>24</v>
      </c>
      <c r="H112" s="39">
        <v>68</v>
      </c>
      <c r="I112" s="39">
        <v>155</v>
      </c>
      <c r="J112" s="39">
        <v>127</v>
      </c>
      <c r="K112" s="39">
        <v>96</v>
      </c>
      <c r="L112" s="39">
        <v>88</v>
      </c>
      <c r="M112" s="39"/>
      <c r="N112" s="39">
        <v>9.4499999999999993</v>
      </c>
      <c r="O112" s="39">
        <v>6.16</v>
      </c>
      <c r="P112" s="39">
        <v>12.39</v>
      </c>
      <c r="Q112" s="39">
        <v>36.450000000000003</v>
      </c>
      <c r="R112" s="39">
        <v>50.74</v>
      </c>
      <c r="S112" s="39">
        <v>18.07</v>
      </c>
      <c r="T112" s="39">
        <v>10.83</v>
      </c>
      <c r="U112" s="39">
        <v>16.04</v>
      </c>
      <c r="V112" s="39">
        <v>24.87</v>
      </c>
      <c r="W112" s="39">
        <v>34.94</v>
      </c>
    </row>
    <row r="113" spans="1:24">
      <c r="A113" s="11" t="s">
        <v>124</v>
      </c>
      <c r="B113" s="7" t="s">
        <v>21</v>
      </c>
      <c r="C113" s="39">
        <v>4</v>
      </c>
      <c r="D113" s="39">
        <v>1</v>
      </c>
      <c r="E113" s="39"/>
      <c r="F113" s="39">
        <v>1</v>
      </c>
      <c r="G113" s="39">
        <v>3</v>
      </c>
      <c r="H113" s="39">
        <v>1</v>
      </c>
      <c r="I113" s="39">
        <v>3</v>
      </c>
      <c r="J113" s="39">
        <v>2</v>
      </c>
      <c r="K113" s="39"/>
      <c r="L113" s="39">
        <v>2</v>
      </c>
      <c r="M113" s="39">
        <v>5</v>
      </c>
      <c r="N113" s="39">
        <v>6.01</v>
      </c>
      <c r="O113" s="39">
        <v>7.58</v>
      </c>
      <c r="P113" s="39">
        <v>10.71</v>
      </c>
      <c r="Q113" s="39">
        <v>19.399999999999999</v>
      </c>
      <c r="R113" s="39">
        <v>24.12</v>
      </c>
      <c r="S113" s="39">
        <v>16.920000000000002</v>
      </c>
      <c r="T113" s="39">
        <v>24.18</v>
      </c>
      <c r="U113" s="39">
        <v>30.38</v>
      </c>
      <c r="V113" s="39">
        <v>27.17</v>
      </c>
      <c r="W113" s="39">
        <v>26.7</v>
      </c>
    </row>
    <row r="114" spans="1:24">
      <c r="A114" s="11" t="s">
        <v>125</v>
      </c>
      <c r="B114" s="7" t="s">
        <v>21</v>
      </c>
      <c r="C114" s="38">
        <v>0</v>
      </c>
      <c r="D114" s="39">
        <v>6</v>
      </c>
      <c r="E114" s="39">
        <v>4</v>
      </c>
      <c r="F114" s="39">
        <v>7</v>
      </c>
      <c r="G114" s="39">
        <v>9</v>
      </c>
      <c r="H114" s="39">
        <v>10</v>
      </c>
      <c r="I114" s="39">
        <v>8</v>
      </c>
      <c r="J114" s="39">
        <v>7</v>
      </c>
      <c r="K114" s="39">
        <v>10</v>
      </c>
      <c r="L114" s="39">
        <v>12</v>
      </c>
      <c r="M114" s="39">
        <v>8</v>
      </c>
      <c r="N114" s="39">
        <v>15.76</v>
      </c>
      <c r="O114" s="39">
        <v>3.3</v>
      </c>
      <c r="P114" s="39">
        <v>3.5</v>
      </c>
      <c r="Q114" s="39">
        <v>15.95</v>
      </c>
      <c r="R114" s="39">
        <v>13.7</v>
      </c>
      <c r="S114" s="39">
        <v>16.02</v>
      </c>
      <c r="T114" s="39">
        <v>77.7</v>
      </c>
      <c r="U114" s="39">
        <v>43.31</v>
      </c>
      <c r="V114" s="39">
        <v>48.9</v>
      </c>
      <c r="W114" s="39">
        <v>113.43</v>
      </c>
    </row>
    <row r="115" spans="1:24" s="13" customFormat="1">
      <c r="A115" s="12" t="s">
        <v>126</v>
      </c>
      <c r="B115" s="23" t="s">
        <v>21</v>
      </c>
      <c r="C115" s="42">
        <v>21</v>
      </c>
      <c r="D115" s="42">
        <v>53</v>
      </c>
      <c r="E115" s="42">
        <v>40</v>
      </c>
      <c r="F115" s="42">
        <v>37</v>
      </c>
      <c r="G115" s="42">
        <v>58</v>
      </c>
      <c r="H115" s="42">
        <v>105</v>
      </c>
      <c r="I115" s="42">
        <v>187</v>
      </c>
      <c r="J115" s="42">
        <v>165</v>
      </c>
      <c r="K115" s="42">
        <v>143</v>
      </c>
      <c r="L115" s="42">
        <v>130</v>
      </c>
      <c r="M115" s="42">
        <v>42</v>
      </c>
      <c r="N115" s="42">
        <v>61.22</v>
      </c>
      <c r="O115" s="42">
        <v>51.209999999999994</v>
      </c>
      <c r="P115" s="42">
        <v>71.919999999999987</v>
      </c>
      <c r="Q115" s="42">
        <v>130.07</v>
      </c>
      <c r="R115" s="42">
        <v>149.23999999999998</v>
      </c>
      <c r="S115" s="42">
        <v>108.56</v>
      </c>
      <c r="T115" s="42">
        <v>204.97000000000003</v>
      </c>
      <c r="U115" s="42">
        <f>SUM(U109:U114)</f>
        <v>189.07</v>
      </c>
      <c r="V115" s="42">
        <v>192.3</v>
      </c>
      <c r="W115" s="42">
        <v>262.48</v>
      </c>
    </row>
    <row r="116" spans="1:24">
      <c r="A116" s="11" t="s">
        <v>127</v>
      </c>
      <c r="B116" s="7" t="s">
        <v>21</v>
      </c>
      <c r="C116" s="38">
        <v>0</v>
      </c>
      <c r="D116" s="38">
        <v>0</v>
      </c>
      <c r="E116" s="38">
        <v>0</v>
      </c>
      <c r="F116" s="38">
        <v>0</v>
      </c>
      <c r="G116" s="38">
        <v>0</v>
      </c>
      <c r="H116" s="38">
        <v>0</v>
      </c>
      <c r="I116" s="38">
        <v>0</v>
      </c>
      <c r="J116" s="38">
        <v>0</v>
      </c>
      <c r="K116" s="38">
        <v>0</v>
      </c>
      <c r="L116" s="38">
        <v>0</v>
      </c>
      <c r="M116" s="39">
        <v>1</v>
      </c>
      <c r="N116" s="38">
        <v>0</v>
      </c>
      <c r="O116" s="39">
        <v>0.6</v>
      </c>
      <c r="P116" s="39">
        <v>1.9</v>
      </c>
      <c r="Q116" s="39">
        <v>5.72</v>
      </c>
      <c r="R116" s="39">
        <v>6.08</v>
      </c>
      <c r="S116" s="39">
        <v>10.16</v>
      </c>
      <c r="T116" s="39">
        <v>14.92</v>
      </c>
      <c r="U116" s="39">
        <v>21.94</v>
      </c>
      <c r="V116" s="39">
        <v>11.84</v>
      </c>
      <c r="W116" s="39">
        <v>21.76</v>
      </c>
    </row>
    <row r="117" spans="1:24">
      <c r="A117" s="11" t="s">
        <v>128</v>
      </c>
      <c r="B117" s="7" t="s">
        <v>21</v>
      </c>
      <c r="C117" s="39">
        <v>4</v>
      </c>
      <c r="D117" s="39">
        <v>8</v>
      </c>
      <c r="E117" s="39">
        <v>2</v>
      </c>
      <c r="F117" s="39"/>
      <c r="G117" s="39"/>
      <c r="H117" s="39">
        <v>10</v>
      </c>
      <c r="I117" s="39">
        <v>10</v>
      </c>
      <c r="J117" s="39">
        <v>14</v>
      </c>
      <c r="K117" s="39">
        <v>13</v>
      </c>
      <c r="L117" s="39">
        <v>12</v>
      </c>
      <c r="M117" s="39">
        <v>14</v>
      </c>
      <c r="N117" s="39">
        <v>9.1300000000000008</v>
      </c>
      <c r="O117" s="39">
        <v>13.93</v>
      </c>
      <c r="P117" s="39">
        <v>6.51</v>
      </c>
      <c r="Q117" s="39">
        <v>6.19</v>
      </c>
      <c r="R117" s="39">
        <v>12.41</v>
      </c>
      <c r="S117" s="39">
        <v>5.6</v>
      </c>
      <c r="T117" s="39">
        <v>10.58</v>
      </c>
      <c r="U117" s="39">
        <v>2.5299999999999998</v>
      </c>
      <c r="V117" s="39">
        <v>3.39</v>
      </c>
      <c r="W117" s="39">
        <v>8.98</v>
      </c>
    </row>
    <row r="118" spans="1:24">
      <c r="A118" s="11" t="s">
        <v>129</v>
      </c>
      <c r="B118" s="7" t="s">
        <v>21</v>
      </c>
      <c r="C118" s="39">
        <v>25</v>
      </c>
      <c r="D118" s="39">
        <v>27</v>
      </c>
      <c r="E118" s="39">
        <v>18</v>
      </c>
      <c r="F118" s="39">
        <v>22</v>
      </c>
      <c r="G118" s="39">
        <v>22</v>
      </c>
      <c r="H118" s="39">
        <v>20</v>
      </c>
      <c r="I118" s="39">
        <v>20</v>
      </c>
      <c r="J118" s="39">
        <v>22</v>
      </c>
      <c r="K118" s="39">
        <v>16</v>
      </c>
      <c r="L118" s="39">
        <v>21</v>
      </c>
      <c r="M118" s="39">
        <v>19</v>
      </c>
      <c r="N118" s="39">
        <v>17.82</v>
      </c>
      <c r="O118" s="39">
        <v>27.41</v>
      </c>
      <c r="P118" s="39">
        <v>34.53</v>
      </c>
      <c r="Q118" s="39">
        <v>31.3</v>
      </c>
      <c r="R118" s="39">
        <v>38.53</v>
      </c>
      <c r="S118" s="39">
        <v>37.19</v>
      </c>
      <c r="T118" s="44">
        <v>38.24</v>
      </c>
      <c r="U118" s="39">
        <v>46.54</v>
      </c>
      <c r="V118" s="39">
        <v>49.47</v>
      </c>
      <c r="W118" s="39">
        <v>54.85</v>
      </c>
    </row>
    <row r="119" spans="1:24">
      <c r="A119" s="11" t="s">
        <v>130</v>
      </c>
      <c r="B119" s="7" t="s">
        <v>21</v>
      </c>
      <c r="C119" s="38">
        <v>0</v>
      </c>
      <c r="D119" s="39">
        <v>1</v>
      </c>
      <c r="E119" s="39">
        <v>7</v>
      </c>
      <c r="F119" s="39">
        <v>1</v>
      </c>
      <c r="G119" s="39">
        <v>3</v>
      </c>
      <c r="H119" s="39">
        <v>5</v>
      </c>
      <c r="I119" s="39">
        <v>3</v>
      </c>
      <c r="J119" s="39">
        <v>6</v>
      </c>
      <c r="K119" s="39">
        <v>5</v>
      </c>
      <c r="L119" s="39">
        <v>12</v>
      </c>
      <c r="M119" s="39">
        <v>13</v>
      </c>
      <c r="N119" s="39">
        <v>9.85</v>
      </c>
      <c r="O119" s="39">
        <v>17.13</v>
      </c>
      <c r="P119" s="39">
        <v>29.44</v>
      </c>
      <c r="Q119" s="39">
        <v>30.06</v>
      </c>
      <c r="R119" s="39">
        <v>30.9</v>
      </c>
      <c r="S119" s="39">
        <v>24.96</v>
      </c>
      <c r="T119" s="40">
        <v>35.69</v>
      </c>
      <c r="U119" s="39">
        <v>31.94</v>
      </c>
      <c r="V119" s="39">
        <v>44.01</v>
      </c>
      <c r="W119" s="39">
        <v>63.62</v>
      </c>
    </row>
    <row r="120" spans="1:24">
      <c r="A120" s="11" t="s">
        <v>131</v>
      </c>
      <c r="B120" s="7" t="s">
        <v>21</v>
      </c>
      <c r="C120" s="38">
        <v>0</v>
      </c>
      <c r="D120" s="38">
        <v>0</v>
      </c>
      <c r="E120" s="38">
        <v>0</v>
      </c>
      <c r="F120" s="38">
        <v>0</v>
      </c>
      <c r="G120" s="38">
        <v>0</v>
      </c>
      <c r="H120" s="38">
        <v>0</v>
      </c>
      <c r="I120" s="38">
        <v>0</v>
      </c>
      <c r="J120" s="38">
        <v>0</v>
      </c>
      <c r="K120" s="38">
        <v>0</v>
      </c>
      <c r="L120" s="39">
        <v>1</v>
      </c>
      <c r="M120" s="38">
        <v>0</v>
      </c>
      <c r="N120" s="38">
        <v>0</v>
      </c>
      <c r="O120" s="39">
        <v>0.55000000000000004</v>
      </c>
      <c r="P120" s="39">
        <v>1.64</v>
      </c>
      <c r="Q120" s="39">
        <v>2.23</v>
      </c>
      <c r="R120" s="39">
        <v>2.33</v>
      </c>
      <c r="S120" s="39">
        <v>3.57</v>
      </c>
      <c r="T120" s="40">
        <v>4.01</v>
      </c>
      <c r="U120" s="39">
        <v>4.34</v>
      </c>
      <c r="V120" s="39">
        <v>7.85</v>
      </c>
      <c r="W120" s="39">
        <v>21.24</v>
      </c>
    </row>
    <row r="121" spans="1:24">
      <c r="A121" s="11" t="s">
        <v>132</v>
      </c>
      <c r="B121" s="7" t="s">
        <v>21</v>
      </c>
      <c r="C121" s="38">
        <v>0</v>
      </c>
      <c r="D121" s="38">
        <v>0</v>
      </c>
      <c r="E121" s="38">
        <v>0</v>
      </c>
      <c r="F121" s="38">
        <v>0</v>
      </c>
      <c r="G121" s="38">
        <v>0</v>
      </c>
      <c r="H121" s="38">
        <v>0</v>
      </c>
      <c r="I121" s="39">
        <v>5</v>
      </c>
      <c r="J121" s="38">
        <v>0</v>
      </c>
      <c r="K121" s="38">
        <v>0</v>
      </c>
      <c r="L121" s="38">
        <v>0</v>
      </c>
      <c r="M121" s="39">
        <v>1</v>
      </c>
      <c r="N121" s="39">
        <v>0.4</v>
      </c>
      <c r="O121" s="39">
        <v>0.2</v>
      </c>
      <c r="P121" s="38">
        <v>0</v>
      </c>
      <c r="Q121" s="39">
        <v>1.67</v>
      </c>
      <c r="R121" s="39">
        <v>0.91</v>
      </c>
      <c r="S121" s="39">
        <v>4.42</v>
      </c>
      <c r="T121" s="40">
        <v>6.51</v>
      </c>
      <c r="U121" s="39">
        <v>11.04</v>
      </c>
      <c r="V121" s="39">
        <v>10.98</v>
      </c>
      <c r="W121" s="39">
        <v>14.66</v>
      </c>
    </row>
    <row r="122" spans="1:24">
      <c r="A122" s="11" t="s">
        <v>133</v>
      </c>
      <c r="B122" s="7" t="s">
        <v>21</v>
      </c>
      <c r="C122" s="38">
        <v>0</v>
      </c>
      <c r="D122" s="38">
        <v>0</v>
      </c>
      <c r="E122" s="38">
        <v>0</v>
      </c>
      <c r="F122" s="38">
        <v>0</v>
      </c>
      <c r="G122" s="38">
        <v>0</v>
      </c>
      <c r="H122" s="38">
        <v>0</v>
      </c>
      <c r="I122" s="38">
        <v>0</v>
      </c>
      <c r="J122" s="38">
        <v>0</v>
      </c>
      <c r="K122" s="38">
        <v>0</v>
      </c>
      <c r="L122" s="38">
        <v>0</v>
      </c>
      <c r="M122" s="38">
        <v>0</v>
      </c>
      <c r="N122" s="38">
        <v>0</v>
      </c>
      <c r="O122" s="38">
        <v>0</v>
      </c>
      <c r="P122" s="38">
        <v>0</v>
      </c>
      <c r="Q122" s="38">
        <v>0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</row>
    <row r="123" spans="1:24">
      <c r="A123" s="11" t="s">
        <v>134</v>
      </c>
      <c r="B123" s="7" t="s">
        <v>21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>
        <v>0</v>
      </c>
      <c r="O123" s="38">
        <v>0</v>
      </c>
      <c r="P123" s="38">
        <v>0</v>
      </c>
      <c r="Q123" s="38">
        <v>0</v>
      </c>
      <c r="R123" s="38">
        <v>0</v>
      </c>
      <c r="S123" s="38">
        <v>0</v>
      </c>
      <c r="T123" s="38">
        <v>0</v>
      </c>
      <c r="U123" s="38">
        <v>0</v>
      </c>
      <c r="V123" s="38">
        <v>0</v>
      </c>
      <c r="W123" s="39">
        <v>1.1100000000000001</v>
      </c>
    </row>
    <row r="124" spans="1:24" s="13" customFormat="1">
      <c r="A124" s="12" t="s">
        <v>135</v>
      </c>
      <c r="B124" s="23" t="s">
        <v>21</v>
      </c>
      <c r="C124" s="42">
        <v>29</v>
      </c>
      <c r="D124" s="42">
        <v>36</v>
      </c>
      <c r="E124" s="42">
        <v>27</v>
      </c>
      <c r="F124" s="42">
        <v>23</v>
      </c>
      <c r="G124" s="42">
        <v>25</v>
      </c>
      <c r="H124" s="42">
        <v>35</v>
      </c>
      <c r="I124" s="42">
        <v>38</v>
      </c>
      <c r="J124" s="42">
        <v>42</v>
      </c>
      <c r="K124" s="42">
        <v>34</v>
      </c>
      <c r="L124" s="42">
        <v>46</v>
      </c>
      <c r="M124" s="42">
        <v>48</v>
      </c>
      <c r="N124" s="42">
        <v>37.200000000000003</v>
      </c>
      <c r="O124" s="42">
        <v>59.819999999999993</v>
      </c>
      <c r="P124" s="42">
        <v>74.02</v>
      </c>
      <c r="Q124" s="42">
        <v>77.17</v>
      </c>
      <c r="R124" s="42">
        <v>91.16</v>
      </c>
      <c r="S124" s="42">
        <v>85.899999999999991</v>
      </c>
      <c r="T124" s="42">
        <v>109.95000000000002</v>
      </c>
      <c r="U124" s="42">
        <f>SUM(U116:U123)</f>
        <v>118.33000000000001</v>
      </c>
      <c r="V124" s="42">
        <v>127.54</v>
      </c>
      <c r="W124" s="42">
        <v>186</v>
      </c>
      <c r="X124" s="50"/>
    </row>
    <row r="125" spans="1:24" s="16" customFormat="1" ht="15">
      <c r="A125" s="15" t="s">
        <v>136</v>
      </c>
      <c r="B125" s="24" t="s">
        <v>137</v>
      </c>
      <c r="C125" s="45">
        <v>4398</v>
      </c>
      <c r="D125" s="45">
        <v>4811</v>
      </c>
      <c r="E125" s="45">
        <v>5862</v>
      </c>
      <c r="F125" s="45">
        <v>6861</v>
      </c>
      <c r="G125" s="45">
        <v>4530</v>
      </c>
      <c r="H125" s="45">
        <v>5527</v>
      </c>
      <c r="I125" s="45">
        <v>7318</v>
      </c>
      <c r="J125" s="45">
        <v>8741</v>
      </c>
      <c r="K125" s="45">
        <v>10262</v>
      </c>
      <c r="L125" s="45">
        <v>11361</v>
      </c>
      <c r="M125" s="45">
        <v>8214</v>
      </c>
      <c r="N125" s="45">
        <v>7161</v>
      </c>
      <c r="O125" s="45">
        <v>9260</v>
      </c>
      <c r="P125" s="45">
        <v>11944.93</v>
      </c>
      <c r="Q125" s="45">
        <v>13389</v>
      </c>
      <c r="R125" s="45">
        <v>14963.26</v>
      </c>
      <c r="S125" s="45">
        <v>14292.78</v>
      </c>
      <c r="T125" s="45">
        <v>16590.21</v>
      </c>
      <c r="U125" s="45">
        <v>17158.98</v>
      </c>
      <c r="V125" s="45">
        <v>20924.2</v>
      </c>
      <c r="W125" s="45">
        <v>33880.699999999997</v>
      </c>
    </row>
    <row r="126" spans="1:24" ht="15.75">
      <c r="A126" s="28" t="s">
        <v>138</v>
      </c>
      <c r="B126" s="25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</row>
    <row r="127" spans="1:24" ht="15">
      <c r="A127" s="8"/>
      <c r="B127" s="8"/>
      <c r="C127" s="9" t="s">
        <v>5</v>
      </c>
      <c r="D127" s="9" t="s">
        <v>6</v>
      </c>
      <c r="E127" s="9" t="s">
        <v>7</v>
      </c>
      <c r="F127" s="9" t="s">
        <v>8</v>
      </c>
      <c r="G127" s="9" t="s">
        <v>9</v>
      </c>
      <c r="H127" s="9" t="s">
        <v>10</v>
      </c>
      <c r="I127" s="9" t="s">
        <v>11</v>
      </c>
      <c r="J127" s="9" t="s">
        <v>12</v>
      </c>
      <c r="K127" s="9" t="s">
        <v>13</v>
      </c>
      <c r="L127" s="9" t="s">
        <v>14</v>
      </c>
      <c r="M127" s="9" t="s">
        <v>15</v>
      </c>
      <c r="N127" s="9">
        <v>2008</v>
      </c>
      <c r="O127" s="9">
        <v>2009</v>
      </c>
      <c r="P127" s="9">
        <v>2010</v>
      </c>
      <c r="Q127" s="9">
        <v>2011</v>
      </c>
      <c r="R127" s="9">
        <v>2012</v>
      </c>
      <c r="S127" s="9">
        <v>2013</v>
      </c>
      <c r="T127" s="9">
        <v>2014</v>
      </c>
      <c r="U127" s="9">
        <v>2015</v>
      </c>
      <c r="V127" s="9">
        <v>2016</v>
      </c>
      <c r="W127" s="9">
        <v>2017</v>
      </c>
    </row>
    <row r="128" spans="1:24">
      <c r="A128" s="12" t="s">
        <v>139</v>
      </c>
      <c r="B128" s="23" t="s">
        <v>38</v>
      </c>
      <c r="C128" s="38">
        <f t="shared" ref="C128:W128" si="0">C$31</f>
        <v>0</v>
      </c>
      <c r="D128" s="38">
        <f t="shared" si="0"/>
        <v>0</v>
      </c>
      <c r="E128" s="38">
        <f t="shared" si="0"/>
        <v>0</v>
      </c>
      <c r="F128" s="38">
        <f t="shared" si="0"/>
        <v>0</v>
      </c>
      <c r="G128" s="46">
        <f t="shared" si="0"/>
        <v>5</v>
      </c>
      <c r="H128" s="38">
        <f t="shared" si="0"/>
        <v>0</v>
      </c>
      <c r="I128" s="38">
        <f t="shared" si="0"/>
        <v>0</v>
      </c>
      <c r="J128" s="38">
        <f t="shared" si="0"/>
        <v>0</v>
      </c>
      <c r="K128" s="38">
        <f t="shared" si="0"/>
        <v>0</v>
      </c>
      <c r="L128" s="38">
        <f t="shared" si="0"/>
        <v>0</v>
      </c>
      <c r="M128" s="46">
        <f t="shared" si="0"/>
        <v>3</v>
      </c>
      <c r="N128" s="38">
        <f t="shared" si="0"/>
        <v>0</v>
      </c>
      <c r="O128" s="46">
        <f t="shared" si="0"/>
        <v>1.8</v>
      </c>
      <c r="P128" s="46">
        <f t="shared" si="0"/>
        <v>0.93</v>
      </c>
      <c r="Q128" s="46">
        <f t="shared" si="0"/>
        <v>1.87</v>
      </c>
      <c r="R128" s="46">
        <f t="shared" si="0"/>
        <v>2.37</v>
      </c>
      <c r="S128" s="46">
        <f t="shared" si="0"/>
        <v>0.63</v>
      </c>
      <c r="T128" s="46">
        <f t="shared" si="0"/>
        <v>1.56</v>
      </c>
      <c r="U128" s="46">
        <f t="shared" si="0"/>
        <v>3.51</v>
      </c>
      <c r="V128" s="46">
        <f t="shared" si="0"/>
        <v>5.59</v>
      </c>
      <c r="W128" s="46">
        <f t="shared" si="0"/>
        <v>12</v>
      </c>
    </row>
    <row r="129" spans="1:23">
      <c r="A129" s="12" t="s">
        <v>140</v>
      </c>
      <c r="B129" s="23" t="s">
        <v>38</v>
      </c>
      <c r="C129" s="46">
        <f t="shared" ref="C129:W129" si="1">C$38</f>
        <v>423</v>
      </c>
      <c r="D129" s="46">
        <f t="shared" si="1"/>
        <v>342</v>
      </c>
      <c r="E129" s="46">
        <f t="shared" si="1"/>
        <v>588</v>
      </c>
      <c r="F129" s="46">
        <f t="shared" si="1"/>
        <v>988</v>
      </c>
      <c r="G129" s="46">
        <f t="shared" si="1"/>
        <v>860</v>
      </c>
      <c r="H129" s="46">
        <f t="shared" si="1"/>
        <v>745</v>
      </c>
      <c r="I129" s="46">
        <f t="shared" si="1"/>
        <v>1202</v>
      </c>
      <c r="J129" s="46">
        <f t="shared" si="1"/>
        <v>1595</v>
      </c>
      <c r="K129" s="46">
        <f t="shared" si="1"/>
        <v>2250</v>
      </c>
      <c r="L129" s="46">
        <f t="shared" si="1"/>
        <v>2165</v>
      </c>
      <c r="M129" s="46">
        <f t="shared" si="1"/>
        <v>1232</v>
      </c>
      <c r="N129" s="46">
        <f t="shared" si="1"/>
        <v>1109.0300000000002</v>
      </c>
      <c r="O129" s="46">
        <f t="shared" si="1"/>
        <v>2058.9700000000003</v>
      </c>
      <c r="P129" s="46">
        <f t="shared" si="1"/>
        <v>3425.4599999999996</v>
      </c>
      <c r="Q129" s="46">
        <f t="shared" si="1"/>
        <v>3884.9700000000003</v>
      </c>
      <c r="R129" s="46">
        <f t="shared" si="1"/>
        <v>4453.8499999999995</v>
      </c>
      <c r="S129" s="46">
        <f t="shared" si="1"/>
        <v>3954.4</v>
      </c>
      <c r="T129" s="46">
        <f t="shared" si="1"/>
        <v>4501.6400000000003</v>
      </c>
      <c r="U129" s="46">
        <f t="shared" si="1"/>
        <v>4089.53</v>
      </c>
      <c r="V129" s="46">
        <f t="shared" si="1"/>
        <v>5409.39</v>
      </c>
      <c r="W129" s="46">
        <f t="shared" si="1"/>
        <v>11012.06</v>
      </c>
    </row>
    <row r="130" spans="1:23">
      <c r="A130" s="12" t="s">
        <v>141</v>
      </c>
      <c r="B130" s="23" t="s">
        <v>38</v>
      </c>
      <c r="C130" s="38">
        <f t="shared" ref="C130:W130" si="2">C$59</f>
        <v>0</v>
      </c>
      <c r="D130" s="46">
        <f t="shared" si="2"/>
        <v>3</v>
      </c>
      <c r="E130" s="46">
        <f t="shared" si="2"/>
        <v>7</v>
      </c>
      <c r="F130" s="46">
        <f t="shared" si="2"/>
        <v>11</v>
      </c>
      <c r="G130" s="46">
        <f t="shared" si="2"/>
        <v>10</v>
      </c>
      <c r="H130" s="46">
        <f t="shared" si="2"/>
        <v>3</v>
      </c>
      <c r="I130" s="46">
        <f t="shared" si="2"/>
        <v>4</v>
      </c>
      <c r="J130" s="46">
        <f t="shared" si="2"/>
        <v>8</v>
      </c>
      <c r="K130" s="46">
        <f t="shared" si="2"/>
        <v>45</v>
      </c>
      <c r="L130" s="46">
        <f t="shared" si="2"/>
        <v>46</v>
      </c>
      <c r="M130" s="46">
        <f t="shared" si="2"/>
        <v>27</v>
      </c>
      <c r="N130" s="46">
        <f t="shared" si="2"/>
        <v>36.550000000000004</v>
      </c>
      <c r="O130" s="46">
        <f t="shared" si="2"/>
        <v>61.32</v>
      </c>
      <c r="P130" s="46">
        <f t="shared" si="2"/>
        <v>86.21</v>
      </c>
      <c r="Q130" s="46">
        <f t="shared" si="2"/>
        <v>118.14</v>
      </c>
      <c r="R130" s="46">
        <f t="shared" si="2"/>
        <v>211.77000000000004</v>
      </c>
      <c r="S130" s="46">
        <f t="shared" si="2"/>
        <v>212.3</v>
      </c>
      <c r="T130" s="46">
        <f t="shared" si="2"/>
        <v>204.22</v>
      </c>
      <c r="U130" s="46">
        <f t="shared" si="2"/>
        <v>146.79</v>
      </c>
      <c r="V130" s="46">
        <f t="shared" si="2"/>
        <v>202.85</v>
      </c>
      <c r="W130" s="46">
        <f t="shared" si="2"/>
        <v>324.72000000000003</v>
      </c>
    </row>
    <row r="131" spans="1:23">
      <c r="A131" s="12" t="s">
        <v>142</v>
      </c>
      <c r="B131" s="23" t="s">
        <v>38</v>
      </c>
      <c r="C131" s="38">
        <f t="shared" ref="C131:W131" si="3">C$69</f>
        <v>0</v>
      </c>
      <c r="D131" s="46">
        <f t="shared" si="3"/>
        <v>7</v>
      </c>
      <c r="E131" s="46">
        <f t="shared" si="3"/>
        <v>7</v>
      </c>
      <c r="F131" s="38">
        <f t="shared" si="3"/>
        <v>0</v>
      </c>
      <c r="G131" s="38">
        <f t="shared" si="3"/>
        <v>0</v>
      </c>
      <c r="H131" s="46">
        <f t="shared" si="3"/>
        <v>12</v>
      </c>
      <c r="I131" s="38">
        <f t="shared" si="3"/>
        <v>0</v>
      </c>
      <c r="J131" s="38">
        <f t="shared" si="3"/>
        <v>0</v>
      </c>
      <c r="K131" s="38">
        <f t="shared" si="3"/>
        <v>0</v>
      </c>
      <c r="L131" s="38">
        <f t="shared" si="3"/>
        <v>0</v>
      </c>
      <c r="M131" s="38">
        <f t="shared" si="3"/>
        <v>0</v>
      </c>
      <c r="N131" s="38">
        <f t="shared" si="3"/>
        <v>0.35</v>
      </c>
      <c r="O131" s="46">
        <f t="shared" si="3"/>
        <v>15.69</v>
      </c>
      <c r="P131" s="46">
        <f t="shared" si="3"/>
        <v>8.51</v>
      </c>
      <c r="Q131" s="46">
        <f t="shared" si="3"/>
        <v>25.39</v>
      </c>
      <c r="R131" s="46">
        <f t="shared" si="3"/>
        <v>27.369999999999997</v>
      </c>
      <c r="S131" s="46">
        <f t="shared" si="3"/>
        <v>12.11</v>
      </c>
      <c r="T131" s="46">
        <f t="shared" si="3"/>
        <v>8.6</v>
      </c>
      <c r="U131" s="46">
        <f t="shared" si="3"/>
        <v>11.62</v>
      </c>
      <c r="V131" s="46">
        <f t="shared" si="3"/>
        <v>43.19</v>
      </c>
      <c r="W131" s="46">
        <f t="shared" si="3"/>
        <v>24</v>
      </c>
    </row>
    <row r="132" spans="1:23">
      <c r="A132" s="12" t="s">
        <v>143</v>
      </c>
      <c r="B132" s="23" t="s">
        <v>38</v>
      </c>
      <c r="C132" s="38">
        <f t="shared" ref="C132:W132" si="4">C$90</f>
        <v>0</v>
      </c>
      <c r="D132" s="38">
        <f t="shared" si="4"/>
        <v>0</v>
      </c>
      <c r="E132" s="38">
        <f t="shared" si="4"/>
        <v>0</v>
      </c>
      <c r="F132" s="38">
        <f t="shared" si="4"/>
        <v>0</v>
      </c>
      <c r="G132" s="38">
        <f t="shared" si="4"/>
        <v>0</v>
      </c>
      <c r="H132" s="38">
        <f t="shared" si="4"/>
        <v>0</v>
      </c>
      <c r="I132" s="38">
        <f t="shared" si="4"/>
        <v>0</v>
      </c>
      <c r="J132" s="46">
        <f t="shared" si="4"/>
        <v>15</v>
      </c>
      <c r="K132" s="38">
        <f t="shared" si="4"/>
        <v>0</v>
      </c>
      <c r="L132" s="46">
        <f t="shared" si="4"/>
        <v>13</v>
      </c>
      <c r="M132" s="46">
        <f t="shared" si="4"/>
        <v>1</v>
      </c>
      <c r="N132" s="38">
        <f t="shared" si="4"/>
        <v>0</v>
      </c>
      <c r="O132" s="38">
        <f t="shared" si="4"/>
        <v>0</v>
      </c>
      <c r="P132" s="46">
        <f t="shared" si="4"/>
        <v>5.2</v>
      </c>
      <c r="Q132" s="46">
        <f t="shared" si="4"/>
        <v>16.669999999999998</v>
      </c>
      <c r="R132" s="46">
        <f t="shared" si="4"/>
        <v>4.38</v>
      </c>
      <c r="S132" s="46">
        <f t="shared" si="4"/>
        <v>12.52</v>
      </c>
      <c r="T132" s="46">
        <f t="shared" si="4"/>
        <v>47.010000000000005</v>
      </c>
      <c r="U132" s="46">
        <f t="shared" si="4"/>
        <v>21.42</v>
      </c>
      <c r="V132" s="46">
        <f t="shared" si="4"/>
        <v>28.18</v>
      </c>
      <c r="W132" s="46">
        <f t="shared" si="4"/>
        <v>47</v>
      </c>
    </row>
    <row r="133" spans="1:23">
      <c r="A133" s="12" t="s">
        <v>144</v>
      </c>
      <c r="B133" s="23" t="s">
        <v>38</v>
      </c>
      <c r="C133" s="38">
        <f t="shared" ref="C133:W133" si="5">C$93</f>
        <v>0</v>
      </c>
      <c r="D133" s="38">
        <f t="shared" si="5"/>
        <v>0</v>
      </c>
      <c r="E133" s="38">
        <f t="shared" si="5"/>
        <v>0</v>
      </c>
      <c r="F133" s="38">
        <f t="shared" si="5"/>
        <v>0</v>
      </c>
      <c r="G133" s="38">
        <f t="shared" si="5"/>
        <v>0</v>
      </c>
      <c r="H133" s="38">
        <f t="shared" si="5"/>
        <v>0</v>
      </c>
      <c r="I133" s="38">
        <f t="shared" si="5"/>
        <v>0</v>
      </c>
      <c r="J133" s="46">
        <f t="shared" si="5"/>
        <v>10</v>
      </c>
      <c r="K133" s="38">
        <f t="shared" si="5"/>
        <v>0</v>
      </c>
      <c r="L133" s="46">
        <f t="shared" si="5"/>
        <v>5</v>
      </c>
      <c r="M133" s="46">
        <f t="shared" si="5"/>
        <v>1</v>
      </c>
      <c r="N133" s="46">
        <f t="shared" si="5"/>
        <v>0.9</v>
      </c>
      <c r="O133" s="38">
        <f t="shared" si="5"/>
        <v>0</v>
      </c>
      <c r="P133" s="46">
        <f t="shared" si="5"/>
        <v>11.5</v>
      </c>
      <c r="Q133" s="46">
        <f t="shared" si="5"/>
        <v>20.27</v>
      </c>
      <c r="R133" s="46">
        <f t="shared" si="5"/>
        <v>47.75</v>
      </c>
      <c r="S133" s="46">
        <f t="shared" si="5"/>
        <v>25.720000000000002</v>
      </c>
      <c r="T133" s="46">
        <f t="shared" si="5"/>
        <v>55.94</v>
      </c>
      <c r="U133" s="46">
        <f t="shared" si="5"/>
        <v>27.72</v>
      </c>
      <c r="V133" s="46">
        <f t="shared" si="5"/>
        <v>89.56</v>
      </c>
      <c r="W133" s="46">
        <f t="shared" si="5"/>
        <v>77</v>
      </c>
    </row>
    <row r="134" spans="1:23">
      <c r="A134" s="12" t="s">
        <v>145</v>
      </c>
      <c r="B134" s="23" t="s">
        <v>38</v>
      </c>
      <c r="C134" s="46">
        <f t="shared" ref="C134:W134" si="6">C$99</f>
        <v>25</v>
      </c>
      <c r="D134" s="46">
        <f t="shared" si="6"/>
        <v>22</v>
      </c>
      <c r="E134" s="46">
        <f t="shared" si="6"/>
        <v>23</v>
      </c>
      <c r="F134" s="46">
        <f t="shared" si="6"/>
        <v>11</v>
      </c>
      <c r="G134" s="46">
        <f t="shared" si="6"/>
        <v>19</v>
      </c>
      <c r="H134" s="46">
        <f t="shared" si="6"/>
        <v>16</v>
      </c>
      <c r="I134" s="46">
        <f t="shared" si="6"/>
        <v>27</v>
      </c>
      <c r="J134" s="46">
        <f t="shared" si="6"/>
        <v>35</v>
      </c>
      <c r="K134" s="46">
        <f t="shared" si="6"/>
        <v>83</v>
      </c>
      <c r="L134" s="46">
        <f t="shared" si="6"/>
        <v>95</v>
      </c>
      <c r="M134" s="46">
        <f t="shared" si="6"/>
        <v>61</v>
      </c>
      <c r="N134" s="46">
        <f t="shared" si="6"/>
        <v>62.49</v>
      </c>
      <c r="O134" s="46">
        <f t="shared" si="6"/>
        <v>69.58</v>
      </c>
      <c r="P134" s="46">
        <f t="shared" si="6"/>
        <v>126.93</v>
      </c>
      <c r="Q134" s="46">
        <f t="shared" si="6"/>
        <v>169.81</v>
      </c>
      <c r="R134" s="46">
        <f t="shared" si="6"/>
        <v>360.34000000000003</v>
      </c>
      <c r="S134" s="46">
        <f t="shared" si="6"/>
        <v>638.30999999999995</v>
      </c>
      <c r="T134" s="46">
        <f t="shared" si="6"/>
        <v>819.37000000000012</v>
      </c>
      <c r="U134" s="46">
        <f t="shared" si="6"/>
        <v>770.03</v>
      </c>
      <c r="V134" s="46">
        <f t="shared" si="6"/>
        <v>1193.24</v>
      </c>
      <c r="W134" s="46">
        <f t="shared" si="6"/>
        <v>1603.69</v>
      </c>
    </row>
    <row r="135" spans="1:23">
      <c r="A135" s="12" t="s">
        <v>146</v>
      </c>
      <c r="B135" s="23" t="s">
        <v>38</v>
      </c>
      <c r="C135" s="46">
        <f t="shared" ref="C135:W135" si="7">C$108</f>
        <v>111</v>
      </c>
      <c r="D135" s="46">
        <f t="shared" si="7"/>
        <v>25</v>
      </c>
      <c r="E135" s="46">
        <f t="shared" si="7"/>
        <v>32</v>
      </c>
      <c r="F135" s="46">
        <f t="shared" si="7"/>
        <v>58</v>
      </c>
      <c r="G135" s="46">
        <f t="shared" si="7"/>
        <v>45</v>
      </c>
      <c r="H135" s="46">
        <f t="shared" si="7"/>
        <v>84</v>
      </c>
      <c r="I135" s="46">
        <f t="shared" si="7"/>
        <v>79</v>
      </c>
      <c r="J135" s="46">
        <f t="shared" si="7"/>
        <v>83</v>
      </c>
      <c r="K135" s="46">
        <f t="shared" si="7"/>
        <v>136</v>
      </c>
      <c r="L135" s="46">
        <f t="shared" si="7"/>
        <v>209</v>
      </c>
      <c r="M135" s="46">
        <f t="shared" si="7"/>
        <v>125</v>
      </c>
      <c r="N135" s="46">
        <f t="shared" si="7"/>
        <v>96.71</v>
      </c>
      <c r="O135" s="46">
        <f t="shared" si="7"/>
        <v>191.13</v>
      </c>
      <c r="P135" s="46">
        <f t="shared" si="7"/>
        <v>292.7</v>
      </c>
      <c r="Q135" s="46">
        <f t="shared" si="7"/>
        <v>357.93000000000006</v>
      </c>
      <c r="R135" s="46">
        <f t="shared" si="7"/>
        <v>1063.0700000000002</v>
      </c>
      <c r="S135" s="46">
        <f t="shared" si="7"/>
        <v>1282.17</v>
      </c>
      <c r="T135" s="46">
        <f t="shared" si="7"/>
        <v>1530.8999999999999</v>
      </c>
      <c r="U135" s="46">
        <f t="shared" si="7"/>
        <v>1716.57</v>
      </c>
      <c r="V135" s="46">
        <f t="shared" si="7"/>
        <v>2067.79</v>
      </c>
      <c r="W135" s="46">
        <f t="shared" si="7"/>
        <v>3786</v>
      </c>
    </row>
    <row r="136" spans="1:23">
      <c r="A136" s="12" t="s">
        <v>147</v>
      </c>
      <c r="B136" s="23" t="s">
        <v>17</v>
      </c>
      <c r="C136" s="38">
        <f t="shared" ref="C136:W136" si="8">C$10</f>
        <v>0</v>
      </c>
      <c r="D136" s="38">
        <f t="shared" si="8"/>
        <v>0</v>
      </c>
      <c r="E136" s="38">
        <f t="shared" si="8"/>
        <v>0</v>
      </c>
      <c r="F136" s="38">
        <f t="shared" si="8"/>
        <v>0</v>
      </c>
      <c r="G136" s="38">
        <f t="shared" si="8"/>
        <v>0</v>
      </c>
      <c r="H136" s="38">
        <f t="shared" si="8"/>
        <v>0</v>
      </c>
      <c r="I136" s="38">
        <f t="shared" si="8"/>
        <v>0</v>
      </c>
      <c r="J136" s="38">
        <f t="shared" si="8"/>
        <v>0</v>
      </c>
      <c r="K136" s="38">
        <f t="shared" si="8"/>
        <v>0</v>
      </c>
      <c r="L136" s="46">
        <f t="shared" si="8"/>
        <v>11</v>
      </c>
      <c r="M136" s="46">
        <f t="shared" si="8"/>
        <v>7</v>
      </c>
      <c r="N136" s="46">
        <f t="shared" si="8"/>
        <v>5.3</v>
      </c>
      <c r="O136" s="46">
        <f t="shared" si="8"/>
        <v>5.45</v>
      </c>
      <c r="P136" s="46">
        <f t="shared" si="8"/>
        <v>6.13</v>
      </c>
      <c r="Q136" s="46">
        <f t="shared" si="8"/>
        <v>5.95</v>
      </c>
      <c r="R136" s="46">
        <f t="shared" si="8"/>
        <v>3.2</v>
      </c>
      <c r="S136" s="38">
        <f t="shared" si="8"/>
        <v>0.45</v>
      </c>
      <c r="T136" s="46">
        <f t="shared" si="8"/>
        <v>2.69</v>
      </c>
      <c r="U136" s="46">
        <f t="shared" si="8"/>
        <v>0.97</v>
      </c>
      <c r="V136" s="46">
        <f t="shared" si="8"/>
        <v>9.9499999999999993</v>
      </c>
      <c r="W136" s="46">
        <f t="shared" si="8"/>
        <v>7</v>
      </c>
    </row>
    <row r="137" spans="1:23">
      <c r="A137" s="12" t="s">
        <v>148</v>
      </c>
      <c r="B137" s="23" t="s">
        <v>17</v>
      </c>
      <c r="C137" s="46">
        <f t="shared" ref="C137:W137" si="9">C$26</f>
        <v>72</v>
      </c>
      <c r="D137" s="46">
        <f t="shared" si="9"/>
        <v>120</v>
      </c>
      <c r="E137" s="46">
        <f t="shared" si="9"/>
        <v>117</v>
      </c>
      <c r="F137" s="46">
        <f t="shared" si="9"/>
        <v>124</v>
      </c>
      <c r="G137" s="46">
        <f t="shared" si="9"/>
        <v>143</v>
      </c>
      <c r="H137" s="46">
        <f t="shared" si="9"/>
        <v>178</v>
      </c>
      <c r="I137" s="46">
        <f t="shared" si="9"/>
        <v>242</v>
      </c>
      <c r="J137" s="46">
        <f t="shared" si="9"/>
        <v>329</v>
      </c>
      <c r="K137" s="46">
        <f t="shared" si="9"/>
        <v>523</v>
      </c>
      <c r="L137" s="46">
        <f t="shared" si="9"/>
        <v>510</v>
      </c>
      <c r="M137" s="46">
        <f t="shared" si="9"/>
        <v>529</v>
      </c>
      <c r="N137" s="46">
        <f t="shared" si="9"/>
        <v>152.86000000000001</v>
      </c>
      <c r="O137" s="46">
        <f t="shared" si="9"/>
        <v>367.96</v>
      </c>
      <c r="P137" s="46">
        <f t="shared" si="9"/>
        <v>657.61</v>
      </c>
      <c r="Q137" s="46">
        <f t="shared" si="9"/>
        <v>805.73</v>
      </c>
      <c r="R137" s="46">
        <f t="shared" si="9"/>
        <v>958.3</v>
      </c>
      <c r="S137" s="46">
        <f t="shared" si="9"/>
        <v>1125.1600000000001</v>
      </c>
      <c r="T137" s="46">
        <f t="shared" si="9"/>
        <v>1499.58</v>
      </c>
      <c r="U137" s="46">
        <f t="shared" si="9"/>
        <v>1451.22</v>
      </c>
      <c r="V137" s="46">
        <f t="shared" si="9"/>
        <v>1818.45</v>
      </c>
      <c r="W137" s="46">
        <f t="shared" si="9"/>
        <v>3460</v>
      </c>
    </row>
    <row r="138" spans="1:23">
      <c r="A138" s="12" t="s">
        <v>149</v>
      </c>
      <c r="B138" s="23" t="s">
        <v>17</v>
      </c>
      <c r="C138" s="39">
        <f t="shared" ref="C138:W138" si="10">C$43</f>
        <v>231</v>
      </c>
      <c r="D138" s="39">
        <f t="shared" si="10"/>
        <v>203</v>
      </c>
      <c r="E138" s="39">
        <f t="shared" si="10"/>
        <v>207</v>
      </c>
      <c r="F138" s="39">
        <f t="shared" si="10"/>
        <v>98</v>
      </c>
      <c r="G138" s="39">
        <f t="shared" si="10"/>
        <v>92</v>
      </c>
      <c r="H138" s="39">
        <f t="shared" si="10"/>
        <v>92</v>
      </c>
      <c r="I138" s="39">
        <f t="shared" si="10"/>
        <v>490</v>
      </c>
      <c r="J138" s="39">
        <f t="shared" si="10"/>
        <v>958</v>
      </c>
      <c r="K138" s="39">
        <f t="shared" si="10"/>
        <v>1516</v>
      </c>
      <c r="L138" s="39">
        <f t="shared" si="10"/>
        <v>1623</v>
      </c>
      <c r="M138" s="39">
        <f t="shared" si="10"/>
        <v>1015</v>
      </c>
      <c r="N138" s="39">
        <f t="shared" si="10"/>
        <v>677.77</v>
      </c>
      <c r="O138" s="39">
        <f t="shared" si="10"/>
        <v>970.28</v>
      </c>
      <c r="P138" s="39">
        <f t="shared" si="10"/>
        <v>1574.5000000000002</v>
      </c>
      <c r="Q138" s="39">
        <f t="shared" si="10"/>
        <v>2030.3400000000001</v>
      </c>
      <c r="R138" s="39">
        <f t="shared" si="10"/>
        <v>2417.87</v>
      </c>
      <c r="S138" s="39">
        <f t="shared" si="10"/>
        <v>1629.3899999999999</v>
      </c>
      <c r="T138" s="39">
        <f t="shared" si="10"/>
        <v>1506.55</v>
      </c>
      <c r="U138" s="39">
        <f t="shared" si="10"/>
        <v>1844.22</v>
      </c>
      <c r="V138" s="46">
        <f t="shared" si="10"/>
        <v>2863</v>
      </c>
      <c r="W138" s="46">
        <f t="shared" si="10"/>
        <v>4240</v>
      </c>
    </row>
    <row r="139" spans="1:23">
      <c r="A139" s="12" t="s">
        <v>150</v>
      </c>
      <c r="B139" s="23" t="s">
        <v>17</v>
      </c>
      <c r="C139" s="38">
        <f t="shared" ref="C139:W139" si="11">C$51</f>
        <v>0</v>
      </c>
      <c r="D139" s="39">
        <f t="shared" si="11"/>
        <v>3</v>
      </c>
      <c r="E139" s="39">
        <f t="shared" si="11"/>
        <v>3</v>
      </c>
      <c r="F139" s="39">
        <f t="shared" si="11"/>
        <v>3</v>
      </c>
      <c r="G139" s="39">
        <f t="shared" si="11"/>
        <v>7</v>
      </c>
      <c r="H139" s="39">
        <f t="shared" si="11"/>
        <v>5</v>
      </c>
      <c r="I139" s="39">
        <f t="shared" si="11"/>
        <v>7</v>
      </c>
      <c r="J139" s="39">
        <f t="shared" si="11"/>
        <v>10</v>
      </c>
      <c r="K139" s="39">
        <f t="shared" si="11"/>
        <v>12</v>
      </c>
      <c r="L139" s="39">
        <f t="shared" si="11"/>
        <v>4</v>
      </c>
      <c r="M139" s="39">
        <f t="shared" si="11"/>
        <v>9</v>
      </c>
      <c r="N139" s="39">
        <f t="shared" si="11"/>
        <v>5.2</v>
      </c>
      <c r="O139" s="39">
        <f t="shared" si="11"/>
        <v>5.31</v>
      </c>
      <c r="P139" s="39">
        <f t="shared" si="11"/>
        <v>11.22</v>
      </c>
      <c r="Q139" s="39">
        <f t="shared" si="11"/>
        <v>14.680000000000001</v>
      </c>
      <c r="R139" s="39">
        <f t="shared" si="11"/>
        <v>6.24</v>
      </c>
      <c r="S139" s="39">
        <f t="shared" si="11"/>
        <v>7.4700000000000006</v>
      </c>
      <c r="T139" s="39">
        <f t="shared" si="11"/>
        <v>4.58</v>
      </c>
      <c r="U139" s="39">
        <f t="shared" si="11"/>
        <v>5.2399999999999993</v>
      </c>
      <c r="V139" s="46">
        <f t="shared" si="11"/>
        <v>23.29</v>
      </c>
      <c r="W139" s="46">
        <f t="shared" si="11"/>
        <v>49</v>
      </c>
    </row>
    <row r="140" spans="1:23">
      <c r="A140" s="12" t="s">
        <v>151</v>
      </c>
      <c r="B140" s="23" t="s">
        <v>17</v>
      </c>
      <c r="C140" s="38">
        <f t="shared" ref="C140:W140" si="12">C$74</f>
        <v>0</v>
      </c>
      <c r="D140" s="38">
        <f t="shared" si="12"/>
        <v>0</v>
      </c>
      <c r="E140" s="39">
        <f t="shared" si="12"/>
        <v>1</v>
      </c>
      <c r="F140" s="39">
        <f t="shared" si="12"/>
        <v>4</v>
      </c>
      <c r="G140" s="39">
        <f t="shared" si="12"/>
        <v>5</v>
      </c>
      <c r="H140" s="39">
        <f t="shared" si="12"/>
        <v>16</v>
      </c>
      <c r="I140" s="39">
        <f t="shared" si="12"/>
        <v>5</v>
      </c>
      <c r="J140" s="39">
        <f t="shared" si="12"/>
        <v>13</v>
      </c>
      <c r="K140" s="39">
        <f t="shared" si="12"/>
        <v>39</v>
      </c>
      <c r="L140" s="39">
        <f t="shared" si="12"/>
        <v>22</v>
      </c>
      <c r="M140" s="39">
        <f t="shared" si="12"/>
        <v>26</v>
      </c>
      <c r="N140" s="39">
        <f t="shared" si="12"/>
        <v>21.29</v>
      </c>
      <c r="O140" s="39">
        <f t="shared" si="12"/>
        <v>29.14</v>
      </c>
      <c r="P140" s="39">
        <f t="shared" si="12"/>
        <v>73.860000000000014</v>
      </c>
      <c r="Q140" s="39">
        <f t="shared" si="12"/>
        <v>102.47</v>
      </c>
      <c r="R140" s="39">
        <f t="shared" si="12"/>
        <v>84.67</v>
      </c>
      <c r="S140" s="39">
        <f t="shared" si="12"/>
        <v>129.4</v>
      </c>
      <c r="T140" s="39">
        <f t="shared" si="12"/>
        <v>122.1</v>
      </c>
      <c r="U140" s="39">
        <f t="shared" si="12"/>
        <v>151.19999999999999</v>
      </c>
      <c r="V140" s="46">
        <f t="shared" si="12"/>
        <v>279.94</v>
      </c>
      <c r="W140" s="46">
        <f t="shared" si="12"/>
        <v>340</v>
      </c>
    </row>
    <row r="141" spans="1:23">
      <c r="A141" s="12" t="s">
        <v>152</v>
      </c>
      <c r="B141" s="23" t="s">
        <v>17</v>
      </c>
      <c r="C141" s="38">
        <f t="shared" ref="C141:W141" si="13">C$86</f>
        <v>0</v>
      </c>
      <c r="D141" s="38">
        <f t="shared" si="13"/>
        <v>0</v>
      </c>
      <c r="E141" s="38">
        <f t="shared" si="13"/>
        <v>0</v>
      </c>
      <c r="F141" s="38">
        <f t="shared" si="13"/>
        <v>0</v>
      </c>
      <c r="G141" s="38">
        <f t="shared" si="13"/>
        <v>0</v>
      </c>
      <c r="H141" s="38">
        <f t="shared" si="13"/>
        <v>0</v>
      </c>
      <c r="I141" s="39">
        <f t="shared" si="13"/>
        <v>4</v>
      </c>
      <c r="J141" s="38">
        <f t="shared" si="13"/>
        <v>0</v>
      </c>
      <c r="K141" s="39">
        <f t="shared" si="13"/>
        <v>4</v>
      </c>
      <c r="L141" s="38">
        <f t="shared" si="13"/>
        <v>0</v>
      </c>
      <c r="M141" s="39">
        <f t="shared" si="13"/>
        <v>1</v>
      </c>
      <c r="N141" s="38">
        <f t="shared" si="13"/>
        <v>0</v>
      </c>
      <c r="O141" s="38">
        <f t="shared" si="13"/>
        <v>0</v>
      </c>
      <c r="P141" s="39">
        <f t="shared" si="13"/>
        <v>2.17</v>
      </c>
      <c r="Q141" s="38">
        <f t="shared" si="13"/>
        <v>0</v>
      </c>
      <c r="R141" s="39">
        <f t="shared" si="13"/>
        <v>0.55000000000000004</v>
      </c>
      <c r="S141" s="38">
        <f t="shared" si="13"/>
        <v>0</v>
      </c>
      <c r="T141" s="38">
        <f t="shared" si="13"/>
        <v>0</v>
      </c>
      <c r="U141" s="38">
        <f t="shared" si="13"/>
        <v>0.16</v>
      </c>
      <c r="V141" s="38">
        <f t="shared" si="13"/>
        <v>0</v>
      </c>
      <c r="W141" s="46">
        <f t="shared" si="13"/>
        <v>4</v>
      </c>
    </row>
    <row r="142" spans="1:23">
      <c r="A142" s="12" t="s">
        <v>153</v>
      </c>
      <c r="B142" s="23" t="s">
        <v>17</v>
      </c>
      <c r="C142" s="39">
        <f t="shared" ref="C142:W142" si="14">C$103</f>
        <v>10</v>
      </c>
      <c r="D142" s="39">
        <f t="shared" si="14"/>
        <v>16</v>
      </c>
      <c r="E142" s="39">
        <f t="shared" si="14"/>
        <v>20</v>
      </c>
      <c r="F142" s="39">
        <f t="shared" si="14"/>
        <v>17</v>
      </c>
      <c r="G142" s="39">
        <f t="shared" si="14"/>
        <v>14</v>
      </c>
      <c r="H142" s="39">
        <f t="shared" si="14"/>
        <v>12</v>
      </c>
      <c r="I142" s="39">
        <f t="shared" si="14"/>
        <v>13</v>
      </c>
      <c r="J142" s="39">
        <f t="shared" si="14"/>
        <v>25</v>
      </c>
      <c r="K142" s="39">
        <f t="shared" si="14"/>
        <v>34</v>
      </c>
      <c r="L142" s="39">
        <f t="shared" si="14"/>
        <v>44</v>
      </c>
      <c r="M142" s="39">
        <f t="shared" si="14"/>
        <v>27</v>
      </c>
      <c r="N142" s="39">
        <f t="shared" si="14"/>
        <v>16.53</v>
      </c>
      <c r="O142" s="39">
        <f t="shared" si="14"/>
        <v>16.579999999999998</v>
      </c>
      <c r="P142" s="39">
        <f t="shared" si="14"/>
        <v>46.160000000000004</v>
      </c>
      <c r="Q142" s="39">
        <f t="shared" si="14"/>
        <v>73.34</v>
      </c>
      <c r="R142" s="39">
        <f t="shared" si="14"/>
        <v>187.8</v>
      </c>
      <c r="S142" s="39">
        <f t="shared" si="14"/>
        <v>103.56</v>
      </c>
      <c r="T142" s="39">
        <f t="shared" si="14"/>
        <v>59.760000000000005</v>
      </c>
      <c r="U142" s="39">
        <f t="shared" si="14"/>
        <v>83.710000000000008</v>
      </c>
      <c r="V142" s="46">
        <f t="shared" si="14"/>
        <v>83.9</v>
      </c>
      <c r="W142" s="46">
        <f t="shared" si="14"/>
        <v>230</v>
      </c>
    </row>
    <row r="143" spans="1:23">
      <c r="A143" s="12" t="s">
        <v>154</v>
      </c>
      <c r="B143" s="23" t="s">
        <v>21</v>
      </c>
      <c r="C143" s="39">
        <f t="shared" ref="C143:W143" si="15">C$16</f>
        <v>26</v>
      </c>
      <c r="D143" s="39">
        <f t="shared" si="15"/>
        <v>23</v>
      </c>
      <c r="E143" s="39">
        <f t="shared" si="15"/>
        <v>38</v>
      </c>
      <c r="F143" s="39">
        <f t="shared" si="15"/>
        <v>25</v>
      </c>
      <c r="G143" s="39">
        <f t="shared" si="15"/>
        <v>21</v>
      </c>
      <c r="H143" s="39">
        <f t="shared" si="15"/>
        <v>71</v>
      </c>
      <c r="I143" s="39">
        <f t="shared" si="15"/>
        <v>90</v>
      </c>
      <c r="J143" s="39">
        <f t="shared" si="15"/>
        <v>90</v>
      </c>
      <c r="K143" s="39">
        <f t="shared" si="15"/>
        <v>201</v>
      </c>
      <c r="L143" s="39">
        <f t="shared" si="15"/>
        <v>254</v>
      </c>
      <c r="M143" s="39">
        <f t="shared" si="15"/>
        <v>67</v>
      </c>
      <c r="N143" s="39">
        <f t="shared" si="15"/>
        <v>64.930000000000007</v>
      </c>
      <c r="O143" s="39">
        <f t="shared" si="15"/>
        <v>140.94</v>
      </c>
      <c r="P143" s="39">
        <f t="shared" si="15"/>
        <v>127.42</v>
      </c>
      <c r="Q143" s="39">
        <f t="shared" si="15"/>
        <v>123.07000000000002</v>
      </c>
      <c r="R143" s="39">
        <f t="shared" si="15"/>
        <v>115.79999999999998</v>
      </c>
      <c r="S143" s="39">
        <f t="shared" si="15"/>
        <v>223.98</v>
      </c>
      <c r="T143" s="39">
        <f t="shared" si="15"/>
        <v>198.62</v>
      </c>
      <c r="U143" s="39">
        <f t="shared" si="15"/>
        <v>395.58</v>
      </c>
      <c r="V143" s="46">
        <f t="shared" si="15"/>
        <v>413.85</v>
      </c>
      <c r="W143" s="46">
        <f t="shared" si="15"/>
        <v>716</v>
      </c>
    </row>
    <row r="144" spans="1:23">
      <c r="A144" s="12" t="s">
        <v>155</v>
      </c>
      <c r="B144" s="23" t="s">
        <v>21</v>
      </c>
      <c r="C144" s="39">
        <f t="shared" ref="C144:W144" si="16">C$21</f>
        <v>3271</v>
      </c>
      <c r="D144" s="39">
        <f t="shared" si="16"/>
        <v>3793</v>
      </c>
      <c r="E144" s="39">
        <f t="shared" si="16"/>
        <v>4569</v>
      </c>
      <c r="F144" s="39">
        <f t="shared" si="16"/>
        <v>5224</v>
      </c>
      <c r="G144" s="39">
        <f t="shared" si="16"/>
        <v>3034</v>
      </c>
      <c r="H144" s="39">
        <f t="shared" si="16"/>
        <v>3844</v>
      </c>
      <c r="I144" s="39">
        <f t="shared" si="16"/>
        <v>4572</v>
      </c>
      <c r="J144" s="39">
        <f t="shared" si="16"/>
        <v>4754</v>
      </c>
      <c r="K144" s="39">
        <f t="shared" si="16"/>
        <v>4378</v>
      </c>
      <c r="L144" s="39">
        <f t="shared" si="16"/>
        <v>5065</v>
      </c>
      <c r="M144" s="39">
        <f t="shared" si="16"/>
        <v>4558</v>
      </c>
      <c r="N144" s="39">
        <f t="shared" si="16"/>
        <v>4330.3500000000004</v>
      </c>
      <c r="O144" s="39">
        <f t="shared" si="16"/>
        <v>4476.55</v>
      </c>
      <c r="P144" s="39">
        <f t="shared" si="16"/>
        <v>4444.42</v>
      </c>
      <c r="Q144" s="39">
        <f t="shared" si="16"/>
        <v>4186.13</v>
      </c>
      <c r="R144" s="39">
        <f t="shared" si="16"/>
        <v>3428.1800000000003</v>
      </c>
      <c r="S144" s="39">
        <f t="shared" si="16"/>
        <v>3582.36</v>
      </c>
      <c r="T144" s="39">
        <f t="shared" si="16"/>
        <v>3949.59</v>
      </c>
      <c r="U144" s="39">
        <f t="shared" si="16"/>
        <v>4253.26</v>
      </c>
      <c r="V144" s="46">
        <f t="shared" si="16"/>
        <v>3924.85</v>
      </c>
      <c r="W144" s="46">
        <f t="shared" si="16"/>
        <v>4136</v>
      </c>
    </row>
    <row r="145" spans="1:23">
      <c r="A145" s="12" t="s">
        <v>156</v>
      </c>
      <c r="B145" s="23" t="s">
        <v>21</v>
      </c>
      <c r="C145" s="38">
        <f t="shared" ref="C145:W145" si="17">C$46</f>
        <v>0</v>
      </c>
      <c r="D145" s="38">
        <f t="shared" si="17"/>
        <v>0</v>
      </c>
      <c r="E145" s="38">
        <f t="shared" si="17"/>
        <v>0</v>
      </c>
      <c r="F145" s="38">
        <f t="shared" si="17"/>
        <v>0</v>
      </c>
      <c r="G145" s="38">
        <f t="shared" si="17"/>
        <v>0</v>
      </c>
      <c r="H145" s="38">
        <f t="shared" si="17"/>
        <v>0</v>
      </c>
      <c r="I145" s="38">
        <f t="shared" si="17"/>
        <v>0</v>
      </c>
      <c r="J145" s="38">
        <f t="shared" si="17"/>
        <v>0</v>
      </c>
      <c r="K145" s="38">
        <f t="shared" si="17"/>
        <v>0</v>
      </c>
      <c r="L145" s="38">
        <f t="shared" si="17"/>
        <v>0</v>
      </c>
      <c r="M145" s="38">
        <f t="shared" si="17"/>
        <v>0</v>
      </c>
      <c r="N145" s="38">
        <f t="shared" si="17"/>
        <v>0</v>
      </c>
      <c r="O145" s="38">
        <f t="shared" si="17"/>
        <v>0</v>
      </c>
      <c r="P145" s="38">
        <f t="shared" si="17"/>
        <v>0</v>
      </c>
      <c r="Q145" s="38">
        <f t="shared" si="17"/>
        <v>0</v>
      </c>
      <c r="R145" s="38">
        <f t="shared" si="17"/>
        <v>0</v>
      </c>
      <c r="S145" s="38">
        <f t="shared" si="17"/>
        <v>0</v>
      </c>
      <c r="T145" s="38">
        <f t="shared" si="17"/>
        <v>0</v>
      </c>
      <c r="U145" s="38">
        <f t="shared" si="17"/>
        <v>0</v>
      </c>
      <c r="V145" s="38">
        <f t="shared" si="17"/>
        <v>0</v>
      </c>
      <c r="W145" s="38">
        <f t="shared" si="17"/>
        <v>0</v>
      </c>
    </row>
    <row r="146" spans="1:23">
      <c r="A146" s="12" t="s">
        <v>157</v>
      </c>
      <c r="B146" s="23" t="s">
        <v>21</v>
      </c>
      <c r="C146" s="39">
        <f t="shared" ref="C146:W146" si="18">C$65</f>
        <v>17</v>
      </c>
      <c r="D146" s="39">
        <f t="shared" si="18"/>
        <v>6</v>
      </c>
      <c r="E146" s="39">
        <f t="shared" si="18"/>
        <v>29</v>
      </c>
      <c r="F146" s="39">
        <f t="shared" si="18"/>
        <v>42</v>
      </c>
      <c r="G146" s="39">
        <f t="shared" si="18"/>
        <v>16</v>
      </c>
      <c r="H146" s="39">
        <f t="shared" si="18"/>
        <v>22</v>
      </c>
      <c r="I146" s="39">
        <f t="shared" si="18"/>
        <v>30</v>
      </c>
      <c r="J146" s="39">
        <f t="shared" si="18"/>
        <v>121</v>
      </c>
      <c r="K146" s="39">
        <f t="shared" si="18"/>
        <v>111</v>
      </c>
      <c r="L146" s="39">
        <f t="shared" si="18"/>
        <v>178</v>
      </c>
      <c r="M146" s="39">
        <f t="shared" si="18"/>
        <v>70</v>
      </c>
      <c r="N146" s="39">
        <f t="shared" si="18"/>
        <v>85.52</v>
      </c>
      <c r="O146" s="39">
        <f t="shared" si="18"/>
        <v>140.44999999999999</v>
      </c>
      <c r="P146" s="39">
        <f t="shared" si="18"/>
        <v>167.28000000000003</v>
      </c>
      <c r="Q146" s="39">
        <f t="shared" si="18"/>
        <v>359.26</v>
      </c>
      <c r="R146" s="39">
        <f t="shared" si="18"/>
        <v>299.57</v>
      </c>
      <c r="S146" s="39">
        <f t="shared" si="18"/>
        <v>201.61999999999998</v>
      </c>
      <c r="T146" s="39">
        <f t="shared" si="18"/>
        <v>301.03000000000003</v>
      </c>
      <c r="U146" s="39">
        <f t="shared" si="18"/>
        <v>328.53</v>
      </c>
      <c r="V146" s="46">
        <f t="shared" si="18"/>
        <v>265</v>
      </c>
      <c r="W146" s="46">
        <f t="shared" si="18"/>
        <v>361</v>
      </c>
    </row>
    <row r="147" spans="1:23">
      <c r="A147" s="12" t="s">
        <v>158</v>
      </c>
      <c r="B147" s="23" t="s">
        <v>21</v>
      </c>
      <c r="C147" s="46">
        <f t="shared" ref="C147:W147" si="19">C$83</f>
        <v>162</v>
      </c>
      <c r="D147" s="46">
        <f t="shared" si="19"/>
        <v>159</v>
      </c>
      <c r="E147" s="46">
        <f t="shared" si="19"/>
        <v>154</v>
      </c>
      <c r="F147" s="46">
        <f t="shared" si="19"/>
        <v>196</v>
      </c>
      <c r="G147" s="46">
        <f t="shared" si="19"/>
        <v>176</v>
      </c>
      <c r="H147" s="46">
        <f t="shared" si="19"/>
        <v>287</v>
      </c>
      <c r="I147" s="46">
        <f t="shared" si="19"/>
        <v>328</v>
      </c>
      <c r="J147" s="46">
        <f t="shared" si="19"/>
        <v>488</v>
      </c>
      <c r="K147" s="46">
        <f t="shared" si="19"/>
        <v>753</v>
      </c>
      <c r="L147" s="46">
        <f t="shared" si="19"/>
        <v>941</v>
      </c>
      <c r="M147" s="46">
        <f t="shared" si="19"/>
        <v>365</v>
      </c>
      <c r="N147" s="46">
        <f t="shared" si="19"/>
        <v>396.97999999999996</v>
      </c>
      <c r="O147" s="46">
        <f t="shared" si="19"/>
        <v>597.94999999999993</v>
      </c>
      <c r="P147" s="46">
        <f t="shared" si="19"/>
        <v>730.78</v>
      </c>
      <c r="Q147" s="46">
        <f t="shared" si="19"/>
        <v>885.55000000000007</v>
      </c>
      <c r="R147" s="46">
        <f t="shared" si="19"/>
        <v>1049.3300000000002</v>
      </c>
      <c r="S147" s="46">
        <f t="shared" si="19"/>
        <v>956.54999999999984</v>
      </c>
      <c r="T147" s="46">
        <f t="shared" si="19"/>
        <v>1461.1000000000001</v>
      </c>
      <c r="U147" s="46">
        <f t="shared" si="19"/>
        <v>1550.2999999999997</v>
      </c>
      <c r="V147" s="46">
        <f t="shared" si="19"/>
        <v>1890.18</v>
      </c>
      <c r="W147" s="46">
        <f t="shared" si="19"/>
        <v>3004</v>
      </c>
    </row>
    <row r="148" spans="1:23">
      <c r="A148" s="12" t="s">
        <v>159</v>
      </c>
      <c r="B148" s="23" t="s">
        <v>21</v>
      </c>
      <c r="C148" s="46">
        <f t="shared" ref="C148:W148" si="20">C$115</f>
        <v>21</v>
      </c>
      <c r="D148" s="46">
        <f t="shared" si="20"/>
        <v>53</v>
      </c>
      <c r="E148" s="46">
        <f t="shared" si="20"/>
        <v>40</v>
      </c>
      <c r="F148" s="46">
        <f t="shared" si="20"/>
        <v>37</v>
      </c>
      <c r="G148" s="46">
        <f t="shared" si="20"/>
        <v>58</v>
      </c>
      <c r="H148" s="46">
        <f t="shared" si="20"/>
        <v>105</v>
      </c>
      <c r="I148" s="46">
        <f t="shared" si="20"/>
        <v>187</v>
      </c>
      <c r="J148" s="46">
        <f t="shared" si="20"/>
        <v>165</v>
      </c>
      <c r="K148" s="46">
        <f t="shared" si="20"/>
        <v>143</v>
      </c>
      <c r="L148" s="46">
        <f t="shared" si="20"/>
        <v>130</v>
      </c>
      <c r="M148" s="46">
        <f t="shared" si="20"/>
        <v>42</v>
      </c>
      <c r="N148" s="46">
        <f t="shared" si="20"/>
        <v>61.22</v>
      </c>
      <c r="O148" s="46">
        <f t="shared" si="20"/>
        <v>51.209999999999994</v>
      </c>
      <c r="P148" s="46">
        <f t="shared" si="20"/>
        <v>71.919999999999987</v>
      </c>
      <c r="Q148" s="46">
        <f t="shared" si="20"/>
        <v>130.07</v>
      </c>
      <c r="R148" s="46">
        <f t="shared" si="20"/>
        <v>149.23999999999998</v>
      </c>
      <c r="S148" s="46">
        <f t="shared" si="20"/>
        <v>108.56</v>
      </c>
      <c r="T148" s="46">
        <f t="shared" si="20"/>
        <v>204.97000000000003</v>
      </c>
      <c r="U148" s="46">
        <f t="shared" si="20"/>
        <v>189.07</v>
      </c>
      <c r="V148" s="46">
        <f t="shared" si="20"/>
        <v>192.3</v>
      </c>
      <c r="W148" s="46">
        <f t="shared" si="20"/>
        <v>262.48</v>
      </c>
    </row>
    <row r="149" spans="1:23">
      <c r="A149" s="12" t="s">
        <v>160</v>
      </c>
      <c r="B149" s="23" t="s">
        <v>21</v>
      </c>
      <c r="C149" s="46">
        <f t="shared" ref="C149:W149" si="21">C$124</f>
        <v>29</v>
      </c>
      <c r="D149" s="46">
        <f t="shared" si="21"/>
        <v>36</v>
      </c>
      <c r="E149" s="46">
        <f t="shared" si="21"/>
        <v>27</v>
      </c>
      <c r="F149" s="46">
        <f t="shared" si="21"/>
        <v>23</v>
      </c>
      <c r="G149" s="46">
        <f t="shared" si="21"/>
        <v>25</v>
      </c>
      <c r="H149" s="46">
        <f t="shared" si="21"/>
        <v>35</v>
      </c>
      <c r="I149" s="46">
        <f t="shared" si="21"/>
        <v>38</v>
      </c>
      <c r="J149" s="46">
        <f t="shared" si="21"/>
        <v>42</v>
      </c>
      <c r="K149" s="46">
        <f t="shared" si="21"/>
        <v>34</v>
      </c>
      <c r="L149" s="46">
        <f t="shared" si="21"/>
        <v>46</v>
      </c>
      <c r="M149" s="46">
        <f t="shared" si="21"/>
        <v>48</v>
      </c>
      <c r="N149" s="46">
        <f t="shared" si="21"/>
        <v>37.200000000000003</v>
      </c>
      <c r="O149" s="46">
        <f t="shared" si="21"/>
        <v>59.819999999999993</v>
      </c>
      <c r="P149" s="46">
        <f t="shared" si="21"/>
        <v>74.02</v>
      </c>
      <c r="Q149" s="46">
        <f t="shared" si="21"/>
        <v>77.17</v>
      </c>
      <c r="R149" s="46">
        <f t="shared" si="21"/>
        <v>91.16</v>
      </c>
      <c r="S149" s="46">
        <f t="shared" si="21"/>
        <v>85.899999999999991</v>
      </c>
      <c r="T149" s="46">
        <f t="shared" si="21"/>
        <v>109.95000000000002</v>
      </c>
      <c r="U149" s="46">
        <f t="shared" si="21"/>
        <v>118.33000000000001</v>
      </c>
      <c r="V149" s="46">
        <f t="shared" si="21"/>
        <v>127.54</v>
      </c>
      <c r="W149" s="46">
        <f t="shared" si="21"/>
        <v>186</v>
      </c>
    </row>
    <row r="150" spans="1:23" s="16" customFormat="1" ht="15">
      <c r="A150" s="15" t="s">
        <v>161</v>
      </c>
      <c r="B150" s="24" t="s">
        <v>38</v>
      </c>
      <c r="C150" s="15">
        <f t="shared" ref="C150:W150" si="22">C$128+C$129+C$130+C$131+C$132+C$133+C$134+C$135</f>
        <v>559</v>
      </c>
      <c r="D150" s="15">
        <f t="shared" si="22"/>
        <v>399</v>
      </c>
      <c r="E150" s="45">
        <f t="shared" si="22"/>
        <v>657</v>
      </c>
      <c r="F150" s="45">
        <f t="shared" si="22"/>
        <v>1068</v>
      </c>
      <c r="G150" s="45">
        <f t="shared" si="22"/>
        <v>939</v>
      </c>
      <c r="H150" s="45">
        <f t="shared" si="22"/>
        <v>860</v>
      </c>
      <c r="I150" s="45">
        <f t="shared" si="22"/>
        <v>1312</v>
      </c>
      <c r="J150" s="45">
        <f t="shared" si="22"/>
        <v>1746</v>
      </c>
      <c r="K150" s="45">
        <f t="shared" si="22"/>
        <v>2514</v>
      </c>
      <c r="L150" s="45">
        <f t="shared" si="22"/>
        <v>2533</v>
      </c>
      <c r="M150" s="45">
        <f t="shared" si="22"/>
        <v>1450</v>
      </c>
      <c r="N150" s="45">
        <f t="shared" si="22"/>
        <v>1306.0300000000002</v>
      </c>
      <c r="O150" s="45">
        <f t="shared" si="22"/>
        <v>2398.4900000000007</v>
      </c>
      <c r="P150" s="45">
        <f t="shared" si="22"/>
        <v>3957.4399999999991</v>
      </c>
      <c r="Q150" s="45">
        <f t="shared" si="22"/>
        <v>4595.05</v>
      </c>
      <c r="R150" s="45">
        <f t="shared" si="22"/>
        <v>6170.9</v>
      </c>
      <c r="S150" s="45">
        <f t="shared" si="22"/>
        <v>6138.16</v>
      </c>
      <c r="T150" s="45">
        <f t="shared" si="22"/>
        <v>7169.2400000000007</v>
      </c>
      <c r="U150" s="45">
        <f t="shared" si="22"/>
        <v>6787.1900000000005</v>
      </c>
      <c r="V150" s="45">
        <f t="shared" si="22"/>
        <v>9039.7900000000009</v>
      </c>
      <c r="W150" s="45">
        <f t="shared" si="22"/>
        <v>16886.47</v>
      </c>
    </row>
    <row r="151" spans="1:23" s="16" customFormat="1" ht="15">
      <c r="A151" s="15" t="s">
        <v>162</v>
      </c>
      <c r="B151" s="24" t="s">
        <v>17</v>
      </c>
      <c r="C151" s="15">
        <f t="shared" ref="C151:W151" si="23">C$136+C$137+C$138+C$139+C$140+C$141+C$142</f>
        <v>313</v>
      </c>
      <c r="D151" s="15">
        <f t="shared" si="23"/>
        <v>342</v>
      </c>
      <c r="E151" s="45">
        <f t="shared" si="23"/>
        <v>348</v>
      </c>
      <c r="F151" s="45">
        <f t="shared" si="23"/>
        <v>246</v>
      </c>
      <c r="G151" s="45">
        <f t="shared" si="23"/>
        <v>261</v>
      </c>
      <c r="H151" s="45">
        <f t="shared" si="23"/>
        <v>303</v>
      </c>
      <c r="I151" s="45">
        <f t="shared" si="23"/>
        <v>761</v>
      </c>
      <c r="J151" s="45">
        <f t="shared" si="23"/>
        <v>1335</v>
      </c>
      <c r="K151" s="45">
        <f t="shared" si="23"/>
        <v>2128</v>
      </c>
      <c r="L151" s="45">
        <f t="shared" si="23"/>
        <v>2214</v>
      </c>
      <c r="M151" s="45">
        <f t="shared" si="23"/>
        <v>1614</v>
      </c>
      <c r="N151" s="45">
        <f t="shared" si="23"/>
        <v>878.95</v>
      </c>
      <c r="O151" s="45">
        <f t="shared" si="23"/>
        <v>1394.72</v>
      </c>
      <c r="P151" s="45">
        <f t="shared" si="23"/>
        <v>2371.65</v>
      </c>
      <c r="Q151" s="45">
        <f t="shared" si="23"/>
        <v>3032.51</v>
      </c>
      <c r="R151" s="45">
        <f t="shared" si="23"/>
        <v>3658.63</v>
      </c>
      <c r="S151" s="45">
        <f t="shared" si="23"/>
        <v>2995.43</v>
      </c>
      <c r="T151" s="45">
        <f t="shared" si="23"/>
        <v>3195.2599999999998</v>
      </c>
      <c r="U151" s="45">
        <f t="shared" si="23"/>
        <v>3536.7199999999993</v>
      </c>
      <c r="V151" s="45">
        <f t="shared" si="23"/>
        <v>5078.5299999999988</v>
      </c>
      <c r="W151" s="45">
        <f t="shared" si="23"/>
        <v>8330</v>
      </c>
    </row>
    <row r="152" spans="1:23" s="16" customFormat="1" ht="15">
      <c r="A152" s="15" t="s">
        <v>163</v>
      </c>
      <c r="B152" s="24" t="s">
        <v>21</v>
      </c>
      <c r="C152" s="15">
        <f t="shared" ref="C152:W152" si="24">C$143+C$144+C$145+C$146+C$147+C$148+C$149</f>
        <v>3526</v>
      </c>
      <c r="D152" s="15">
        <f t="shared" si="24"/>
        <v>4070</v>
      </c>
      <c r="E152" s="45">
        <f t="shared" si="24"/>
        <v>4857</v>
      </c>
      <c r="F152" s="45">
        <f t="shared" si="24"/>
        <v>5547</v>
      </c>
      <c r="G152" s="45">
        <f t="shared" si="24"/>
        <v>3330</v>
      </c>
      <c r="H152" s="45">
        <f t="shared" si="24"/>
        <v>4364</v>
      </c>
      <c r="I152" s="45">
        <f t="shared" si="24"/>
        <v>5245</v>
      </c>
      <c r="J152" s="45">
        <f t="shared" si="24"/>
        <v>5660</v>
      </c>
      <c r="K152" s="45">
        <f t="shared" si="24"/>
        <v>5620</v>
      </c>
      <c r="L152" s="45">
        <f t="shared" si="24"/>
        <v>6614</v>
      </c>
      <c r="M152" s="45">
        <f t="shared" si="24"/>
        <v>5150</v>
      </c>
      <c r="N152" s="45">
        <f t="shared" si="24"/>
        <v>4976.2000000000007</v>
      </c>
      <c r="O152" s="45">
        <f t="shared" si="24"/>
        <v>5466.9199999999992</v>
      </c>
      <c r="P152" s="45">
        <f t="shared" si="24"/>
        <v>5615.84</v>
      </c>
      <c r="Q152" s="45">
        <f t="shared" si="24"/>
        <v>5761.25</v>
      </c>
      <c r="R152" s="45">
        <f t="shared" si="24"/>
        <v>5133.2800000000007</v>
      </c>
      <c r="S152" s="45">
        <f t="shared" si="24"/>
        <v>5158.97</v>
      </c>
      <c r="T152" s="45">
        <f t="shared" si="24"/>
        <v>6225.26</v>
      </c>
      <c r="U152" s="45">
        <f t="shared" si="24"/>
        <v>6835.07</v>
      </c>
      <c r="V152" s="45">
        <f t="shared" si="24"/>
        <v>6813.72</v>
      </c>
      <c r="W152" s="45">
        <f t="shared" si="24"/>
        <v>8665.48</v>
      </c>
    </row>
    <row r="153" spans="1:23" s="16" customFormat="1" ht="15">
      <c r="A153" s="15" t="s">
        <v>164</v>
      </c>
      <c r="B153" s="24" t="s">
        <v>137</v>
      </c>
      <c r="C153" s="15">
        <f t="shared" ref="C153:H153" si="25">C$125</f>
        <v>4398</v>
      </c>
      <c r="D153" s="15">
        <f t="shared" si="25"/>
        <v>4811</v>
      </c>
      <c r="E153" s="45">
        <f t="shared" si="25"/>
        <v>5862</v>
      </c>
      <c r="F153" s="45">
        <f t="shared" si="25"/>
        <v>6861</v>
      </c>
      <c r="G153" s="45">
        <f t="shared" si="25"/>
        <v>4530</v>
      </c>
      <c r="H153" s="45">
        <f t="shared" si="25"/>
        <v>5527</v>
      </c>
      <c r="I153" s="45">
        <f t="shared" ref="I153:W153" si="26">I$125</f>
        <v>7318</v>
      </c>
      <c r="J153" s="45">
        <f t="shared" si="26"/>
        <v>8741</v>
      </c>
      <c r="K153" s="45">
        <f t="shared" si="26"/>
        <v>10262</v>
      </c>
      <c r="L153" s="45">
        <f t="shared" si="26"/>
        <v>11361</v>
      </c>
      <c r="M153" s="45">
        <f t="shared" si="26"/>
        <v>8214</v>
      </c>
      <c r="N153" s="45">
        <f t="shared" si="26"/>
        <v>7161</v>
      </c>
      <c r="O153" s="45">
        <f t="shared" si="26"/>
        <v>9260</v>
      </c>
      <c r="P153" s="45">
        <f t="shared" si="26"/>
        <v>11944.93</v>
      </c>
      <c r="Q153" s="45">
        <f t="shared" si="26"/>
        <v>13389</v>
      </c>
      <c r="R153" s="45">
        <f t="shared" si="26"/>
        <v>14963.26</v>
      </c>
      <c r="S153" s="45">
        <f t="shared" si="26"/>
        <v>14292.78</v>
      </c>
      <c r="T153" s="45">
        <f t="shared" si="26"/>
        <v>16590.21</v>
      </c>
      <c r="U153" s="45">
        <f t="shared" si="26"/>
        <v>17158.98</v>
      </c>
      <c r="V153" s="45">
        <f t="shared" si="26"/>
        <v>20924.2</v>
      </c>
      <c r="W153" s="45">
        <f t="shared" si="26"/>
        <v>33880.699999999997</v>
      </c>
    </row>
    <row r="154" spans="1:23" s="16" customFormat="1" ht="15">
      <c r="A154" s="30" t="s">
        <v>165</v>
      </c>
      <c r="B154" s="31" t="s">
        <v>38</v>
      </c>
      <c r="C154" s="32"/>
      <c r="D154" s="32">
        <f t="shared" ref="D154:W157" si="27">(D150-C150)/C150%</f>
        <v>-28.622540250447226</v>
      </c>
      <c r="E154" s="32">
        <f t="shared" si="27"/>
        <v>64.661654135338338</v>
      </c>
      <c r="F154" s="32">
        <f t="shared" si="27"/>
        <v>62.557077625570777</v>
      </c>
      <c r="G154" s="32">
        <f t="shared" si="27"/>
        <v>-12.078651685393259</v>
      </c>
      <c r="H154" s="32">
        <f t="shared" si="27"/>
        <v>-8.4132055378061761</v>
      </c>
      <c r="I154" s="32">
        <f t="shared" si="27"/>
        <v>52.558139534883722</v>
      </c>
      <c r="J154" s="32">
        <f t="shared" si="27"/>
        <v>33.079268292682926</v>
      </c>
      <c r="K154" s="32">
        <f t="shared" si="27"/>
        <v>43.986254295532646</v>
      </c>
      <c r="L154" s="32">
        <f t="shared" si="27"/>
        <v>0.75576770087509948</v>
      </c>
      <c r="M154" s="32">
        <f t="shared" si="27"/>
        <v>-42.755625740228979</v>
      </c>
      <c r="N154" s="32">
        <f t="shared" si="27"/>
        <v>-9.928965517241366</v>
      </c>
      <c r="O154" s="32">
        <f t="shared" si="27"/>
        <v>83.64738941678219</v>
      </c>
      <c r="P154" s="32">
        <f t="shared" si="27"/>
        <v>64.997144036456191</v>
      </c>
      <c r="Q154" s="32">
        <f t="shared" si="27"/>
        <v>16.111678256650794</v>
      </c>
      <c r="R154" s="32">
        <f t="shared" si="27"/>
        <v>34.294512573312574</v>
      </c>
      <c r="S154" s="32">
        <f t="shared" si="27"/>
        <v>-0.53055470028682661</v>
      </c>
      <c r="T154" s="32">
        <f t="shared" si="27"/>
        <v>16.797867764932828</v>
      </c>
      <c r="U154" s="32">
        <f t="shared" si="27"/>
        <v>-5.3290167437552673</v>
      </c>
      <c r="V154" s="32">
        <f t="shared" si="27"/>
        <v>33.188992793777693</v>
      </c>
      <c r="W154" s="32">
        <f t="shared" si="27"/>
        <v>86.801573930367852</v>
      </c>
    </row>
    <row r="155" spans="1:23" s="16" customFormat="1" ht="15">
      <c r="A155" s="30" t="s">
        <v>166</v>
      </c>
      <c r="B155" s="31" t="s">
        <v>17</v>
      </c>
      <c r="C155" s="32"/>
      <c r="D155" s="32">
        <f t="shared" ref="D155:K155" si="28">(D151-C151)/C151%</f>
        <v>9.2651757188498411</v>
      </c>
      <c r="E155" s="32">
        <f t="shared" si="28"/>
        <v>1.7543859649122808</v>
      </c>
      <c r="F155" s="32">
        <f t="shared" si="28"/>
        <v>-29.310344827586206</v>
      </c>
      <c r="G155" s="32">
        <f t="shared" si="28"/>
        <v>6.0975609756097562</v>
      </c>
      <c r="H155" s="32">
        <f t="shared" si="28"/>
        <v>16.091954022988507</v>
      </c>
      <c r="I155" s="32">
        <f t="shared" si="28"/>
        <v>151.15511551155117</v>
      </c>
      <c r="J155" s="32">
        <f t="shared" si="28"/>
        <v>75.427069645203673</v>
      </c>
      <c r="K155" s="32">
        <f t="shared" si="28"/>
        <v>59.400749063670411</v>
      </c>
      <c r="L155" s="32">
        <f t="shared" si="27"/>
        <v>4.0413533834586461</v>
      </c>
      <c r="M155" s="32">
        <f t="shared" si="27"/>
        <v>-27.100271002710027</v>
      </c>
      <c r="N155" s="32">
        <f t="shared" si="27"/>
        <v>-45.54213135068153</v>
      </c>
      <c r="O155" s="32">
        <f t="shared" si="27"/>
        <v>58.680243472324932</v>
      </c>
      <c r="P155" s="32">
        <f t="shared" si="27"/>
        <v>70.044883560858096</v>
      </c>
      <c r="Q155" s="32">
        <f t="shared" si="27"/>
        <v>27.864988510109001</v>
      </c>
      <c r="R155" s="32">
        <f t="shared" si="27"/>
        <v>20.646922846091186</v>
      </c>
      <c r="S155" s="32">
        <f t="shared" si="27"/>
        <v>-18.127003823835704</v>
      </c>
      <c r="T155" s="32">
        <f t="shared" si="27"/>
        <v>6.6711624040621853</v>
      </c>
      <c r="U155" s="32">
        <f t="shared" si="27"/>
        <v>10.686454310447338</v>
      </c>
      <c r="V155" s="32">
        <f t="shared" si="27"/>
        <v>43.594347304847417</v>
      </c>
      <c r="W155" s="32">
        <f t="shared" si="27"/>
        <v>64.023841544698996</v>
      </c>
    </row>
    <row r="156" spans="1:23" s="16" customFormat="1" ht="15">
      <c r="A156" s="30" t="s">
        <v>167</v>
      </c>
      <c r="B156" s="31" t="s">
        <v>21</v>
      </c>
      <c r="C156" s="32"/>
      <c r="D156" s="32">
        <f t="shared" si="27"/>
        <v>15.428247305728872</v>
      </c>
      <c r="E156" s="32">
        <f t="shared" si="27"/>
        <v>19.336609336609335</v>
      </c>
      <c r="F156" s="32">
        <f t="shared" si="27"/>
        <v>14.206300185299568</v>
      </c>
      <c r="G156" s="32">
        <f t="shared" si="27"/>
        <v>-39.967550027041646</v>
      </c>
      <c r="H156" s="32">
        <f t="shared" si="27"/>
        <v>31.051051051051054</v>
      </c>
      <c r="I156" s="32">
        <f t="shared" si="27"/>
        <v>20.187901008249312</v>
      </c>
      <c r="J156" s="32">
        <f t="shared" si="27"/>
        <v>7.912297426120114</v>
      </c>
      <c r="K156" s="32">
        <f t="shared" si="27"/>
        <v>-0.70671378091872794</v>
      </c>
      <c r="L156" s="32">
        <f t="shared" si="27"/>
        <v>17.686832740213521</v>
      </c>
      <c r="M156" s="32">
        <f t="shared" si="27"/>
        <v>-22.13486543695192</v>
      </c>
      <c r="N156" s="32">
        <f t="shared" si="27"/>
        <v>-3.3747572815533839</v>
      </c>
      <c r="O156" s="32">
        <f t="shared" si="27"/>
        <v>9.8613399782966589</v>
      </c>
      <c r="P156" s="32">
        <f t="shared" si="27"/>
        <v>2.7240201063853324</v>
      </c>
      <c r="Q156" s="32">
        <f t="shared" si="27"/>
        <v>2.5892831704606944</v>
      </c>
      <c r="R156" s="32">
        <f t="shared" si="27"/>
        <v>-10.89989151659795</v>
      </c>
      <c r="S156" s="32">
        <f t="shared" si="27"/>
        <v>0.50045974503630419</v>
      </c>
      <c r="T156" s="32">
        <f t="shared" si="27"/>
        <v>20.668660604733116</v>
      </c>
      <c r="U156" s="32">
        <f t="shared" si="27"/>
        <v>9.7957354391623728</v>
      </c>
      <c r="V156" s="32">
        <f t="shared" si="27"/>
        <v>-0.31235963933067917</v>
      </c>
      <c r="W156" s="32">
        <f t="shared" si="27"/>
        <v>27.176931250476965</v>
      </c>
    </row>
    <row r="157" spans="1:23" s="16" customFormat="1" ht="15">
      <c r="A157" s="30" t="s">
        <v>168</v>
      </c>
      <c r="B157" s="31" t="s">
        <v>137</v>
      </c>
      <c r="C157" s="32"/>
      <c r="D157" s="32">
        <f t="shared" si="27"/>
        <v>9.390632105502501</v>
      </c>
      <c r="E157" s="32">
        <f t="shared" si="27"/>
        <v>21.845770110164207</v>
      </c>
      <c r="F157" s="32">
        <f t="shared" si="27"/>
        <v>17.041965199590585</v>
      </c>
      <c r="G157" s="32">
        <f t="shared" si="27"/>
        <v>-33.974639265413202</v>
      </c>
      <c r="H157" s="32">
        <f t="shared" si="27"/>
        <v>22.008830022075056</v>
      </c>
      <c r="I157" s="32">
        <f t="shared" si="27"/>
        <v>32.404559435498463</v>
      </c>
      <c r="J157" s="32">
        <f t="shared" si="27"/>
        <v>19.445203607543043</v>
      </c>
      <c r="K157" s="32">
        <f t="shared" si="27"/>
        <v>17.400755062349845</v>
      </c>
      <c r="L157" s="32">
        <f t="shared" si="27"/>
        <v>10.709413369713506</v>
      </c>
      <c r="M157" s="32">
        <f t="shared" si="27"/>
        <v>-27.70002640612622</v>
      </c>
      <c r="N157" s="32">
        <f t="shared" si="27"/>
        <v>-12.819576333089847</v>
      </c>
      <c r="O157" s="32">
        <f t="shared" si="27"/>
        <v>29.311548666387377</v>
      </c>
      <c r="P157" s="32">
        <f t="shared" si="27"/>
        <v>28.99492440604752</v>
      </c>
      <c r="Q157" s="32">
        <f t="shared" si="27"/>
        <v>12.08939692405062</v>
      </c>
      <c r="R157" s="32">
        <f t="shared" si="27"/>
        <v>11.757860930614687</v>
      </c>
      <c r="S157" s="32">
        <f t="shared" si="27"/>
        <v>-4.4808417417060156</v>
      </c>
      <c r="T157" s="32">
        <f t="shared" si="27"/>
        <v>16.074059770037728</v>
      </c>
      <c r="U157" s="32">
        <f t="shared" si="27"/>
        <v>3.4283471999450308</v>
      </c>
      <c r="V157" s="32">
        <f t="shared" si="27"/>
        <v>21.943145804704017</v>
      </c>
      <c r="W157" s="32">
        <f t="shared" si="27"/>
        <v>61.921124821976441</v>
      </c>
    </row>
    <row r="158" spans="1:23" ht="15.75">
      <c r="A158" s="29" t="s">
        <v>169</v>
      </c>
      <c r="B158" s="26"/>
      <c r="N158" s="2"/>
      <c r="O158" s="2"/>
      <c r="P158" s="2"/>
      <c r="Q158" s="2"/>
      <c r="R158" s="2"/>
      <c r="S158" s="2"/>
      <c r="T158" s="2"/>
      <c r="U158" s="2"/>
      <c r="V158" s="2"/>
    </row>
    <row r="159" spans="1:23" ht="15">
      <c r="A159" s="8"/>
      <c r="B159" s="8"/>
      <c r="C159" s="9" t="s">
        <v>5</v>
      </c>
      <c r="D159" s="9" t="s">
        <v>6</v>
      </c>
      <c r="E159" s="9" t="s">
        <v>7</v>
      </c>
      <c r="F159" s="9" t="s">
        <v>8</v>
      </c>
      <c r="G159" s="9" t="s">
        <v>9</v>
      </c>
      <c r="H159" s="9" t="s">
        <v>10</v>
      </c>
      <c r="I159" s="9" t="s">
        <v>11</v>
      </c>
      <c r="J159" s="9" t="s">
        <v>12</v>
      </c>
      <c r="K159" s="9" t="s">
        <v>13</v>
      </c>
      <c r="L159" s="9" t="s">
        <v>14</v>
      </c>
      <c r="M159" s="9" t="s">
        <v>15</v>
      </c>
      <c r="N159" s="9" t="s">
        <v>170</v>
      </c>
      <c r="O159" s="9" t="s">
        <v>171</v>
      </c>
      <c r="P159" s="9" t="s">
        <v>172</v>
      </c>
      <c r="Q159" s="9" t="s">
        <v>173</v>
      </c>
      <c r="R159" s="9" t="s">
        <v>174</v>
      </c>
      <c r="S159" s="9" t="s">
        <v>175</v>
      </c>
      <c r="T159" s="9" t="s">
        <v>176</v>
      </c>
      <c r="U159" s="9" t="s">
        <v>177</v>
      </c>
      <c r="V159" s="9" t="s">
        <v>178</v>
      </c>
      <c r="W159" s="9">
        <v>2017</v>
      </c>
    </row>
    <row r="160" spans="1:23">
      <c r="A160" s="14" t="s">
        <v>179</v>
      </c>
      <c r="B160" s="27" t="s">
        <v>137</v>
      </c>
      <c r="C160" s="3">
        <f t="shared" ref="C160:W160" si="29">C$21+C$124</f>
        <v>3300</v>
      </c>
      <c r="D160" s="3">
        <f t="shared" si="29"/>
        <v>3829</v>
      </c>
      <c r="E160" s="46">
        <f t="shared" si="29"/>
        <v>4596</v>
      </c>
      <c r="F160" s="46">
        <f t="shared" si="29"/>
        <v>5247</v>
      </c>
      <c r="G160" s="46">
        <f t="shared" si="29"/>
        <v>3059</v>
      </c>
      <c r="H160" s="46">
        <f t="shared" si="29"/>
        <v>3879</v>
      </c>
      <c r="I160" s="46">
        <f t="shared" si="29"/>
        <v>4610</v>
      </c>
      <c r="J160" s="46">
        <f t="shared" si="29"/>
        <v>4796</v>
      </c>
      <c r="K160" s="46">
        <f t="shared" si="29"/>
        <v>4412</v>
      </c>
      <c r="L160" s="46">
        <f t="shared" si="29"/>
        <v>5111</v>
      </c>
      <c r="M160" s="46">
        <f t="shared" si="29"/>
        <v>4606</v>
      </c>
      <c r="N160" s="46">
        <f t="shared" si="29"/>
        <v>4367.55</v>
      </c>
      <c r="O160" s="46">
        <f t="shared" si="29"/>
        <v>4536.37</v>
      </c>
      <c r="P160" s="46">
        <f t="shared" si="29"/>
        <v>4518.4400000000005</v>
      </c>
      <c r="Q160" s="46">
        <f t="shared" si="29"/>
        <v>4263.3</v>
      </c>
      <c r="R160" s="46">
        <f t="shared" si="29"/>
        <v>3519.34</v>
      </c>
      <c r="S160" s="46">
        <f t="shared" si="29"/>
        <v>3668.26</v>
      </c>
      <c r="T160" s="46">
        <f t="shared" si="29"/>
        <v>4059.54</v>
      </c>
      <c r="U160" s="46">
        <f t="shared" si="29"/>
        <v>4371.59</v>
      </c>
      <c r="V160" s="46">
        <f t="shared" si="29"/>
        <v>4052.39</v>
      </c>
      <c r="W160" s="46">
        <f t="shared" si="29"/>
        <v>4322</v>
      </c>
    </row>
    <row r="161" spans="1:23">
      <c r="A161" s="14" t="s">
        <v>180</v>
      </c>
      <c r="B161" s="27" t="s">
        <v>137</v>
      </c>
      <c r="C161" s="3">
        <f t="shared" ref="C161:W161" si="30">C$26+C$51</f>
        <v>72</v>
      </c>
      <c r="D161" s="3">
        <f t="shared" si="30"/>
        <v>123</v>
      </c>
      <c r="E161" s="46">
        <f t="shared" si="30"/>
        <v>120</v>
      </c>
      <c r="F161" s="46">
        <f t="shared" si="30"/>
        <v>127</v>
      </c>
      <c r="G161" s="46">
        <f t="shared" si="30"/>
        <v>150</v>
      </c>
      <c r="H161" s="46">
        <f t="shared" si="30"/>
        <v>183</v>
      </c>
      <c r="I161" s="46">
        <f t="shared" si="30"/>
        <v>249</v>
      </c>
      <c r="J161" s="46">
        <f t="shared" si="30"/>
        <v>339</v>
      </c>
      <c r="K161" s="46">
        <f t="shared" si="30"/>
        <v>535</v>
      </c>
      <c r="L161" s="46">
        <f t="shared" si="30"/>
        <v>514</v>
      </c>
      <c r="M161" s="46">
        <f t="shared" si="30"/>
        <v>538</v>
      </c>
      <c r="N161" s="46">
        <f t="shared" si="30"/>
        <v>158.06</v>
      </c>
      <c r="O161" s="46">
        <f t="shared" si="30"/>
        <v>373.27</v>
      </c>
      <c r="P161" s="46">
        <f t="shared" si="30"/>
        <v>668.83</v>
      </c>
      <c r="Q161" s="46">
        <f t="shared" si="30"/>
        <v>820.41</v>
      </c>
      <c r="R161" s="46">
        <f t="shared" si="30"/>
        <v>964.54</v>
      </c>
      <c r="S161" s="46">
        <f t="shared" si="30"/>
        <v>1132.6300000000001</v>
      </c>
      <c r="T161" s="46">
        <f t="shared" si="30"/>
        <v>1504.1599999999999</v>
      </c>
      <c r="U161" s="46">
        <f t="shared" si="30"/>
        <v>1456.46</v>
      </c>
      <c r="V161" s="46">
        <f t="shared" si="30"/>
        <v>1841.74</v>
      </c>
      <c r="W161" s="46">
        <f t="shared" si="30"/>
        <v>3509</v>
      </c>
    </row>
    <row r="162" spans="1:23">
      <c r="A162" s="14" t="s">
        <v>181</v>
      </c>
      <c r="B162" s="27" t="s">
        <v>137</v>
      </c>
      <c r="C162" s="34">
        <f t="shared" ref="C162:W162" si="31">C$31</f>
        <v>0</v>
      </c>
      <c r="D162" s="34">
        <f t="shared" si="31"/>
        <v>0</v>
      </c>
      <c r="E162" s="38">
        <f t="shared" si="31"/>
        <v>0</v>
      </c>
      <c r="F162" s="38">
        <f t="shared" si="31"/>
        <v>0</v>
      </c>
      <c r="G162" s="46">
        <f t="shared" si="31"/>
        <v>5</v>
      </c>
      <c r="H162" s="38">
        <f t="shared" si="31"/>
        <v>0</v>
      </c>
      <c r="I162" s="38">
        <f t="shared" si="31"/>
        <v>0</v>
      </c>
      <c r="J162" s="38">
        <f t="shared" si="31"/>
        <v>0</v>
      </c>
      <c r="K162" s="38">
        <f t="shared" si="31"/>
        <v>0</v>
      </c>
      <c r="L162" s="38">
        <f t="shared" si="31"/>
        <v>0</v>
      </c>
      <c r="M162" s="46">
        <f t="shared" si="31"/>
        <v>3</v>
      </c>
      <c r="N162" s="38">
        <f t="shared" si="31"/>
        <v>0</v>
      </c>
      <c r="O162" s="39">
        <f t="shared" si="31"/>
        <v>1.8</v>
      </c>
      <c r="P162" s="39">
        <f t="shared" si="31"/>
        <v>0.93</v>
      </c>
      <c r="Q162" s="39">
        <f t="shared" si="31"/>
        <v>1.87</v>
      </c>
      <c r="R162" s="39">
        <f t="shared" si="31"/>
        <v>2.37</v>
      </c>
      <c r="S162" s="39">
        <f t="shared" si="31"/>
        <v>0.63</v>
      </c>
      <c r="T162" s="39">
        <f t="shared" si="31"/>
        <v>1.56</v>
      </c>
      <c r="U162" s="39">
        <f t="shared" si="31"/>
        <v>3.51</v>
      </c>
      <c r="V162" s="46">
        <f t="shared" si="31"/>
        <v>5.59</v>
      </c>
      <c r="W162" s="46">
        <f t="shared" si="31"/>
        <v>12</v>
      </c>
    </row>
    <row r="163" spans="1:23">
      <c r="A163" s="14" t="s">
        <v>182</v>
      </c>
      <c r="B163" s="27" t="s">
        <v>137</v>
      </c>
      <c r="C163" s="34">
        <f t="shared" ref="C163:W163" si="32">C$38</f>
        <v>423</v>
      </c>
      <c r="D163" s="34">
        <f t="shared" si="32"/>
        <v>342</v>
      </c>
      <c r="E163" s="46">
        <f t="shared" si="32"/>
        <v>588</v>
      </c>
      <c r="F163" s="46">
        <f t="shared" si="32"/>
        <v>988</v>
      </c>
      <c r="G163" s="46">
        <f t="shared" si="32"/>
        <v>860</v>
      </c>
      <c r="H163" s="46">
        <f t="shared" si="32"/>
        <v>745</v>
      </c>
      <c r="I163" s="46">
        <f t="shared" si="32"/>
        <v>1202</v>
      </c>
      <c r="J163" s="46">
        <f t="shared" si="32"/>
        <v>1595</v>
      </c>
      <c r="K163" s="46">
        <f t="shared" si="32"/>
        <v>2250</v>
      </c>
      <c r="L163" s="46">
        <f t="shared" si="32"/>
        <v>2165</v>
      </c>
      <c r="M163" s="46">
        <f t="shared" si="32"/>
        <v>1232</v>
      </c>
      <c r="N163" s="46">
        <f t="shared" si="32"/>
        <v>1109.0300000000002</v>
      </c>
      <c r="O163" s="39">
        <f t="shared" si="32"/>
        <v>2058.9700000000003</v>
      </c>
      <c r="P163" s="39">
        <f t="shared" si="32"/>
        <v>3425.4599999999996</v>
      </c>
      <c r="Q163" s="39">
        <f t="shared" si="32"/>
        <v>3884.9700000000003</v>
      </c>
      <c r="R163" s="39">
        <f t="shared" si="32"/>
        <v>4453.8499999999995</v>
      </c>
      <c r="S163" s="39">
        <f t="shared" si="32"/>
        <v>3954.4</v>
      </c>
      <c r="T163" s="39">
        <f t="shared" si="32"/>
        <v>4501.6400000000003</v>
      </c>
      <c r="U163" s="39">
        <f t="shared" si="32"/>
        <v>4089.53</v>
      </c>
      <c r="V163" s="46">
        <f t="shared" si="32"/>
        <v>5409.39</v>
      </c>
      <c r="W163" s="46">
        <f t="shared" si="32"/>
        <v>11012.06</v>
      </c>
    </row>
    <row r="164" spans="1:23">
      <c r="A164" s="14" t="s">
        <v>183</v>
      </c>
      <c r="B164" s="27" t="s">
        <v>137</v>
      </c>
      <c r="C164" s="34">
        <f t="shared" ref="C164:W164" si="33">C$46</f>
        <v>0</v>
      </c>
      <c r="D164" s="34">
        <f t="shared" si="33"/>
        <v>0</v>
      </c>
      <c r="E164" s="38">
        <f t="shared" si="33"/>
        <v>0</v>
      </c>
      <c r="F164" s="38">
        <f t="shared" si="33"/>
        <v>0</v>
      </c>
      <c r="G164" s="38">
        <f t="shared" si="33"/>
        <v>0</v>
      </c>
      <c r="H164" s="38">
        <f t="shared" si="33"/>
        <v>0</v>
      </c>
      <c r="I164" s="38">
        <f t="shared" si="33"/>
        <v>0</v>
      </c>
      <c r="J164" s="38">
        <f t="shared" si="33"/>
        <v>0</v>
      </c>
      <c r="K164" s="38">
        <f t="shared" si="33"/>
        <v>0</v>
      </c>
      <c r="L164" s="38">
        <f t="shared" si="33"/>
        <v>0</v>
      </c>
      <c r="M164" s="38">
        <f t="shared" si="33"/>
        <v>0</v>
      </c>
      <c r="N164" s="38">
        <f t="shared" si="33"/>
        <v>0</v>
      </c>
      <c r="O164" s="38">
        <f t="shared" si="33"/>
        <v>0</v>
      </c>
      <c r="P164" s="38">
        <f t="shared" si="33"/>
        <v>0</v>
      </c>
      <c r="Q164" s="38">
        <f t="shared" si="33"/>
        <v>0</v>
      </c>
      <c r="R164" s="38">
        <f t="shared" si="33"/>
        <v>0</v>
      </c>
      <c r="S164" s="38">
        <f t="shared" si="33"/>
        <v>0</v>
      </c>
      <c r="T164" s="38">
        <f t="shared" si="33"/>
        <v>0</v>
      </c>
      <c r="U164" s="38">
        <f t="shared" si="33"/>
        <v>0</v>
      </c>
      <c r="V164" s="38">
        <f t="shared" si="33"/>
        <v>0</v>
      </c>
      <c r="W164" s="38">
        <f t="shared" si="33"/>
        <v>0</v>
      </c>
    </row>
    <row r="165" spans="1:23">
      <c r="A165" s="14" t="s">
        <v>184</v>
      </c>
      <c r="B165" s="27" t="s">
        <v>137</v>
      </c>
      <c r="C165" s="34">
        <f t="shared" ref="C165:W165" si="34">C$10+C$43+C$74</f>
        <v>231</v>
      </c>
      <c r="D165" s="34">
        <f t="shared" si="34"/>
        <v>203</v>
      </c>
      <c r="E165" s="46">
        <f t="shared" si="34"/>
        <v>208</v>
      </c>
      <c r="F165" s="46">
        <f t="shared" si="34"/>
        <v>102</v>
      </c>
      <c r="G165" s="46">
        <f t="shared" si="34"/>
        <v>97</v>
      </c>
      <c r="H165" s="46">
        <f t="shared" si="34"/>
        <v>108</v>
      </c>
      <c r="I165" s="46">
        <f t="shared" si="34"/>
        <v>495</v>
      </c>
      <c r="J165" s="46">
        <f t="shared" si="34"/>
        <v>971</v>
      </c>
      <c r="K165" s="46">
        <f t="shared" si="34"/>
        <v>1555</v>
      </c>
      <c r="L165" s="46">
        <f t="shared" si="34"/>
        <v>1656</v>
      </c>
      <c r="M165" s="46">
        <f t="shared" si="34"/>
        <v>1048</v>
      </c>
      <c r="N165" s="46">
        <f t="shared" si="34"/>
        <v>704.3599999999999</v>
      </c>
      <c r="O165" s="39">
        <f t="shared" si="34"/>
        <v>1004.87</v>
      </c>
      <c r="P165" s="39">
        <f t="shared" si="34"/>
        <v>1654.4900000000002</v>
      </c>
      <c r="Q165" s="39">
        <f t="shared" si="34"/>
        <v>2138.7600000000002</v>
      </c>
      <c r="R165" s="39">
        <f t="shared" si="34"/>
        <v>2505.7399999999998</v>
      </c>
      <c r="S165" s="39">
        <f t="shared" si="34"/>
        <v>1759.24</v>
      </c>
      <c r="T165" s="39">
        <f t="shared" si="34"/>
        <v>1631.34</v>
      </c>
      <c r="U165" s="39">
        <f t="shared" si="34"/>
        <v>1996.39</v>
      </c>
      <c r="V165" s="46">
        <f t="shared" si="34"/>
        <v>3152.89</v>
      </c>
      <c r="W165" s="46">
        <f t="shared" si="34"/>
        <v>4587</v>
      </c>
    </row>
    <row r="166" spans="1:23">
      <c r="A166" s="14" t="s">
        <v>185</v>
      </c>
      <c r="B166" s="27" t="s">
        <v>137</v>
      </c>
      <c r="C166" s="34">
        <f t="shared" ref="C166:W166" si="35">C$86+C$103</f>
        <v>10</v>
      </c>
      <c r="D166" s="34">
        <f t="shared" si="35"/>
        <v>16</v>
      </c>
      <c r="E166" s="46">
        <f t="shared" si="35"/>
        <v>20</v>
      </c>
      <c r="F166" s="46">
        <f t="shared" si="35"/>
        <v>17</v>
      </c>
      <c r="G166" s="46">
        <f t="shared" si="35"/>
        <v>14</v>
      </c>
      <c r="H166" s="46">
        <f t="shared" si="35"/>
        <v>12</v>
      </c>
      <c r="I166" s="46">
        <f t="shared" si="35"/>
        <v>17</v>
      </c>
      <c r="J166" s="46">
        <f t="shared" si="35"/>
        <v>25</v>
      </c>
      <c r="K166" s="46">
        <f t="shared" si="35"/>
        <v>38</v>
      </c>
      <c r="L166" s="46">
        <f t="shared" si="35"/>
        <v>44</v>
      </c>
      <c r="M166" s="46">
        <f t="shared" si="35"/>
        <v>28</v>
      </c>
      <c r="N166" s="46">
        <f t="shared" si="35"/>
        <v>16.53</v>
      </c>
      <c r="O166" s="46">
        <f t="shared" si="35"/>
        <v>16.579999999999998</v>
      </c>
      <c r="P166" s="46">
        <f t="shared" si="35"/>
        <v>48.330000000000005</v>
      </c>
      <c r="Q166" s="46">
        <f t="shared" si="35"/>
        <v>73.34</v>
      </c>
      <c r="R166" s="46">
        <f t="shared" si="35"/>
        <v>188.35000000000002</v>
      </c>
      <c r="S166" s="46">
        <f t="shared" si="35"/>
        <v>103.56</v>
      </c>
      <c r="T166" s="46">
        <f t="shared" si="35"/>
        <v>59.760000000000005</v>
      </c>
      <c r="U166" s="46">
        <f t="shared" si="35"/>
        <v>83.87</v>
      </c>
      <c r="V166" s="46">
        <f t="shared" si="35"/>
        <v>83.9</v>
      </c>
      <c r="W166" s="46">
        <f t="shared" si="35"/>
        <v>234</v>
      </c>
    </row>
    <row r="167" spans="1:23">
      <c r="A167" s="14" t="s">
        <v>186</v>
      </c>
      <c r="B167" s="27" t="s">
        <v>137</v>
      </c>
      <c r="C167" s="3">
        <f t="shared" ref="C167:W167" si="36">C$59</f>
        <v>0</v>
      </c>
      <c r="D167" s="3">
        <f t="shared" si="36"/>
        <v>3</v>
      </c>
      <c r="E167" s="46">
        <f t="shared" si="36"/>
        <v>7</v>
      </c>
      <c r="F167" s="46">
        <f t="shared" si="36"/>
        <v>11</v>
      </c>
      <c r="G167" s="46">
        <f t="shared" si="36"/>
        <v>10</v>
      </c>
      <c r="H167" s="46">
        <f t="shared" si="36"/>
        <v>3</v>
      </c>
      <c r="I167" s="46">
        <f t="shared" si="36"/>
        <v>4</v>
      </c>
      <c r="J167" s="46">
        <f t="shared" si="36"/>
        <v>8</v>
      </c>
      <c r="K167" s="46">
        <f t="shared" si="36"/>
        <v>45</v>
      </c>
      <c r="L167" s="46">
        <f t="shared" si="36"/>
        <v>46</v>
      </c>
      <c r="M167" s="46">
        <f t="shared" si="36"/>
        <v>27</v>
      </c>
      <c r="N167" s="46">
        <f t="shared" si="36"/>
        <v>36.550000000000004</v>
      </c>
      <c r="O167" s="46">
        <f t="shared" si="36"/>
        <v>61.32</v>
      </c>
      <c r="P167" s="46">
        <f t="shared" si="36"/>
        <v>86.21</v>
      </c>
      <c r="Q167" s="46">
        <f t="shared" si="36"/>
        <v>118.14</v>
      </c>
      <c r="R167" s="46">
        <f t="shared" si="36"/>
        <v>211.77000000000004</v>
      </c>
      <c r="S167" s="46">
        <f t="shared" si="36"/>
        <v>212.3</v>
      </c>
      <c r="T167" s="46">
        <f t="shared" si="36"/>
        <v>204.22</v>
      </c>
      <c r="U167" s="46">
        <f t="shared" si="36"/>
        <v>146.79</v>
      </c>
      <c r="V167" s="46">
        <f t="shared" si="36"/>
        <v>202.85</v>
      </c>
      <c r="W167" s="46">
        <f t="shared" si="36"/>
        <v>324.72000000000003</v>
      </c>
    </row>
    <row r="168" spans="1:23">
      <c r="A168" s="14" t="s">
        <v>187</v>
      </c>
      <c r="B168" s="27" t="s">
        <v>137</v>
      </c>
      <c r="C168" s="3">
        <f t="shared" ref="C168:W168" si="37">C$90+C$93</f>
        <v>0</v>
      </c>
      <c r="D168" s="3">
        <f t="shared" si="37"/>
        <v>0</v>
      </c>
      <c r="E168" s="38">
        <f t="shared" si="37"/>
        <v>0</v>
      </c>
      <c r="F168" s="38">
        <f t="shared" si="37"/>
        <v>0</v>
      </c>
      <c r="G168" s="38">
        <f t="shared" si="37"/>
        <v>0</v>
      </c>
      <c r="H168" s="38">
        <f t="shared" si="37"/>
        <v>0</v>
      </c>
      <c r="I168" s="38">
        <f t="shared" si="37"/>
        <v>0</v>
      </c>
      <c r="J168" s="46">
        <f t="shared" si="37"/>
        <v>25</v>
      </c>
      <c r="K168" s="38">
        <f t="shared" si="37"/>
        <v>0</v>
      </c>
      <c r="L168" s="46">
        <f t="shared" si="37"/>
        <v>18</v>
      </c>
      <c r="M168" s="46">
        <f t="shared" si="37"/>
        <v>2</v>
      </c>
      <c r="N168" s="46">
        <f t="shared" si="37"/>
        <v>0.9</v>
      </c>
      <c r="O168" s="38">
        <f t="shared" si="37"/>
        <v>0</v>
      </c>
      <c r="P168" s="46">
        <f t="shared" si="37"/>
        <v>16.7</v>
      </c>
      <c r="Q168" s="46">
        <f t="shared" si="37"/>
        <v>36.94</v>
      </c>
      <c r="R168" s="46">
        <f t="shared" si="37"/>
        <v>52.13</v>
      </c>
      <c r="S168" s="46">
        <f t="shared" si="37"/>
        <v>38.24</v>
      </c>
      <c r="T168" s="46">
        <f t="shared" si="37"/>
        <v>102.95</v>
      </c>
      <c r="U168" s="46">
        <f t="shared" si="37"/>
        <v>49.14</v>
      </c>
      <c r="V168" s="46">
        <f t="shared" si="37"/>
        <v>117.74000000000001</v>
      </c>
      <c r="W168" s="46">
        <f t="shared" si="37"/>
        <v>124</v>
      </c>
    </row>
    <row r="169" spans="1:23">
      <c r="A169" s="14" t="s">
        <v>188</v>
      </c>
      <c r="B169" s="27" t="s">
        <v>137</v>
      </c>
      <c r="C169" s="3">
        <f t="shared" ref="C169:W169" si="38">C$16+C$108+C$69</f>
        <v>137</v>
      </c>
      <c r="D169" s="3">
        <f t="shared" si="38"/>
        <v>55</v>
      </c>
      <c r="E169" s="46">
        <f t="shared" si="38"/>
        <v>77</v>
      </c>
      <c r="F169" s="46">
        <f t="shared" si="38"/>
        <v>83</v>
      </c>
      <c r="G169" s="46">
        <f t="shared" si="38"/>
        <v>66</v>
      </c>
      <c r="H169" s="46">
        <f t="shared" si="38"/>
        <v>167</v>
      </c>
      <c r="I169" s="46">
        <f t="shared" si="38"/>
        <v>169</v>
      </c>
      <c r="J169" s="46">
        <f t="shared" si="38"/>
        <v>173</v>
      </c>
      <c r="K169" s="46">
        <f t="shared" si="38"/>
        <v>337</v>
      </c>
      <c r="L169" s="46">
        <f t="shared" si="38"/>
        <v>463</v>
      </c>
      <c r="M169" s="46">
        <f t="shared" si="38"/>
        <v>192</v>
      </c>
      <c r="N169" s="46">
        <f t="shared" si="38"/>
        <v>161.98999999999998</v>
      </c>
      <c r="O169" s="46">
        <f t="shared" si="38"/>
        <v>347.76</v>
      </c>
      <c r="P169" s="46">
        <f t="shared" si="38"/>
        <v>428.63</v>
      </c>
      <c r="Q169" s="46">
        <f t="shared" si="38"/>
        <v>506.3900000000001</v>
      </c>
      <c r="R169" s="46">
        <f t="shared" si="38"/>
        <v>1206.24</v>
      </c>
      <c r="S169" s="46">
        <f t="shared" si="38"/>
        <v>1518.26</v>
      </c>
      <c r="T169" s="46">
        <f t="shared" si="38"/>
        <v>1738.12</v>
      </c>
      <c r="U169" s="46">
        <f t="shared" si="38"/>
        <v>2123.77</v>
      </c>
      <c r="V169" s="46">
        <f t="shared" si="38"/>
        <v>2524.83</v>
      </c>
      <c r="W169" s="46">
        <f t="shared" si="38"/>
        <v>4526</v>
      </c>
    </row>
    <row r="170" spans="1:23">
      <c r="A170" s="14" t="s">
        <v>189</v>
      </c>
      <c r="B170" s="27" t="s">
        <v>137</v>
      </c>
      <c r="C170" s="3">
        <f t="shared" ref="C170:W170" si="39">C$65+C$83</f>
        <v>179</v>
      </c>
      <c r="D170" s="3">
        <f t="shared" si="39"/>
        <v>165</v>
      </c>
      <c r="E170" s="46">
        <f t="shared" si="39"/>
        <v>183</v>
      </c>
      <c r="F170" s="46">
        <f t="shared" si="39"/>
        <v>238</v>
      </c>
      <c r="G170" s="46">
        <f t="shared" si="39"/>
        <v>192</v>
      </c>
      <c r="H170" s="46">
        <f t="shared" si="39"/>
        <v>309</v>
      </c>
      <c r="I170" s="46">
        <f t="shared" si="39"/>
        <v>358</v>
      </c>
      <c r="J170" s="46">
        <f t="shared" si="39"/>
        <v>609</v>
      </c>
      <c r="K170" s="46">
        <f t="shared" si="39"/>
        <v>864</v>
      </c>
      <c r="L170" s="46">
        <f t="shared" si="39"/>
        <v>1119</v>
      </c>
      <c r="M170" s="46">
        <f t="shared" si="39"/>
        <v>435</v>
      </c>
      <c r="N170" s="46">
        <f t="shared" si="39"/>
        <v>482.49999999999994</v>
      </c>
      <c r="O170" s="46">
        <f t="shared" si="39"/>
        <v>738.39999999999986</v>
      </c>
      <c r="P170" s="46">
        <f t="shared" si="39"/>
        <v>898.06</v>
      </c>
      <c r="Q170" s="46">
        <f t="shared" si="39"/>
        <v>1244.81</v>
      </c>
      <c r="R170" s="46">
        <f t="shared" si="39"/>
        <v>1348.9</v>
      </c>
      <c r="S170" s="46">
        <f t="shared" si="39"/>
        <v>1158.1699999999998</v>
      </c>
      <c r="T170" s="46">
        <f t="shared" si="39"/>
        <v>1762.13</v>
      </c>
      <c r="U170" s="46">
        <f t="shared" si="39"/>
        <v>1878.8299999999997</v>
      </c>
      <c r="V170" s="46">
        <f t="shared" si="39"/>
        <v>2155.1800000000003</v>
      </c>
      <c r="W170" s="46">
        <f t="shared" si="39"/>
        <v>3365</v>
      </c>
    </row>
    <row r="171" spans="1:23">
      <c r="A171" s="14" t="s">
        <v>190</v>
      </c>
      <c r="B171" s="27" t="s">
        <v>137</v>
      </c>
      <c r="C171" s="3">
        <f t="shared" ref="C171:W171" si="40">C$99</f>
        <v>25</v>
      </c>
      <c r="D171" s="3">
        <f t="shared" si="40"/>
        <v>22</v>
      </c>
      <c r="E171" s="46">
        <f t="shared" si="40"/>
        <v>23</v>
      </c>
      <c r="F171" s="46">
        <f t="shared" si="40"/>
        <v>11</v>
      </c>
      <c r="G171" s="46">
        <f t="shared" si="40"/>
        <v>19</v>
      </c>
      <c r="H171" s="46">
        <f t="shared" si="40"/>
        <v>16</v>
      </c>
      <c r="I171" s="46">
        <f t="shared" si="40"/>
        <v>27</v>
      </c>
      <c r="J171" s="46">
        <f t="shared" si="40"/>
        <v>35</v>
      </c>
      <c r="K171" s="46">
        <f t="shared" si="40"/>
        <v>83</v>
      </c>
      <c r="L171" s="46">
        <f t="shared" si="40"/>
        <v>95</v>
      </c>
      <c r="M171" s="46">
        <f t="shared" si="40"/>
        <v>61</v>
      </c>
      <c r="N171" s="46">
        <f t="shared" si="40"/>
        <v>62.49</v>
      </c>
      <c r="O171" s="46">
        <f t="shared" si="40"/>
        <v>69.58</v>
      </c>
      <c r="P171" s="46">
        <f t="shared" si="40"/>
        <v>126.93</v>
      </c>
      <c r="Q171" s="46">
        <f t="shared" si="40"/>
        <v>169.81</v>
      </c>
      <c r="R171" s="46">
        <f t="shared" si="40"/>
        <v>360.34000000000003</v>
      </c>
      <c r="S171" s="46">
        <f t="shared" si="40"/>
        <v>638.30999999999995</v>
      </c>
      <c r="T171" s="46">
        <f t="shared" si="40"/>
        <v>819.37000000000012</v>
      </c>
      <c r="U171" s="46">
        <f t="shared" si="40"/>
        <v>770.03</v>
      </c>
      <c r="V171" s="46">
        <f t="shared" si="40"/>
        <v>1193.24</v>
      </c>
      <c r="W171" s="46">
        <f t="shared" si="40"/>
        <v>1603.69</v>
      </c>
    </row>
    <row r="172" spans="1:23">
      <c r="A172" s="14" t="s">
        <v>191</v>
      </c>
      <c r="B172" s="27" t="s">
        <v>137</v>
      </c>
      <c r="C172" s="3">
        <f t="shared" ref="C172:W172" si="41">C$115</f>
        <v>21</v>
      </c>
      <c r="D172" s="3">
        <f t="shared" si="41"/>
        <v>53</v>
      </c>
      <c r="E172" s="46">
        <f t="shared" si="41"/>
        <v>40</v>
      </c>
      <c r="F172" s="46">
        <f t="shared" si="41"/>
        <v>37</v>
      </c>
      <c r="G172" s="46">
        <f t="shared" si="41"/>
        <v>58</v>
      </c>
      <c r="H172" s="46">
        <f t="shared" si="41"/>
        <v>105</v>
      </c>
      <c r="I172" s="46">
        <f t="shared" si="41"/>
        <v>187</v>
      </c>
      <c r="J172" s="46">
        <f t="shared" si="41"/>
        <v>165</v>
      </c>
      <c r="K172" s="46">
        <f t="shared" si="41"/>
        <v>143</v>
      </c>
      <c r="L172" s="46">
        <f t="shared" si="41"/>
        <v>130</v>
      </c>
      <c r="M172" s="46">
        <f t="shared" si="41"/>
        <v>42</v>
      </c>
      <c r="N172" s="46">
        <f t="shared" si="41"/>
        <v>61.22</v>
      </c>
      <c r="O172" s="46">
        <f t="shared" si="41"/>
        <v>51.209999999999994</v>
      </c>
      <c r="P172" s="46">
        <f t="shared" si="41"/>
        <v>71.919999999999987</v>
      </c>
      <c r="Q172" s="46">
        <f t="shared" si="41"/>
        <v>130.07</v>
      </c>
      <c r="R172" s="46">
        <f t="shared" si="41"/>
        <v>149.23999999999998</v>
      </c>
      <c r="S172" s="46">
        <f t="shared" si="41"/>
        <v>108.56</v>
      </c>
      <c r="T172" s="46">
        <f t="shared" si="41"/>
        <v>204.97000000000003</v>
      </c>
      <c r="U172" s="46">
        <f t="shared" si="41"/>
        <v>189.07</v>
      </c>
      <c r="V172" s="46">
        <f t="shared" si="41"/>
        <v>192.3</v>
      </c>
      <c r="W172" s="46">
        <f t="shared" si="41"/>
        <v>262.48</v>
      </c>
    </row>
    <row r="173" spans="1:23" s="16" customFormat="1" ht="15">
      <c r="A173" s="15" t="s">
        <v>136</v>
      </c>
      <c r="B173" s="24"/>
      <c r="C173" s="15">
        <f t="shared" ref="C173:H173" si="42">C$125</f>
        <v>4398</v>
      </c>
      <c r="D173" s="15">
        <f t="shared" si="42"/>
        <v>4811</v>
      </c>
      <c r="E173" s="45">
        <f t="shared" si="42"/>
        <v>5862</v>
      </c>
      <c r="F173" s="45">
        <f t="shared" si="42"/>
        <v>6861</v>
      </c>
      <c r="G173" s="45">
        <f t="shared" si="42"/>
        <v>4530</v>
      </c>
      <c r="H173" s="45">
        <f t="shared" si="42"/>
        <v>5527</v>
      </c>
      <c r="I173" s="45">
        <f t="shared" ref="I173:W173" si="43">I$125</f>
        <v>7318</v>
      </c>
      <c r="J173" s="45">
        <f t="shared" si="43"/>
        <v>8741</v>
      </c>
      <c r="K173" s="45">
        <f t="shared" si="43"/>
        <v>10262</v>
      </c>
      <c r="L173" s="45">
        <f t="shared" si="43"/>
        <v>11361</v>
      </c>
      <c r="M173" s="45">
        <f t="shared" si="43"/>
        <v>8214</v>
      </c>
      <c r="N173" s="45">
        <f t="shared" si="43"/>
        <v>7161</v>
      </c>
      <c r="O173" s="45">
        <f t="shared" si="43"/>
        <v>9260</v>
      </c>
      <c r="P173" s="45">
        <f t="shared" si="43"/>
        <v>11944.93</v>
      </c>
      <c r="Q173" s="45">
        <f t="shared" si="43"/>
        <v>13389</v>
      </c>
      <c r="R173" s="45">
        <f t="shared" si="43"/>
        <v>14963.26</v>
      </c>
      <c r="S173" s="45">
        <f t="shared" si="43"/>
        <v>14292.78</v>
      </c>
      <c r="T173" s="45">
        <f t="shared" si="43"/>
        <v>16590.21</v>
      </c>
      <c r="U173" s="45">
        <f t="shared" si="43"/>
        <v>17158.98</v>
      </c>
      <c r="V173" s="45">
        <f t="shared" si="43"/>
        <v>20924.2</v>
      </c>
      <c r="W173" s="45">
        <f t="shared" si="43"/>
        <v>33880.699999999997</v>
      </c>
    </row>
    <row r="184" ht="9.75" customHeight="1"/>
  </sheetData>
  <phoneticPr fontId="1" type="noConversion"/>
  <conditionalFormatting sqref="C154:V1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54:W1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8740157499999996" right="0.78740157499999996" top="0.984251969" bottom="0.984251969" header="0.4921259845" footer="0.4921259845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COM_Document" ma:contentTypeID="0x010100CD5D8127E63D884BA4141B8BFEBCE4D4007602658C673F454F971E4938AD6FA0DB" ma:contentTypeVersion="10" ma:contentTypeDescription="Crée un document." ma:contentTypeScope="" ma:versionID="6b8d29fc6673123c5fce2490ec5d0f59">
  <xsd:schema xmlns:xsd="http://www.w3.org/2001/XMLSchema" xmlns:xs="http://www.w3.org/2001/XMLSchema" xmlns:p="http://schemas.microsoft.com/office/2006/metadata/properties" xmlns:ns1="http://schemas.microsoft.com/sharepoint/v3" xmlns:ns2="f8834cdd-19f1-4190-8427-2cef0f2ac9e5" targetNamespace="http://schemas.microsoft.com/office/2006/metadata/properties" ma:root="true" ma:fieldsID="13ee4033e4243d72b65965740b27833d" ns1:_="" ns2:_="">
    <xsd:import namespace="http://schemas.microsoft.com/sharepoint/v3"/>
    <xsd:import namespace="f8834cdd-19f1-4190-8427-2cef0f2ac9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pf6675816e66406c997c4f8d0496ba21" minOccurs="0"/>
                <xsd:element ref="ns2:TaxCatchAll" minOccurs="0"/>
                <xsd:element ref="ns2:TaxCatchAllLabel" minOccurs="0"/>
                <xsd:element ref="ns2:MP_UserTags" minOccurs="0"/>
                <xsd:element ref="ns2:MP_InheritedTag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7" nillable="true" ma:displayName="Évaluation (0-5)" ma:decimals="2" ma:description="Valeur moyenne de toutes les évaluations envoyées" ma:internalName="AverageRating" ma:readOnly="true">
      <xsd:simpleType>
        <xsd:restriction base="dms:Number"/>
      </xsd:simpleType>
    </xsd:element>
    <xsd:element name="RatingCount" ma:index="18" nillable="true" ma:displayName="Nombre d’évaluations" ma:decimals="0" ma:description="Nombre d’évaluations envoyées" ma:internalName="RatingCount" ma:readOnly="true">
      <xsd:simpleType>
        <xsd:restriction base="dms:Number"/>
      </xsd:simpleType>
    </xsd:element>
    <xsd:element name="RatedBy" ma:index="19" nillable="true" ma:displayName="Évalué par" ma:description="Des utilisateurs ont évalué l'élément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Évaluation des utilisateurs" ma:description="Évaluation des utilisateurs pour l'élément" ma:hidden="true" ma:internalName="Ratings">
      <xsd:simpleType>
        <xsd:restriction base="dms:Note"/>
      </xsd:simpleType>
    </xsd:element>
    <xsd:element name="LikesCount" ma:index="21" nillable="true" ma:displayName="Nombre de « J'aime »" ma:internalName="LikesCount">
      <xsd:simpleType>
        <xsd:restriction base="dms:Unknown"/>
      </xsd:simpleType>
    </xsd:element>
    <xsd:element name="LikedBy" ma:index="22" nillable="true" ma:displayName="Aimé par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834cdd-19f1-4190-8427-2cef0f2ac9e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pf6675816e66406c997c4f8d0496ba21" ma:index="11" nillable="true" ma:taxonomy="true" ma:internalName="pf6675816e66406c997c4f8d0496ba21" ma:taxonomyFieldName="PRO_NatureDocument" ma:displayName="Nature de document" ma:default="" ma:fieldId="{9f667581-6e66-406c-997c-4f8d0496ba21}" ma:sspId="3b3927b0-ecb3-4464-b497-eda989d6617f" ma:termSetId="a4cdb2ec-bd8e-4b30-9383-b3b06d1665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Colonne Attraper tout de Taxonomie" ma:hidden="true" ma:list="{a091f58b-a833-4e08-85e1-b6f5d0d403dc}" ma:internalName="TaxCatchAll" ma:showField="CatchAllData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Colonne Attraper tout de Taxonomie1" ma:hidden="true" ma:list="{a091f58b-a833-4e08-85e1-b6f5d0d403dc}" ma:internalName="TaxCatchAllLabel" ma:readOnly="true" ma:showField="CatchAllDataLabel" ma:web="f8834cdd-19f1-4190-8427-2cef0f2ac9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P_UserTags" ma:index="15" nillable="true" ma:displayName="Tags" ma:hidden="true" ma:internalName="MP_UserTags" ma:readOnly="false">
      <xsd:simpleType>
        <xsd:restriction base="dms:Unknown"/>
      </xsd:simpleType>
    </xsd:element>
    <xsd:element name="MP_InheritedTags" ma:index="16" nillable="true" ma:displayName="Inherited Tags" ma:hidden="true" ma:internalName="MP_InheritedTags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A848617-9A3B-4223-ACB4-7C701991CC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8834cdd-19f1-4190-8427-2cef0f2ac9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137EAC-A7BC-42BC-89F2-2BF117125D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CB7CA8-49F2-4690-83A4-F77CBE382B65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2C10E04-FDDA-4F9F-88F0-0832B73D869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Cetiom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SRP_LENTILLE</dc:title>
  <dc:subject/>
  <dc:creator>rivaud</dc:creator>
  <cp:keywords/>
  <dc:description/>
  <cp:lastModifiedBy>X</cp:lastModifiedBy>
  <dcterms:created xsi:type="dcterms:W3CDTF">2008-04-04T11:57:37Z</dcterms:created>
  <dcterms:modified xsi:type="dcterms:W3CDTF">2018-02-20T19:37:25Z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P_InheritedTags">
    <vt:lpwstr>((ol45)(ol40)(ol1))((ol1783)(ol1782)(ol1568))((ol15)(ol5)(ol2))((ol26)(ol6)(ol2))((ol32)(ol10)(ol2))((ol36)(ol7)(ol2))((ol61)(ol39)(ol1))((ol2944)(ol1764)(ol41)(ol1))</vt:lpwstr>
  </property>
  <property fmtid="{D5CDD505-2E9C-101B-9397-08002B2CF9AE}" pid="3" name="BDCNatureDoc">
    <vt:lpwstr>248;#Statistiques|4f01e0d2-829e-4026-892e-9d954d472dcf</vt:lpwstr>
  </property>
  <property fmtid="{D5CDD505-2E9C-101B-9397-08002B2CF9AE}" pid="4" name="BDCClassement">
    <vt:lpwstr>1307;#Lentilles|448b6d08-a104-4eb4-b9c3-747f2bb482c7</vt:lpwstr>
  </property>
  <property fmtid="{D5CDD505-2E9C-101B-9397-08002B2CF9AE}" pid="5" name="BDCDate">
    <vt:lpwstr>2016-08-31T00:00:00Z</vt:lpwstr>
  </property>
  <property fmtid="{D5CDD505-2E9C-101B-9397-08002B2CF9AE}" pid="6" name="BDCBase">
    <vt:lpwstr>75</vt:lpwstr>
  </property>
  <property fmtid="{D5CDD505-2E9C-101B-9397-08002B2CF9AE}" pid="7" name="m55c774667744c798e66beb0501406e2">
    <vt:lpwstr>Lentilles|448b6d08-a104-4eb4-b9c3-747f2bb482c7</vt:lpwstr>
  </property>
  <property fmtid="{D5CDD505-2E9C-101B-9397-08002B2CF9AE}" pid="8" name="BDCYear">
    <vt:lpwstr>2016</vt:lpwstr>
  </property>
  <property fmtid="{D5CDD505-2E9C-101B-9397-08002B2CF9AE}" pid="9" name="dc3662efd5074d9381abec06b217518f">
    <vt:lpwstr>Statistiques|4f01e0d2-829e-4026-892e-9d954d472dcf</vt:lpwstr>
  </property>
  <property fmtid="{D5CDD505-2E9C-101B-9397-08002B2CF9AE}" pid="10" name="TaxCatchAll">
    <vt:lpwstr>1;#Statistiques|4f01e0d2-829e-4026-892e-9d954d472dcf</vt:lpwstr>
  </property>
  <property fmtid="{D5CDD505-2E9C-101B-9397-08002B2CF9AE}" pid="11" name="BDCAuthor">
    <vt:lpwstr/>
  </property>
  <property fmtid="{D5CDD505-2E9C-101B-9397-08002B2CF9AE}" pid="12" name="BDCCompany">
    <vt:lpwstr/>
  </property>
  <property fmtid="{D5CDD505-2E9C-101B-9397-08002B2CF9AE}" pid="13" name="BDCCountry">
    <vt:lpwstr/>
  </property>
  <property fmtid="{D5CDD505-2E9C-101B-9397-08002B2CF9AE}" pid="14" name="BDCCongressPlace">
    <vt:lpwstr/>
  </property>
  <property fmtid="{D5CDD505-2E9C-101B-9397-08002B2CF9AE}" pid="15" name="BDCRevue">
    <vt:lpwstr/>
  </property>
  <property fmtid="{D5CDD505-2E9C-101B-9397-08002B2CF9AE}" pid="16" name="MP_UserTags">
    <vt:lpwstr/>
  </property>
  <property fmtid="{D5CDD505-2E9C-101B-9397-08002B2CF9AE}" pid="17" name="BDCKeyWords">
    <vt:lpwstr/>
  </property>
  <property fmtid="{D5CDD505-2E9C-101B-9397-08002B2CF9AE}" pid="18" name="BDCTheme">
    <vt:lpwstr/>
  </property>
  <property fmtid="{D5CDD505-2E9C-101B-9397-08002B2CF9AE}" pid="19" name="BDCCetiomZone">
    <vt:lpwstr/>
  </property>
  <property fmtid="{D5CDD505-2E9C-101B-9397-08002B2CF9AE}" pid="20" name="BDCLocalisationDoc">
    <vt:lpwstr/>
  </property>
  <property fmtid="{D5CDD505-2E9C-101B-9397-08002B2CF9AE}" pid="21" name="BDCNumber">
    <vt:lpwstr/>
  </property>
  <property fmtid="{D5CDD505-2E9C-101B-9397-08002B2CF9AE}" pid="22" name="BDCPress">
    <vt:lpwstr/>
  </property>
  <property fmtid="{D5CDD505-2E9C-101B-9397-08002B2CF9AE}" pid="23" name="BDCStation">
    <vt:lpwstr/>
  </property>
  <property fmtid="{D5CDD505-2E9C-101B-9397-08002B2CF9AE}" pid="24" name="BDCSummary">
    <vt:lpwstr/>
  </property>
  <property fmtid="{D5CDD505-2E9C-101B-9397-08002B2CF9AE}" pid="25" name="BDCAuthorTemp">
    <vt:lpwstr/>
  </property>
  <property fmtid="{D5CDD505-2E9C-101B-9397-08002B2CF9AE}" pid="26" name="BDCAddress">
    <vt:lpwstr/>
  </property>
  <property fmtid="{D5CDD505-2E9C-101B-9397-08002B2CF9AE}" pid="27" name="BDCOuvrageNumber">
    <vt:lpwstr/>
  </property>
  <property fmtid="{D5CDD505-2E9C-101B-9397-08002B2CF9AE}" pid="28" name="BDCVolumePageNumber">
    <vt:lpwstr/>
  </property>
  <property fmtid="{D5CDD505-2E9C-101B-9397-08002B2CF9AE}" pid="29" name="BDCCetiomFinance">
    <vt:lpwstr>0</vt:lpwstr>
  </property>
  <property fmtid="{D5CDD505-2E9C-101B-9397-08002B2CF9AE}" pid="30" name="BDCCongress">
    <vt:lpwstr/>
  </property>
  <property fmtid="{D5CDD505-2E9C-101B-9397-08002B2CF9AE}" pid="31" name="_dlc_DocId">
    <vt:lpwstr>CQSVCNUA5VMS-95123680-19</vt:lpwstr>
  </property>
  <property fmtid="{D5CDD505-2E9C-101B-9397-08002B2CF9AE}" pid="32" name="_dlc_DocIdItemGuid">
    <vt:lpwstr>3318f66c-0c47-43cd-9579-3fed1281f394</vt:lpwstr>
  </property>
  <property fmtid="{D5CDD505-2E9C-101B-9397-08002B2CF9AE}" pid="33" name="_dlc_DocIdUrl">
    <vt:lpwstr>https://www.iti.terresinovia.fr/communaute/WS_000133/_layouts/15/DocIdRedir.aspx?ID=CQSVCNUA5VMS-95123680-19, CQSVCNUA5VMS-95123680-19</vt:lpwstr>
  </property>
  <property fmtid="{D5CDD505-2E9C-101B-9397-08002B2CF9AE}" pid="34" name="pf6675816e66406c997c4f8d0496ba21">
    <vt:lpwstr>Statistiques|4f01e0d2-829e-4026-892e-9d954d472dcf</vt:lpwstr>
  </property>
  <property fmtid="{D5CDD505-2E9C-101B-9397-08002B2CF9AE}" pid="35" name="PRO_NatureDocument">
    <vt:lpwstr>1;#Statistiques|4f01e0d2-829e-4026-892e-9d954d472dcf</vt:lpwstr>
  </property>
</Properties>
</file>