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www.iti.terresinovia.fr/communaute/WS_000133/Shared Documents/Statistiques Nationales/"/>
    </mc:Choice>
  </mc:AlternateContent>
  <xr:revisionPtr revIDLastSave="0" documentId="13_ncr:1_{374F5A8E-5F05-45C1-92E0-4185C3B96274}" xr6:coauthVersionLast="36" xr6:coauthVersionMax="36" xr10:uidLastSave="{00000000-0000-0000-0000-000000000000}"/>
  <bookViews>
    <workbookView xWindow="1830" yWindow="375" windowWidth="13980" windowHeight="11340" tabRatio="916" xr2:uid="{00000000-000D-0000-FFFF-FFFF00000000}"/>
  </bookViews>
  <sheets>
    <sheet name="SURFACES_LUPIN" sheetId="1" r:id="rId1"/>
    <sheet name="RENDEMENTS_LUPIN" sheetId="2" r:id="rId2"/>
    <sheet name="PRODUCTION_LUPIN" sheetId="3" r:id="rId3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F173" i="3" l="1"/>
  <c r="AF170" i="3"/>
  <c r="AF162" i="3"/>
  <c r="AF153" i="3"/>
  <c r="AF157" i="3" s="1"/>
  <c r="AF149" i="3"/>
  <c r="AF148" i="3"/>
  <c r="AF172" i="3" s="1"/>
  <c r="AF147" i="3"/>
  <c r="AF146" i="3"/>
  <c r="AF145" i="3"/>
  <c r="AF164" i="3" s="1"/>
  <c r="AF144" i="3"/>
  <c r="AF161" i="3" s="1"/>
  <c r="AF143" i="3"/>
  <c r="AF142" i="3"/>
  <c r="AF141" i="3"/>
  <c r="AF166" i="3" s="1"/>
  <c r="AF140" i="3"/>
  <c r="AF139" i="3"/>
  <c r="AF138" i="3"/>
  <c r="AF137" i="3"/>
  <c r="AF136" i="3"/>
  <c r="AF135" i="3"/>
  <c r="AF134" i="3"/>
  <c r="AF171" i="3" s="1"/>
  <c r="AF133" i="3"/>
  <c r="AF132" i="3"/>
  <c r="AF168" i="3" s="1"/>
  <c r="AF131" i="3"/>
  <c r="AF130" i="3"/>
  <c r="AF129" i="3"/>
  <c r="AF163" i="3" s="1"/>
  <c r="AF128" i="3"/>
  <c r="AF173" i="2"/>
  <c r="AF164" i="2"/>
  <c r="AF150" i="3" l="1"/>
  <c r="AF154" i="3" s="1"/>
  <c r="AF167" i="3"/>
  <c r="AF152" i="3"/>
  <c r="AF156" i="3" s="1"/>
  <c r="AF160" i="3"/>
  <c r="AF151" i="3"/>
  <c r="AF165" i="3"/>
  <c r="AF169" i="3"/>
  <c r="AF153" i="2"/>
  <c r="AF157" i="2" s="1"/>
  <c r="AF149" i="2"/>
  <c r="AF148" i="2"/>
  <c r="AF172" i="2" s="1"/>
  <c r="AF147" i="2"/>
  <c r="AF146" i="2"/>
  <c r="AF144" i="2"/>
  <c r="AF143" i="2"/>
  <c r="AF142" i="2"/>
  <c r="AF141" i="2"/>
  <c r="AF140" i="2"/>
  <c r="AF139" i="2"/>
  <c r="AF137" i="2"/>
  <c r="AF136" i="2"/>
  <c r="AF135" i="2"/>
  <c r="AF134" i="2"/>
  <c r="AF171" i="2" s="1"/>
  <c r="AF133" i="2"/>
  <c r="AF132" i="2"/>
  <c r="AF131" i="2"/>
  <c r="AF130" i="2"/>
  <c r="AF167" i="2" s="1"/>
  <c r="AF129" i="2"/>
  <c r="AF163" i="2" s="1"/>
  <c r="AF128" i="2"/>
  <c r="AF162" i="2" s="1"/>
  <c r="AF173" i="1" l="1"/>
  <c r="AF172" i="1"/>
  <c r="AF171" i="1"/>
  <c r="AF170" i="1"/>
  <c r="AF169" i="1"/>
  <c r="AF168" i="1"/>
  <c r="AF167" i="1"/>
  <c r="AF166" i="1"/>
  <c r="AF165" i="1"/>
  <c r="AF164" i="1"/>
  <c r="AF163" i="1"/>
  <c r="AF162" i="1"/>
  <c r="AF161" i="1"/>
  <c r="AF160" i="1"/>
  <c r="AF153" i="1"/>
  <c r="AE153" i="1"/>
  <c r="AF149" i="1"/>
  <c r="AF148" i="1"/>
  <c r="AF143" i="1"/>
  <c r="AF144" i="1"/>
  <c r="AF160" i="2" s="1"/>
  <c r="AF145" i="1"/>
  <c r="AF146" i="1"/>
  <c r="AF147" i="1"/>
  <c r="AE143" i="1"/>
  <c r="AE144" i="1"/>
  <c r="AE145" i="1"/>
  <c r="AE146" i="1"/>
  <c r="AE147" i="1"/>
  <c r="AE148" i="1"/>
  <c r="AE149" i="1"/>
  <c r="AF142" i="1"/>
  <c r="AF141" i="1"/>
  <c r="AF166" i="2" s="1"/>
  <c r="AF140" i="1"/>
  <c r="AF139" i="1"/>
  <c r="AF138" i="1"/>
  <c r="AF165" i="2" s="1"/>
  <c r="AF137" i="1"/>
  <c r="AF161" i="2" s="1"/>
  <c r="AF136" i="1"/>
  <c r="AE136" i="1"/>
  <c r="AE137" i="1"/>
  <c r="AE138" i="1"/>
  <c r="AE139" i="1"/>
  <c r="AE140" i="1"/>
  <c r="AE141" i="1"/>
  <c r="AE142" i="1"/>
  <c r="AF135" i="1"/>
  <c r="AF134" i="1"/>
  <c r="AF133" i="1"/>
  <c r="AF132" i="1"/>
  <c r="AF168" i="2" s="1"/>
  <c r="AF131" i="1"/>
  <c r="AF130" i="1"/>
  <c r="AF129" i="1"/>
  <c r="AF128" i="1"/>
  <c r="AF150" i="2" s="1"/>
  <c r="AE128" i="1"/>
  <c r="AE129" i="1"/>
  <c r="AE130" i="1"/>
  <c r="AE131" i="1"/>
  <c r="AE132" i="1"/>
  <c r="AE133" i="1"/>
  <c r="AE134" i="1"/>
  <c r="AE135" i="1"/>
  <c r="AE150" i="1"/>
  <c r="AE173" i="3"/>
  <c r="AE153" i="3"/>
  <c r="AE157" i="3" s="1"/>
  <c r="AD153" i="3"/>
  <c r="AE149" i="3"/>
  <c r="AE148" i="3"/>
  <c r="AE172" i="3" s="1"/>
  <c r="AE147" i="3"/>
  <c r="AE146" i="3"/>
  <c r="AE145" i="3"/>
  <c r="AE164" i="3" s="1"/>
  <c r="AE144" i="3"/>
  <c r="AE161" i="3" s="1"/>
  <c r="AE143" i="3"/>
  <c r="AD143" i="3"/>
  <c r="AD144" i="3"/>
  <c r="AD145" i="3"/>
  <c r="AD146" i="3"/>
  <c r="AD147" i="3"/>
  <c r="AD148" i="3"/>
  <c r="AD149" i="3"/>
  <c r="AE142" i="3"/>
  <c r="AE141" i="3"/>
  <c r="AE140" i="3"/>
  <c r="AE139" i="3"/>
  <c r="AE138" i="3"/>
  <c r="AE137" i="3"/>
  <c r="AE136" i="3"/>
  <c r="AE135" i="3"/>
  <c r="AE134" i="3"/>
  <c r="AE171" i="3" s="1"/>
  <c r="AE133" i="3"/>
  <c r="AE132" i="3"/>
  <c r="AE131" i="3"/>
  <c r="AE130" i="3"/>
  <c r="AE167" i="3" s="1"/>
  <c r="AE129" i="3"/>
  <c r="AE163" i="3" s="1"/>
  <c r="AE128" i="3"/>
  <c r="AE173" i="2"/>
  <c r="AE153" i="2"/>
  <c r="AE157" i="2" s="1"/>
  <c r="AE149" i="2"/>
  <c r="AE148" i="2"/>
  <c r="AE172" i="2" s="1"/>
  <c r="AE147" i="2"/>
  <c r="AE146" i="2"/>
  <c r="AE144" i="2"/>
  <c r="AE143" i="2"/>
  <c r="AE142" i="2"/>
  <c r="AE141" i="2"/>
  <c r="AE140" i="2"/>
  <c r="AE139" i="2"/>
  <c r="AE137" i="2"/>
  <c r="AE136" i="2"/>
  <c r="AE135" i="2"/>
  <c r="AE169" i="2" s="1"/>
  <c r="AE134" i="2"/>
  <c r="AE133" i="2"/>
  <c r="AE132" i="2"/>
  <c r="AE168" i="2" s="1"/>
  <c r="AE131" i="2"/>
  <c r="AE130" i="2"/>
  <c r="AE167" i="2" s="1"/>
  <c r="AE129" i="2"/>
  <c r="AE163" i="2" s="1"/>
  <c r="AE128" i="2"/>
  <c r="AE162" i="2" s="1"/>
  <c r="Z153" i="2"/>
  <c r="AA153" i="2"/>
  <c r="AB153" i="2"/>
  <c r="AC153" i="2"/>
  <c r="AD153" i="2"/>
  <c r="AE173" i="1"/>
  <c r="AE172" i="1"/>
  <c r="AE171" i="1"/>
  <c r="AE170" i="1"/>
  <c r="AE169" i="1"/>
  <c r="AE168" i="1"/>
  <c r="AE167" i="1"/>
  <c r="AE166" i="1"/>
  <c r="AE165" i="1"/>
  <c r="AE164" i="1"/>
  <c r="AE163" i="1"/>
  <c r="AE162" i="1"/>
  <c r="AE161" i="1"/>
  <c r="AE160" i="1"/>
  <c r="AD153" i="1"/>
  <c r="AD128" i="1"/>
  <c r="AD129" i="1"/>
  <c r="AD130" i="1"/>
  <c r="AD131" i="1"/>
  <c r="AD132" i="1"/>
  <c r="AD133" i="1"/>
  <c r="AD134" i="1"/>
  <c r="AD135" i="1"/>
  <c r="C148" i="2"/>
  <c r="C172" i="2"/>
  <c r="D148" i="2"/>
  <c r="D172" i="2" s="1"/>
  <c r="E148" i="2"/>
  <c r="E172" i="2"/>
  <c r="F148" i="2"/>
  <c r="F172" i="2" s="1"/>
  <c r="G148" i="2"/>
  <c r="G172" i="2"/>
  <c r="H148" i="2"/>
  <c r="H172" i="2" s="1"/>
  <c r="I148" i="2"/>
  <c r="I172" i="2"/>
  <c r="J148" i="2"/>
  <c r="J172" i="2" s="1"/>
  <c r="K148" i="2"/>
  <c r="K172" i="2"/>
  <c r="L148" i="2"/>
  <c r="L172" i="2" s="1"/>
  <c r="M148" i="2"/>
  <c r="M172" i="2"/>
  <c r="N148" i="2"/>
  <c r="N172" i="2" s="1"/>
  <c r="O148" i="2"/>
  <c r="O172" i="2"/>
  <c r="P148" i="2"/>
  <c r="P172" i="2" s="1"/>
  <c r="Q148" i="2"/>
  <c r="Q172" i="2"/>
  <c r="R148" i="2"/>
  <c r="R172" i="2" s="1"/>
  <c r="S148" i="2"/>
  <c r="S172" i="2"/>
  <c r="T148" i="2"/>
  <c r="T172" i="2" s="1"/>
  <c r="U148" i="2"/>
  <c r="U172" i="2"/>
  <c r="V148" i="2"/>
  <c r="V172" i="2" s="1"/>
  <c r="W148" i="2"/>
  <c r="W172" i="2"/>
  <c r="X148" i="2"/>
  <c r="X172" i="2" s="1"/>
  <c r="Y148" i="2"/>
  <c r="Y172" i="2"/>
  <c r="Z148" i="2"/>
  <c r="Z172" i="2" s="1"/>
  <c r="AA148" i="2"/>
  <c r="AA172" i="2"/>
  <c r="AB148" i="2"/>
  <c r="AB172" i="2" s="1"/>
  <c r="AC148" i="2"/>
  <c r="AC172" i="2"/>
  <c r="AE164" i="2"/>
  <c r="AE171" i="2"/>
  <c r="AD173" i="2"/>
  <c r="V164" i="2"/>
  <c r="X164" i="2"/>
  <c r="Y164" i="2"/>
  <c r="Z164" i="2"/>
  <c r="AA164" i="2"/>
  <c r="AB164" i="2"/>
  <c r="AC164" i="2"/>
  <c r="AD164" i="2"/>
  <c r="D153" i="2"/>
  <c r="E153" i="2"/>
  <c r="F153" i="2"/>
  <c r="G153" i="2"/>
  <c r="H153" i="2"/>
  <c r="I153" i="2"/>
  <c r="K157" i="2" s="1"/>
  <c r="J153" i="2"/>
  <c r="K153" i="2"/>
  <c r="L153" i="2"/>
  <c r="M153" i="2"/>
  <c r="N153" i="2"/>
  <c r="O153" i="2"/>
  <c r="P153" i="2"/>
  <c r="Q153" i="2"/>
  <c r="R153" i="2"/>
  <c r="S153" i="2"/>
  <c r="T153" i="2"/>
  <c r="U153" i="2"/>
  <c r="V153" i="2"/>
  <c r="W153" i="2"/>
  <c r="X153" i="2"/>
  <c r="Y153" i="2"/>
  <c r="AA157" i="2" s="1"/>
  <c r="C153" i="2"/>
  <c r="AC153" i="3"/>
  <c r="AD142" i="3"/>
  <c r="AD166" i="3" s="1"/>
  <c r="AD141" i="3"/>
  <c r="AD140" i="3"/>
  <c r="AD139" i="3"/>
  <c r="AD138" i="3"/>
  <c r="AD151" i="3" s="1"/>
  <c r="AD137" i="3"/>
  <c r="AD136" i="3"/>
  <c r="AD135" i="3"/>
  <c r="AD134" i="3"/>
  <c r="AD171" i="3" s="1"/>
  <c r="AD133" i="3"/>
  <c r="AD132" i="3"/>
  <c r="AD131" i="3"/>
  <c r="AD130" i="3"/>
  <c r="AD167" i="3" s="1"/>
  <c r="AD129" i="3"/>
  <c r="AD128" i="3"/>
  <c r="AD149" i="2"/>
  <c r="AD148" i="2"/>
  <c r="AD172" i="2" s="1"/>
  <c r="AD147" i="2"/>
  <c r="AD146" i="2"/>
  <c r="AD144" i="2"/>
  <c r="AD143" i="2"/>
  <c r="AD169" i="2" s="1"/>
  <c r="AD142" i="2"/>
  <c r="AD141" i="2"/>
  <c r="AD140" i="2"/>
  <c r="AD139" i="2"/>
  <c r="AD151" i="2" s="1"/>
  <c r="AD137" i="2"/>
  <c r="AD136" i="2"/>
  <c r="AD135" i="2"/>
  <c r="AD134" i="2"/>
  <c r="AD171" i="2" s="1"/>
  <c r="AD133" i="2"/>
  <c r="AD132" i="2"/>
  <c r="AD131" i="2"/>
  <c r="AD130" i="2"/>
  <c r="AD167" i="2" s="1"/>
  <c r="AD129" i="2"/>
  <c r="AD163" i="2" s="1"/>
  <c r="AD128" i="2"/>
  <c r="AD162" i="2" s="1"/>
  <c r="AD127" i="3"/>
  <c r="AD159" i="3" s="1"/>
  <c r="D128" i="3"/>
  <c r="E128" i="3"/>
  <c r="F128" i="3"/>
  <c r="G128" i="3"/>
  <c r="G162" i="3" s="1"/>
  <c r="H128" i="3"/>
  <c r="H162" i="3"/>
  <c r="I128" i="3"/>
  <c r="J128" i="3"/>
  <c r="K128" i="3"/>
  <c r="L128" i="3"/>
  <c r="L162" i="3" s="1"/>
  <c r="M128" i="3"/>
  <c r="M162" i="3"/>
  <c r="N128" i="3"/>
  <c r="N150" i="3" s="1"/>
  <c r="O128" i="3"/>
  <c r="P128" i="3"/>
  <c r="Q128" i="3"/>
  <c r="R128" i="3"/>
  <c r="R150" i="3" s="1"/>
  <c r="R154" i="3" s="1"/>
  <c r="S128" i="3"/>
  <c r="T128" i="3"/>
  <c r="U128" i="3"/>
  <c r="V128" i="3"/>
  <c r="W128" i="3"/>
  <c r="X128" i="3"/>
  <c r="X162" i="3"/>
  <c r="Y128" i="3"/>
  <c r="Z128" i="3"/>
  <c r="AA128" i="3"/>
  <c r="AA162" i="3"/>
  <c r="AB128" i="3"/>
  <c r="AC128" i="3"/>
  <c r="AC162" i="3"/>
  <c r="D129" i="3"/>
  <c r="E129" i="3"/>
  <c r="F129" i="3"/>
  <c r="G129" i="3"/>
  <c r="H129" i="3"/>
  <c r="I129" i="3"/>
  <c r="J129" i="3"/>
  <c r="K129" i="3"/>
  <c r="L129" i="3"/>
  <c r="M129" i="3"/>
  <c r="N129" i="3"/>
  <c r="O129" i="3"/>
  <c r="P129" i="3"/>
  <c r="Q129" i="3"/>
  <c r="R129" i="3"/>
  <c r="S129" i="3"/>
  <c r="T129" i="3"/>
  <c r="U129" i="3"/>
  <c r="V129" i="3"/>
  <c r="W129" i="3"/>
  <c r="X129" i="3"/>
  <c r="Y129" i="3"/>
  <c r="Z129" i="3"/>
  <c r="Z163" i="3"/>
  <c r="AA129" i="3"/>
  <c r="AA163" i="3" s="1"/>
  <c r="AB129" i="3"/>
  <c r="AC129" i="3"/>
  <c r="D130" i="3"/>
  <c r="E130" i="3"/>
  <c r="F130" i="3"/>
  <c r="G130" i="3"/>
  <c r="H130" i="3"/>
  <c r="I130" i="3"/>
  <c r="J130" i="3"/>
  <c r="K130" i="3"/>
  <c r="L130" i="3"/>
  <c r="M130" i="3"/>
  <c r="N130" i="3"/>
  <c r="O130" i="3"/>
  <c r="P130" i="3"/>
  <c r="Q130" i="3"/>
  <c r="R130" i="3"/>
  <c r="S130" i="3"/>
  <c r="T130" i="3"/>
  <c r="U130" i="3"/>
  <c r="V130" i="3"/>
  <c r="W130" i="3"/>
  <c r="X130" i="3"/>
  <c r="Y130" i="3"/>
  <c r="Z130" i="3"/>
  <c r="AA130" i="3"/>
  <c r="AB130" i="3"/>
  <c r="AC130" i="3"/>
  <c r="D131" i="3"/>
  <c r="E131" i="3"/>
  <c r="F131" i="3"/>
  <c r="G131" i="3"/>
  <c r="H131" i="3"/>
  <c r="I131" i="3"/>
  <c r="J131" i="3"/>
  <c r="K131" i="3"/>
  <c r="L131" i="3"/>
  <c r="M131" i="3"/>
  <c r="N131" i="3"/>
  <c r="O131" i="3"/>
  <c r="P131" i="3"/>
  <c r="Q131" i="3"/>
  <c r="R131" i="3"/>
  <c r="S131" i="3"/>
  <c r="T131" i="3"/>
  <c r="U131" i="3"/>
  <c r="V131" i="3"/>
  <c r="W131" i="3"/>
  <c r="X131" i="3"/>
  <c r="Y131" i="3"/>
  <c r="Z131" i="3"/>
  <c r="AA131" i="3"/>
  <c r="AB131" i="3"/>
  <c r="AC131" i="3"/>
  <c r="D132" i="3"/>
  <c r="E132" i="3"/>
  <c r="F132" i="3"/>
  <c r="G132" i="3"/>
  <c r="H132" i="3"/>
  <c r="I132" i="3"/>
  <c r="J132" i="3"/>
  <c r="K132" i="3"/>
  <c r="L132" i="3"/>
  <c r="M132" i="3"/>
  <c r="N132" i="3"/>
  <c r="O132" i="3"/>
  <c r="P132" i="3"/>
  <c r="P168" i="3" s="1"/>
  <c r="Q132" i="3"/>
  <c r="R132" i="3"/>
  <c r="S132" i="3"/>
  <c r="S133" i="3"/>
  <c r="S168" i="3" s="1"/>
  <c r="T132" i="3"/>
  <c r="U132" i="3"/>
  <c r="V132" i="3"/>
  <c r="W132" i="3"/>
  <c r="X132" i="3"/>
  <c r="Y132" i="3"/>
  <c r="Z132" i="3"/>
  <c r="AA132" i="3"/>
  <c r="AB132" i="3"/>
  <c r="AC132" i="3"/>
  <c r="D133" i="3"/>
  <c r="E133" i="3"/>
  <c r="F133" i="3"/>
  <c r="G133" i="3"/>
  <c r="H133" i="3"/>
  <c r="I133" i="3"/>
  <c r="J133" i="3"/>
  <c r="K133" i="3"/>
  <c r="L133" i="3"/>
  <c r="M133" i="3"/>
  <c r="N133" i="3"/>
  <c r="O133" i="3"/>
  <c r="P133" i="3"/>
  <c r="Q133" i="3"/>
  <c r="R133" i="3"/>
  <c r="T133" i="3"/>
  <c r="U133" i="3"/>
  <c r="V133" i="3"/>
  <c r="W133" i="3"/>
  <c r="X133" i="3"/>
  <c r="Y133" i="3"/>
  <c r="Z133" i="3"/>
  <c r="AA133" i="3"/>
  <c r="AB133" i="3"/>
  <c r="AC133" i="3"/>
  <c r="D134" i="3"/>
  <c r="E134" i="3"/>
  <c r="F134" i="3"/>
  <c r="G134" i="3"/>
  <c r="H134" i="3"/>
  <c r="I134" i="3"/>
  <c r="I171" i="3" s="1"/>
  <c r="J134" i="3"/>
  <c r="K134" i="3"/>
  <c r="L134" i="3"/>
  <c r="M134" i="3"/>
  <c r="M171" i="3" s="1"/>
  <c r="N134" i="3"/>
  <c r="O134" i="3"/>
  <c r="P134" i="3"/>
  <c r="Q134" i="3"/>
  <c r="R134" i="3"/>
  <c r="S134" i="3"/>
  <c r="T134" i="3"/>
  <c r="U134" i="3"/>
  <c r="V134" i="3"/>
  <c r="W134" i="3"/>
  <c r="X134" i="3"/>
  <c r="Y134" i="3"/>
  <c r="Z134" i="3"/>
  <c r="AA134" i="3"/>
  <c r="AB134" i="3"/>
  <c r="AC134" i="3"/>
  <c r="AC171" i="3" s="1"/>
  <c r="D135" i="3"/>
  <c r="D169" i="3" s="1"/>
  <c r="E135" i="3"/>
  <c r="F135" i="3"/>
  <c r="G135" i="3"/>
  <c r="H135" i="3"/>
  <c r="H169" i="3" s="1"/>
  <c r="I135" i="3"/>
  <c r="J135" i="3"/>
  <c r="K135" i="3"/>
  <c r="L135" i="3"/>
  <c r="M135" i="3"/>
  <c r="N135" i="3"/>
  <c r="O135" i="3"/>
  <c r="P135" i="3"/>
  <c r="Q135" i="3"/>
  <c r="R135" i="3"/>
  <c r="S135" i="3"/>
  <c r="T135" i="3"/>
  <c r="T169" i="3" s="1"/>
  <c r="U135" i="3"/>
  <c r="V135" i="3"/>
  <c r="W135" i="3"/>
  <c r="X135" i="3"/>
  <c r="X169" i="3" s="1"/>
  <c r="Y135" i="3"/>
  <c r="Z135" i="3"/>
  <c r="AA135" i="3"/>
  <c r="AB135" i="3"/>
  <c r="AB169" i="3" s="1"/>
  <c r="AC135" i="3"/>
  <c r="D136" i="3"/>
  <c r="E136" i="3"/>
  <c r="F136" i="3"/>
  <c r="G136" i="3"/>
  <c r="H136" i="3"/>
  <c r="I136" i="3"/>
  <c r="J136" i="3"/>
  <c r="K136" i="3"/>
  <c r="L136" i="3"/>
  <c r="M136" i="3"/>
  <c r="N136" i="3"/>
  <c r="N165" i="3" s="1"/>
  <c r="O136" i="3"/>
  <c r="P136" i="3"/>
  <c r="Q136" i="3"/>
  <c r="R136" i="3"/>
  <c r="S136" i="3"/>
  <c r="S138" i="3"/>
  <c r="S140" i="3"/>
  <c r="S165" i="3"/>
  <c r="T136" i="3"/>
  <c r="U136" i="3"/>
  <c r="V136" i="3"/>
  <c r="W136" i="3"/>
  <c r="W151" i="3" s="1"/>
  <c r="W155" i="3" s="1"/>
  <c r="X136" i="3"/>
  <c r="Y136" i="3"/>
  <c r="Z136" i="3"/>
  <c r="AA136" i="3"/>
  <c r="AB136" i="3"/>
  <c r="AC136" i="3"/>
  <c r="D137" i="3"/>
  <c r="E137" i="3"/>
  <c r="F137" i="3"/>
  <c r="G137" i="3"/>
  <c r="H137" i="3"/>
  <c r="I137" i="3"/>
  <c r="J137" i="3"/>
  <c r="J161" i="3" s="1"/>
  <c r="K137" i="3"/>
  <c r="L137" i="3"/>
  <c r="M137" i="3"/>
  <c r="M161" i="3" s="1"/>
  <c r="N137" i="3"/>
  <c r="O137" i="3"/>
  <c r="P137" i="3"/>
  <c r="Q137" i="3"/>
  <c r="Q161" i="3" s="1"/>
  <c r="R137" i="3"/>
  <c r="R161" i="3" s="1"/>
  <c r="S137" i="3"/>
  <c r="T137" i="3"/>
  <c r="U137" i="3"/>
  <c r="U151" i="3" s="1"/>
  <c r="V137" i="3"/>
  <c r="W137" i="3"/>
  <c r="X137" i="3"/>
  <c r="Y137" i="3"/>
  <c r="Y151" i="3" s="1"/>
  <c r="Z155" i="3" s="1"/>
  <c r="Z137" i="3"/>
  <c r="AA137" i="3"/>
  <c r="AB137" i="3"/>
  <c r="AC137" i="3"/>
  <c r="AC151" i="3" s="1"/>
  <c r="D138" i="3"/>
  <c r="E138" i="3"/>
  <c r="F138" i="3"/>
  <c r="G138" i="3"/>
  <c r="H138" i="3"/>
  <c r="I138" i="3"/>
  <c r="J138" i="3"/>
  <c r="K138" i="3"/>
  <c r="L138" i="3"/>
  <c r="M138" i="3"/>
  <c r="N138" i="3"/>
  <c r="O138" i="3"/>
  <c r="O151" i="3" s="1"/>
  <c r="P138" i="3"/>
  <c r="Q138" i="3"/>
  <c r="R138" i="3"/>
  <c r="T138" i="3"/>
  <c r="T151" i="3" s="1"/>
  <c r="T155" i="3" s="1"/>
  <c r="U138" i="3"/>
  <c r="V138" i="3"/>
  <c r="W138" i="3"/>
  <c r="X138" i="3"/>
  <c r="Y138" i="3"/>
  <c r="Z138" i="3"/>
  <c r="AA138" i="3"/>
  <c r="AB138" i="3"/>
  <c r="AC138" i="3"/>
  <c r="D139" i="3"/>
  <c r="E139" i="3"/>
  <c r="F139" i="3"/>
  <c r="F161" i="3" s="1"/>
  <c r="G139" i="3"/>
  <c r="G161" i="3" s="1"/>
  <c r="H139" i="3"/>
  <c r="I139" i="3"/>
  <c r="J139" i="3"/>
  <c r="K139" i="3"/>
  <c r="L139" i="3"/>
  <c r="M139" i="3"/>
  <c r="N139" i="3"/>
  <c r="O139" i="3"/>
  <c r="P139" i="3"/>
  <c r="Q139" i="3"/>
  <c r="R139" i="3"/>
  <c r="S139" i="3"/>
  <c r="T139" i="3"/>
  <c r="U139" i="3"/>
  <c r="V139" i="3"/>
  <c r="W139" i="3"/>
  <c r="X139" i="3"/>
  <c r="Y139" i="3"/>
  <c r="Z139" i="3"/>
  <c r="AA139" i="3"/>
  <c r="AB139" i="3"/>
  <c r="AC139" i="3"/>
  <c r="D140" i="3"/>
  <c r="E140" i="3"/>
  <c r="F140" i="3"/>
  <c r="G140" i="3"/>
  <c r="H140" i="3"/>
  <c r="I140" i="3"/>
  <c r="J140" i="3"/>
  <c r="K140" i="3"/>
  <c r="L140" i="3"/>
  <c r="M140" i="3"/>
  <c r="N140" i="3"/>
  <c r="O140" i="3"/>
  <c r="P140" i="3"/>
  <c r="Q140" i="3"/>
  <c r="R140" i="3"/>
  <c r="T140" i="3"/>
  <c r="U140" i="3"/>
  <c r="V140" i="3"/>
  <c r="W140" i="3"/>
  <c r="X140" i="3"/>
  <c r="Y140" i="3"/>
  <c r="Z140" i="3"/>
  <c r="AA140" i="3"/>
  <c r="AB140" i="3"/>
  <c r="AC140" i="3"/>
  <c r="D141" i="3"/>
  <c r="E141" i="3"/>
  <c r="F141" i="3"/>
  <c r="G141" i="3"/>
  <c r="H141" i="3"/>
  <c r="I141" i="3"/>
  <c r="J141" i="3"/>
  <c r="K141" i="3"/>
  <c r="L141" i="3"/>
  <c r="M141" i="3"/>
  <c r="N141" i="3"/>
  <c r="O141" i="3"/>
  <c r="P141" i="3"/>
  <c r="Q141" i="3"/>
  <c r="R141" i="3"/>
  <c r="S141" i="3"/>
  <c r="T141" i="3"/>
  <c r="U141" i="3"/>
  <c r="V141" i="3"/>
  <c r="W141" i="3"/>
  <c r="X141" i="3"/>
  <c r="Y141" i="3"/>
  <c r="Z141" i="3"/>
  <c r="AA141" i="3"/>
  <c r="AB141" i="3"/>
  <c r="AC141" i="3"/>
  <c r="D142" i="3"/>
  <c r="E142" i="3"/>
  <c r="F142" i="3"/>
  <c r="F166" i="3" s="1"/>
  <c r="G142" i="3"/>
  <c r="H142" i="3"/>
  <c r="I142" i="3"/>
  <c r="I166" i="3" s="1"/>
  <c r="J142" i="3"/>
  <c r="K142" i="3"/>
  <c r="L142" i="3"/>
  <c r="M142" i="3"/>
  <c r="M166" i="3" s="1"/>
  <c r="N142" i="3"/>
  <c r="O142" i="3"/>
  <c r="O166" i="3"/>
  <c r="P142" i="3"/>
  <c r="P166" i="3" s="1"/>
  <c r="Q142" i="3"/>
  <c r="R142" i="3"/>
  <c r="S142" i="3"/>
  <c r="T142" i="3"/>
  <c r="T166" i="3" s="1"/>
  <c r="U142" i="3"/>
  <c r="V142" i="3"/>
  <c r="W142" i="3"/>
  <c r="X142" i="3"/>
  <c r="X166" i="3" s="1"/>
  <c r="Y142" i="3"/>
  <c r="Z142" i="3"/>
  <c r="AA142" i="3"/>
  <c r="AB142" i="3"/>
  <c r="AB166" i="3" s="1"/>
  <c r="AC142" i="3"/>
  <c r="D143" i="3"/>
  <c r="E143" i="3"/>
  <c r="F143" i="3"/>
  <c r="G143" i="3"/>
  <c r="H143" i="3"/>
  <c r="I143" i="3"/>
  <c r="J143" i="3"/>
  <c r="J169" i="3" s="1"/>
  <c r="K143" i="3"/>
  <c r="L143" i="3"/>
  <c r="M143" i="3"/>
  <c r="N143" i="3"/>
  <c r="O143" i="3"/>
  <c r="P143" i="3"/>
  <c r="Q143" i="3"/>
  <c r="R143" i="3"/>
  <c r="S143" i="3"/>
  <c r="T143" i="3"/>
  <c r="U143" i="3"/>
  <c r="V143" i="3"/>
  <c r="W143" i="3"/>
  <c r="X143" i="3"/>
  <c r="Y143" i="3"/>
  <c r="Z143" i="3"/>
  <c r="Z169" i="3" s="1"/>
  <c r="AA143" i="3"/>
  <c r="AB143" i="3"/>
  <c r="AC143" i="3"/>
  <c r="D144" i="3"/>
  <c r="E144" i="3"/>
  <c r="F144" i="3"/>
  <c r="G144" i="3"/>
  <c r="H144" i="3"/>
  <c r="I144" i="3"/>
  <c r="J144" i="3"/>
  <c r="K144" i="3"/>
  <c r="L144" i="3"/>
  <c r="L160" i="3" s="1"/>
  <c r="M144" i="3"/>
  <c r="N144" i="3"/>
  <c r="N149" i="3"/>
  <c r="N160" i="3"/>
  <c r="O144" i="3"/>
  <c r="P144" i="3"/>
  <c r="Q144" i="3"/>
  <c r="R144" i="3"/>
  <c r="R160" i="3" s="1"/>
  <c r="S144" i="3"/>
  <c r="T144" i="3"/>
  <c r="U144" i="3"/>
  <c r="V144" i="3"/>
  <c r="V160" i="3" s="1"/>
  <c r="W144" i="3"/>
  <c r="X144" i="3"/>
  <c r="Y144" i="3"/>
  <c r="Z144" i="3"/>
  <c r="AA144" i="3"/>
  <c r="AB144" i="3"/>
  <c r="AC144" i="3"/>
  <c r="D145" i="3"/>
  <c r="D164" i="3" s="1"/>
  <c r="E145" i="3"/>
  <c r="F145" i="3"/>
  <c r="G145" i="3"/>
  <c r="H145" i="3"/>
  <c r="H164" i="3" s="1"/>
  <c r="I145" i="3"/>
  <c r="J145" i="3"/>
  <c r="K145" i="3"/>
  <c r="L145" i="3"/>
  <c r="L164" i="3" s="1"/>
  <c r="M145" i="3"/>
  <c r="N145" i="3"/>
  <c r="O145" i="3"/>
  <c r="P145" i="3"/>
  <c r="Q145" i="3"/>
  <c r="R145" i="3"/>
  <c r="S145" i="3"/>
  <c r="T145" i="3"/>
  <c r="U145" i="3"/>
  <c r="V145" i="3"/>
  <c r="W145" i="3"/>
  <c r="X145" i="3"/>
  <c r="Y145" i="3"/>
  <c r="Z145" i="3"/>
  <c r="AA145" i="3"/>
  <c r="AB145" i="3"/>
  <c r="AC145" i="3"/>
  <c r="D146" i="3"/>
  <c r="E146" i="3"/>
  <c r="F146" i="3"/>
  <c r="F170" i="3" s="1"/>
  <c r="G146" i="3"/>
  <c r="H146" i="3"/>
  <c r="I146" i="3"/>
  <c r="J146" i="3"/>
  <c r="J170" i="3" s="1"/>
  <c r="K146" i="3"/>
  <c r="L146" i="3"/>
  <c r="M146" i="3"/>
  <c r="N146" i="3"/>
  <c r="O146" i="3"/>
  <c r="P146" i="3"/>
  <c r="Q146" i="3"/>
  <c r="R146" i="3"/>
  <c r="R170" i="3" s="1"/>
  <c r="S146" i="3"/>
  <c r="T146" i="3"/>
  <c r="U146" i="3"/>
  <c r="V146" i="3"/>
  <c r="V170" i="3" s="1"/>
  <c r="W146" i="3"/>
  <c r="X146" i="3"/>
  <c r="Y146" i="3"/>
  <c r="Z146" i="3"/>
  <c r="Z170" i="3" s="1"/>
  <c r="AA146" i="3"/>
  <c r="AB146" i="3"/>
  <c r="AC146" i="3"/>
  <c r="D147" i="3"/>
  <c r="E147" i="3"/>
  <c r="F147" i="3"/>
  <c r="G147" i="3"/>
  <c r="H147" i="3"/>
  <c r="H170" i="3" s="1"/>
  <c r="I147" i="3"/>
  <c r="J147" i="3"/>
  <c r="K147" i="3"/>
  <c r="L147" i="3"/>
  <c r="L170" i="3" s="1"/>
  <c r="M147" i="3"/>
  <c r="N147" i="3"/>
  <c r="O147" i="3"/>
  <c r="P147" i="3"/>
  <c r="P170" i="3" s="1"/>
  <c r="Q147" i="3"/>
  <c r="R147" i="3"/>
  <c r="S147" i="3"/>
  <c r="T147" i="3"/>
  <c r="T170" i="3" s="1"/>
  <c r="U147" i="3"/>
  <c r="V147" i="3"/>
  <c r="W147" i="3"/>
  <c r="X147" i="3"/>
  <c r="X170" i="3" s="1"/>
  <c r="Y147" i="3"/>
  <c r="Z147" i="3"/>
  <c r="AA147" i="3"/>
  <c r="AB147" i="3"/>
  <c r="AB170" i="3" s="1"/>
  <c r="AC147" i="3"/>
  <c r="D148" i="3"/>
  <c r="E148" i="3"/>
  <c r="F148" i="3"/>
  <c r="F172" i="3" s="1"/>
  <c r="G148" i="3"/>
  <c r="H148" i="3"/>
  <c r="I148" i="3"/>
  <c r="J148" i="3"/>
  <c r="J172" i="3" s="1"/>
  <c r="K148" i="3"/>
  <c r="L148" i="3"/>
  <c r="M148" i="3"/>
  <c r="N148" i="3"/>
  <c r="N172" i="3" s="1"/>
  <c r="O148" i="3"/>
  <c r="P148" i="3"/>
  <c r="P172" i="3"/>
  <c r="Q148" i="3"/>
  <c r="R148" i="3"/>
  <c r="S148" i="3"/>
  <c r="T148" i="3"/>
  <c r="T172" i="3"/>
  <c r="U148" i="3"/>
  <c r="V148" i="3"/>
  <c r="W148" i="3"/>
  <c r="X148" i="3"/>
  <c r="X172" i="3" s="1"/>
  <c r="Y148" i="3"/>
  <c r="Z148" i="3"/>
  <c r="AA148" i="3"/>
  <c r="AB148" i="3"/>
  <c r="AB172" i="3" s="1"/>
  <c r="AC148" i="3"/>
  <c r="D149" i="3"/>
  <c r="E149" i="3"/>
  <c r="F149" i="3"/>
  <c r="G149" i="3"/>
  <c r="H149" i="3"/>
  <c r="I149" i="3"/>
  <c r="J149" i="3"/>
  <c r="K149" i="3"/>
  <c r="L149" i="3"/>
  <c r="M149" i="3"/>
  <c r="O149" i="3"/>
  <c r="P149" i="3"/>
  <c r="Q149" i="3"/>
  <c r="R149" i="3"/>
  <c r="S149" i="3"/>
  <c r="T149" i="3"/>
  <c r="U149" i="3"/>
  <c r="U160" i="3" s="1"/>
  <c r="V149" i="3"/>
  <c r="W149" i="3"/>
  <c r="X149" i="3"/>
  <c r="Y149" i="3"/>
  <c r="Y160" i="3" s="1"/>
  <c r="Z149" i="3"/>
  <c r="AA149" i="3"/>
  <c r="AB149" i="3"/>
  <c r="AC149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71" i="3"/>
  <c r="C133" i="3"/>
  <c r="C132" i="3"/>
  <c r="C131" i="3"/>
  <c r="C130" i="3"/>
  <c r="C129" i="3"/>
  <c r="C128" i="3"/>
  <c r="AD173" i="3"/>
  <c r="AC173" i="3"/>
  <c r="AB173" i="3"/>
  <c r="AA173" i="3"/>
  <c r="Z173" i="3"/>
  <c r="Y173" i="3"/>
  <c r="X173" i="3"/>
  <c r="W173" i="3"/>
  <c r="V173" i="3"/>
  <c r="U173" i="3"/>
  <c r="T173" i="3"/>
  <c r="S173" i="3"/>
  <c r="R173" i="3"/>
  <c r="Q173" i="3"/>
  <c r="P173" i="3"/>
  <c r="O173" i="3"/>
  <c r="N173" i="3"/>
  <c r="M173" i="3"/>
  <c r="L173" i="3"/>
  <c r="K173" i="3"/>
  <c r="J173" i="3"/>
  <c r="I173" i="3"/>
  <c r="H173" i="3"/>
  <c r="G173" i="3"/>
  <c r="F173" i="3"/>
  <c r="E173" i="3"/>
  <c r="D173" i="3"/>
  <c r="C173" i="3"/>
  <c r="AB153" i="3"/>
  <c r="AA153" i="3"/>
  <c r="Z153" i="3"/>
  <c r="Y153" i="3"/>
  <c r="X153" i="3"/>
  <c r="W153" i="3"/>
  <c r="V153" i="3"/>
  <c r="U153" i="3"/>
  <c r="T153" i="3"/>
  <c r="S153" i="3"/>
  <c r="R153" i="3"/>
  <c r="Q153" i="3"/>
  <c r="P153" i="3"/>
  <c r="P157" i="3" s="1"/>
  <c r="O153" i="3"/>
  <c r="N153" i="3"/>
  <c r="M153" i="3"/>
  <c r="L153" i="3"/>
  <c r="K153" i="3"/>
  <c r="L157" i="3" s="1"/>
  <c r="J153" i="3"/>
  <c r="I153" i="3"/>
  <c r="H153" i="3"/>
  <c r="H157" i="3" s="1"/>
  <c r="G153" i="3"/>
  <c r="F153" i="3"/>
  <c r="E153" i="3"/>
  <c r="E157" i="3" s="1"/>
  <c r="D153" i="3"/>
  <c r="C153" i="3"/>
  <c r="D157" i="3"/>
  <c r="M172" i="3"/>
  <c r="H171" i="3"/>
  <c r="I162" i="3"/>
  <c r="AC160" i="3"/>
  <c r="AC173" i="2"/>
  <c r="AB173" i="2"/>
  <c r="AA173" i="2"/>
  <c r="Z173" i="2"/>
  <c r="Y173" i="2"/>
  <c r="X173" i="2"/>
  <c r="W173" i="2"/>
  <c r="V173" i="2"/>
  <c r="U173" i="2"/>
  <c r="T173" i="2"/>
  <c r="S173" i="2"/>
  <c r="R173" i="2"/>
  <c r="Q173" i="2"/>
  <c r="P173" i="2"/>
  <c r="O173" i="2"/>
  <c r="N173" i="2"/>
  <c r="M173" i="2"/>
  <c r="L173" i="2"/>
  <c r="K173" i="2"/>
  <c r="J173" i="2"/>
  <c r="I173" i="2"/>
  <c r="H173" i="2"/>
  <c r="G173" i="2"/>
  <c r="F173" i="2"/>
  <c r="E173" i="2"/>
  <c r="D173" i="2"/>
  <c r="C173" i="2"/>
  <c r="AC149" i="2"/>
  <c r="AB149" i="2"/>
  <c r="AA149" i="2"/>
  <c r="Z149" i="2"/>
  <c r="Y149" i="2"/>
  <c r="X149" i="2"/>
  <c r="W149" i="2"/>
  <c r="V149" i="2"/>
  <c r="U149" i="2"/>
  <c r="T149" i="2"/>
  <c r="S149" i="2"/>
  <c r="R149" i="2"/>
  <c r="Q149" i="2"/>
  <c r="P149" i="2"/>
  <c r="O149" i="2"/>
  <c r="N149" i="2"/>
  <c r="M149" i="2"/>
  <c r="L149" i="2"/>
  <c r="K149" i="2"/>
  <c r="J149" i="2"/>
  <c r="I149" i="2"/>
  <c r="H149" i="2"/>
  <c r="G149" i="2"/>
  <c r="F149" i="2"/>
  <c r="E149" i="2"/>
  <c r="D149" i="2"/>
  <c r="C149" i="2"/>
  <c r="AC147" i="2"/>
  <c r="AB147" i="2"/>
  <c r="AA147" i="2"/>
  <c r="Z147" i="2"/>
  <c r="Y147" i="2"/>
  <c r="X147" i="2"/>
  <c r="W147" i="2"/>
  <c r="V147" i="2"/>
  <c r="U147" i="2"/>
  <c r="T147" i="2"/>
  <c r="S147" i="2"/>
  <c r="R147" i="2"/>
  <c r="Q147" i="2"/>
  <c r="P147" i="2"/>
  <c r="O147" i="2"/>
  <c r="N147" i="2"/>
  <c r="M147" i="2"/>
  <c r="L147" i="2"/>
  <c r="K147" i="2"/>
  <c r="J147" i="2"/>
  <c r="I147" i="2"/>
  <c r="H147" i="2"/>
  <c r="G147" i="2"/>
  <c r="F147" i="2"/>
  <c r="E147" i="2"/>
  <c r="D147" i="2"/>
  <c r="C147" i="2"/>
  <c r="AC146" i="2"/>
  <c r="AB146" i="2"/>
  <c r="AA146" i="2"/>
  <c r="AA146" i="1"/>
  <c r="AA147" i="1"/>
  <c r="AA170" i="2" s="1"/>
  <c r="Z146" i="2"/>
  <c r="Z146" i="1"/>
  <c r="Z147" i="1"/>
  <c r="Z170" i="2" s="1"/>
  <c r="Y146" i="2"/>
  <c r="X146" i="2"/>
  <c r="W146" i="2"/>
  <c r="W170" i="2" s="1"/>
  <c r="W146" i="1"/>
  <c r="W147" i="1"/>
  <c r="V146" i="2"/>
  <c r="V170" i="2" s="1"/>
  <c r="V146" i="1"/>
  <c r="V147" i="1"/>
  <c r="U146" i="2"/>
  <c r="T146" i="2"/>
  <c r="S146" i="2"/>
  <c r="S146" i="1"/>
  <c r="S147" i="1"/>
  <c r="S170" i="2" s="1"/>
  <c r="R146" i="2"/>
  <c r="R146" i="1"/>
  <c r="R147" i="1"/>
  <c r="R170" i="2" s="1"/>
  <c r="Q146" i="2"/>
  <c r="P146" i="2"/>
  <c r="O146" i="2"/>
  <c r="O170" i="2" s="1"/>
  <c r="O146" i="1"/>
  <c r="O147" i="1"/>
  <c r="N146" i="2"/>
  <c r="N170" i="2" s="1"/>
  <c r="N146" i="1"/>
  <c r="N147" i="1"/>
  <c r="M146" i="2"/>
  <c r="L146" i="2"/>
  <c r="K146" i="2"/>
  <c r="K146" i="1"/>
  <c r="K147" i="1"/>
  <c r="K170" i="2" s="1"/>
  <c r="J146" i="2"/>
  <c r="J146" i="1"/>
  <c r="J147" i="1"/>
  <c r="J170" i="2" s="1"/>
  <c r="I146" i="2"/>
  <c r="H146" i="2"/>
  <c r="G146" i="2"/>
  <c r="G146" i="1"/>
  <c r="G147" i="1"/>
  <c r="F146" i="2"/>
  <c r="F170" i="2" s="1"/>
  <c r="F146" i="1"/>
  <c r="F147" i="1"/>
  <c r="E146" i="2"/>
  <c r="D146" i="2"/>
  <c r="C146" i="2"/>
  <c r="C146" i="1"/>
  <c r="C147" i="1"/>
  <c r="C170" i="2" s="1"/>
  <c r="W145" i="2"/>
  <c r="W164" i="2"/>
  <c r="U145" i="2"/>
  <c r="U164" i="2" s="1"/>
  <c r="T145" i="2"/>
  <c r="T164" i="2"/>
  <c r="S145" i="2"/>
  <c r="S164" i="2" s="1"/>
  <c r="R145" i="2"/>
  <c r="R164" i="2"/>
  <c r="Q145" i="2"/>
  <c r="Q164" i="2" s="1"/>
  <c r="P145" i="2"/>
  <c r="P164" i="2"/>
  <c r="O145" i="2"/>
  <c r="O164" i="2" s="1"/>
  <c r="N145" i="2"/>
  <c r="N164" i="2"/>
  <c r="M145" i="2"/>
  <c r="M164" i="2" s="1"/>
  <c r="L145" i="2"/>
  <c r="L164" i="2"/>
  <c r="K145" i="2"/>
  <c r="J145" i="2"/>
  <c r="J164" i="2"/>
  <c r="I145" i="2"/>
  <c r="I164" i="2" s="1"/>
  <c r="H145" i="2"/>
  <c r="H164" i="2"/>
  <c r="G145" i="2"/>
  <c r="G164" i="2" s="1"/>
  <c r="F145" i="2"/>
  <c r="F164" i="2"/>
  <c r="E145" i="2"/>
  <c r="E164" i="2" s="1"/>
  <c r="D145" i="2"/>
  <c r="D164" i="2"/>
  <c r="C145" i="2"/>
  <c r="C164" i="2" s="1"/>
  <c r="AC144" i="2"/>
  <c r="AC144" i="1"/>
  <c r="AC149" i="1"/>
  <c r="AC160" i="2" s="1"/>
  <c r="AB144" i="2"/>
  <c r="AB144" i="1"/>
  <c r="AB149" i="1"/>
  <c r="AB160" i="2" s="1"/>
  <c r="AA144" i="2"/>
  <c r="AA144" i="1"/>
  <c r="AA149" i="1"/>
  <c r="AA160" i="2" s="1"/>
  <c r="Z144" i="2"/>
  <c r="Z144" i="1"/>
  <c r="Z149" i="1"/>
  <c r="Z160" i="2" s="1"/>
  <c r="Y144" i="2"/>
  <c r="Y144" i="1"/>
  <c r="Y149" i="1"/>
  <c r="Y160" i="2" s="1"/>
  <c r="X144" i="2"/>
  <c r="X144" i="1"/>
  <c r="X149" i="1"/>
  <c r="X160" i="2" s="1"/>
  <c r="W144" i="2"/>
  <c r="W144" i="1"/>
  <c r="W149" i="1"/>
  <c r="W160" i="2" s="1"/>
  <c r="V144" i="2"/>
  <c r="V144" i="1"/>
  <c r="V149" i="1"/>
  <c r="V160" i="2" s="1"/>
  <c r="U144" i="2"/>
  <c r="U144" i="1"/>
  <c r="U149" i="1"/>
  <c r="U160" i="2" s="1"/>
  <c r="T144" i="2"/>
  <c r="T144" i="1"/>
  <c r="T149" i="1"/>
  <c r="T160" i="2" s="1"/>
  <c r="S144" i="2"/>
  <c r="S144" i="1"/>
  <c r="S149" i="1"/>
  <c r="S160" i="2" s="1"/>
  <c r="R144" i="2"/>
  <c r="R144" i="1"/>
  <c r="R149" i="1"/>
  <c r="R160" i="2" s="1"/>
  <c r="Q144" i="2"/>
  <c r="Q144" i="1"/>
  <c r="Q149" i="1"/>
  <c r="Q160" i="2" s="1"/>
  <c r="P144" i="2"/>
  <c r="P144" i="1"/>
  <c r="P149" i="1"/>
  <c r="P160" i="2" s="1"/>
  <c r="O144" i="2"/>
  <c r="O144" i="1"/>
  <c r="O149" i="1"/>
  <c r="O160" i="2" s="1"/>
  <c r="N144" i="2"/>
  <c r="N144" i="1"/>
  <c r="N149" i="1"/>
  <c r="N160" i="2" s="1"/>
  <c r="M144" i="2"/>
  <c r="L144" i="2"/>
  <c r="L160" i="2" s="1"/>
  <c r="L144" i="1"/>
  <c r="L149" i="1"/>
  <c r="K144" i="2"/>
  <c r="K144" i="1"/>
  <c r="K149" i="1"/>
  <c r="J144" i="2"/>
  <c r="J160" i="2" s="1"/>
  <c r="J144" i="1"/>
  <c r="J149" i="1"/>
  <c r="I144" i="2"/>
  <c r="I144" i="1"/>
  <c r="I149" i="1"/>
  <c r="H144" i="2"/>
  <c r="G144" i="2"/>
  <c r="G160" i="2" s="1"/>
  <c r="G144" i="1"/>
  <c r="G149" i="1"/>
  <c r="F144" i="2"/>
  <c r="F160" i="2" s="1"/>
  <c r="F144" i="1"/>
  <c r="F149" i="1"/>
  <c r="E144" i="2"/>
  <c r="E160" i="2" s="1"/>
  <c r="E144" i="1"/>
  <c r="E149" i="1"/>
  <c r="D144" i="2"/>
  <c r="D160" i="2" s="1"/>
  <c r="D144" i="1"/>
  <c r="D149" i="1"/>
  <c r="C144" i="2"/>
  <c r="C160" i="2" s="1"/>
  <c r="C144" i="1"/>
  <c r="C149" i="1"/>
  <c r="AC143" i="2"/>
  <c r="AC143" i="1"/>
  <c r="AC145" i="1"/>
  <c r="AC146" i="1"/>
  <c r="AC147" i="1"/>
  <c r="AC148" i="1"/>
  <c r="AB143" i="2"/>
  <c r="AA143" i="2"/>
  <c r="Z143" i="2"/>
  <c r="Y143" i="2"/>
  <c r="Y143" i="1"/>
  <c r="Y145" i="1"/>
  <c r="Y146" i="1"/>
  <c r="Y147" i="1"/>
  <c r="Y148" i="1"/>
  <c r="Y152" i="2"/>
  <c r="X143" i="2"/>
  <c r="W143" i="2"/>
  <c r="V143" i="2"/>
  <c r="U143" i="2"/>
  <c r="U143" i="1"/>
  <c r="U145" i="1"/>
  <c r="U146" i="1"/>
  <c r="U147" i="1"/>
  <c r="U148" i="1"/>
  <c r="T143" i="2"/>
  <c r="S143" i="2"/>
  <c r="S152" i="2" s="1"/>
  <c r="R143" i="2"/>
  <c r="Q143" i="2"/>
  <c r="Q143" i="1"/>
  <c r="Q145" i="1"/>
  <c r="Q152" i="1" s="1"/>
  <c r="Q156" i="1" s="1"/>
  <c r="Q146" i="1"/>
  <c r="Q147" i="1"/>
  <c r="Q148" i="1"/>
  <c r="Q152" i="2"/>
  <c r="P143" i="2"/>
  <c r="O143" i="2"/>
  <c r="N143" i="2"/>
  <c r="M143" i="2"/>
  <c r="M143" i="1"/>
  <c r="M144" i="1"/>
  <c r="M145" i="1"/>
  <c r="M146" i="1"/>
  <c r="M152" i="1" s="1"/>
  <c r="M156" i="1" s="1"/>
  <c r="M147" i="1"/>
  <c r="M148" i="1"/>
  <c r="M149" i="1"/>
  <c r="M152" i="2"/>
  <c r="L143" i="2"/>
  <c r="K143" i="2"/>
  <c r="J143" i="2"/>
  <c r="I143" i="2"/>
  <c r="I143" i="1"/>
  <c r="I145" i="1"/>
  <c r="I146" i="1"/>
  <c r="I147" i="1"/>
  <c r="I170" i="2" s="1"/>
  <c r="I148" i="1"/>
  <c r="H143" i="2"/>
  <c r="G143" i="2"/>
  <c r="F143" i="2"/>
  <c r="E143" i="2"/>
  <c r="E143" i="1"/>
  <c r="E145" i="1"/>
  <c r="E146" i="1"/>
  <c r="E147" i="1"/>
  <c r="E148" i="1"/>
  <c r="E152" i="2"/>
  <c r="D143" i="2"/>
  <c r="C143" i="2"/>
  <c r="AC142" i="2"/>
  <c r="AB142" i="2"/>
  <c r="AA142" i="2"/>
  <c r="Z142" i="2"/>
  <c r="Y142" i="2"/>
  <c r="X142" i="2"/>
  <c r="W142" i="2"/>
  <c r="V142" i="2"/>
  <c r="U142" i="2"/>
  <c r="T142" i="2"/>
  <c r="S142" i="2"/>
  <c r="R142" i="2"/>
  <c r="Q142" i="2"/>
  <c r="P142" i="2"/>
  <c r="O142" i="2"/>
  <c r="N142" i="2"/>
  <c r="M142" i="2"/>
  <c r="L142" i="2"/>
  <c r="K142" i="2"/>
  <c r="J142" i="2"/>
  <c r="I142" i="2"/>
  <c r="H142" i="2"/>
  <c r="G142" i="2"/>
  <c r="F142" i="2"/>
  <c r="E142" i="2"/>
  <c r="D142" i="2"/>
  <c r="C142" i="2"/>
  <c r="AC141" i="2"/>
  <c r="AB141" i="2"/>
  <c r="AA141" i="2"/>
  <c r="AA166" i="2" s="1"/>
  <c r="AA141" i="1"/>
  <c r="AA142" i="1"/>
  <c r="Z141" i="2"/>
  <c r="Z166" i="2" s="1"/>
  <c r="Z141" i="1"/>
  <c r="Z142" i="1"/>
  <c r="Y141" i="2"/>
  <c r="X141" i="2"/>
  <c r="W141" i="2"/>
  <c r="W141" i="1"/>
  <c r="W142" i="1"/>
  <c r="W166" i="2" s="1"/>
  <c r="V141" i="2"/>
  <c r="V141" i="1"/>
  <c r="V142" i="1"/>
  <c r="U141" i="2"/>
  <c r="T141" i="2"/>
  <c r="S141" i="2"/>
  <c r="S166" i="2" s="1"/>
  <c r="S141" i="1"/>
  <c r="S142" i="1"/>
  <c r="R141" i="2"/>
  <c r="R166" i="2" s="1"/>
  <c r="R141" i="1"/>
  <c r="R142" i="1"/>
  <c r="Q141" i="2"/>
  <c r="P141" i="2"/>
  <c r="O141" i="2"/>
  <c r="N141" i="2"/>
  <c r="M141" i="2"/>
  <c r="L141" i="2"/>
  <c r="K141" i="2"/>
  <c r="J141" i="2"/>
  <c r="I141" i="2"/>
  <c r="H141" i="2"/>
  <c r="G141" i="2"/>
  <c r="F141" i="2"/>
  <c r="E141" i="2"/>
  <c r="D141" i="2"/>
  <c r="C141" i="2"/>
  <c r="AC140" i="2"/>
  <c r="AB140" i="2"/>
  <c r="AA140" i="2"/>
  <c r="Z140" i="2"/>
  <c r="Y140" i="2"/>
  <c r="X140" i="2"/>
  <c r="W140" i="2"/>
  <c r="V140" i="2"/>
  <c r="U140" i="2"/>
  <c r="T140" i="2"/>
  <c r="S140" i="2"/>
  <c r="R140" i="2"/>
  <c r="Q140" i="2"/>
  <c r="P140" i="2"/>
  <c r="O140" i="2"/>
  <c r="N140" i="2"/>
  <c r="M140" i="2"/>
  <c r="L140" i="2"/>
  <c r="K140" i="2"/>
  <c r="J140" i="2"/>
  <c r="I140" i="2"/>
  <c r="H140" i="2"/>
  <c r="G140" i="2"/>
  <c r="F140" i="2"/>
  <c r="E140" i="2"/>
  <c r="D140" i="2"/>
  <c r="C140" i="2"/>
  <c r="AC139" i="2"/>
  <c r="AC136" i="2"/>
  <c r="AC136" i="1"/>
  <c r="AC137" i="1"/>
  <c r="AC137" i="2"/>
  <c r="AC138" i="2"/>
  <c r="AC138" i="1"/>
  <c r="AC165" i="2" s="1"/>
  <c r="AC139" i="1"/>
  <c r="AC140" i="1"/>
  <c r="AC141" i="1"/>
  <c r="AC142" i="1"/>
  <c r="AB139" i="2"/>
  <c r="AA139" i="2"/>
  <c r="Z139" i="2"/>
  <c r="Z151" i="2" s="1"/>
  <c r="Y139" i="2"/>
  <c r="Y136" i="2"/>
  <c r="Y136" i="1"/>
  <c r="Y137" i="1"/>
  <c r="Y151" i="1" s="1"/>
  <c r="Y137" i="2"/>
  <c r="Y138" i="2"/>
  <c r="Y138" i="1"/>
  <c r="Y139" i="1"/>
  <c r="Y140" i="1"/>
  <c r="Y165" i="2" s="1"/>
  <c r="Y141" i="1"/>
  <c r="Y142" i="1"/>
  <c r="Y151" i="2"/>
  <c r="X139" i="2"/>
  <c r="W139" i="2"/>
  <c r="V139" i="2"/>
  <c r="U139" i="2"/>
  <c r="U136" i="2"/>
  <c r="U136" i="1"/>
  <c r="U137" i="1"/>
  <c r="U137" i="2"/>
  <c r="U138" i="2"/>
  <c r="U138" i="1"/>
  <c r="U139" i="1"/>
  <c r="U140" i="1"/>
  <c r="U141" i="1"/>
  <c r="U142" i="1"/>
  <c r="T139" i="2"/>
  <c r="S139" i="2"/>
  <c r="R139" i="2"/>
  <c r="Q139" i="2"/>
  <c r="Q136" i="2"/>
  <c r="Q136" i="1"/>
  <c r="Q137" i="1"/>
  <c r="Q137" i="2"/>
  <c r="Q138" i="2"/>
  <c r="Q165" i="2" s="1"/>
  <c r="Q138" i="1"/>
  <c r="Q139" i="1"/>
  <c r="Q140" i="1"/>
  <c r="Q141" i="1"/>
  <c r="Q142" i="1"/>
  <c r="P139" i="2"/>
  <c r="O139" i="2"/>
  <c r="N139" i="2"/>
  <c r="M139" i="2"/>
  <c r="M136" i="2"/>
  <c r="M136" i="1"/>
  <c r="M137" i="1"/>
  <c r="M137" i="2"/>
  <c r="M138" i="2"/>
  <c r="M138" i="1"/>
  <c r="M165" i="2" s="1"/>
  <c r="M139" i="1"/>
  <c r="M140" i="1"/>
  <c r="M141" i="1"/>
  <c r="M142" i="1"/>
  <c r="L139" i="2"/>
  <c r="K139" i="2"/>
  <c r="J139" i="2"/>
  <c r="I139" i="2"/>
  <c r="I136" i="2"/>
  <c r="I136" i="1"/>
  <c r="I137" i="1"/>
  <c r="I137" i="2"/>
  <c r="I138" i="2"/>
  <c r="I138" i="1"/>
  <c r="I139" i="1"/>
  <c r="I140" i="1"/>
  <c r="I141" i="1"/>
  <c r="I142" i="1"/>
  <c r="I151" i="2"/>
  <c r="H139" i="2"/>
  <c r="G139" i="2"/>
  <c r="F139" i="2"/>
  <c r="E139" i="2"/>
  <c r="E136" i="2"/>
  <c r="E136" i="1"/>
  <c r="E137" i="1"/>
  <c r="E137" i="2"/>
  <c r="E138" i="2"/>
  <c r="E138" i="1"/>
  <c r="E139" i="1"/>
  <c r="E140" i="1"/>
  <c r="E141" i="1"/>
  <c r="E142" i="1"/>
  <c r="D139" i="2"/>
  <c r="D161" i="2" s="1"/>
  <c r="C139" i="2"/>
  <c r="AB138" i="2"/>
  <c r="AB138" i="1"/>
  <c r="AB136" i="1"/>
  <c r="AB136" i="2"/>
  <c r="AB140" i="1"/>
  <c r="AB165" i="2"/>
  <c r="AA138" i="2"/>
  <c r="Z138" i="2"/>
  <c r="X138" i="2"/>
  <c r="X138" i="1"/>
  <c r="X136" i="1"/>
  <c r="X136" i="2"/>
  <c r="X140" i="1"/>
  <c r="W138" i="2"/>
  <c r="V138" i="2"/>
  <c r="T138" i="2"/>
  <c r="T138" i="1"/>
  <c r="T136" i="1"/>
  <c r="T136" i="2"/>
  <c r="T140" i="1"/>
  <c r="S138" i="2"/>
  <c r="R138" i="2"/>
  <c r="R151" i="2" s="1"/>
  <c r="P138" i="2"/>
  <c r="P138" i="1"/>
  <c r="P136" i="1"/>
  <c r="P165" i="2" s="1"/>
  <c r="P136" i="2"/>
  <c r="P140" i="1"/>
  <c r="O138" i="2"/>
  <c r="N138" i="2"/>
  <c r="L138" i="2"/>
  <c r="K138" i="2"/>
  <c r="J138" i="2"/>
  <c r="H138" i="2"/>
  <c r="G138" i="2"/>
  <c r="F138" i="2"/>
  <c r="D138" i="2"/>
  <c r="C138" i="2"/>
  <c r="AB137" i="2"/>
  <c r="AB161" i="2" s="1"/>
  <c r="AB137" i="1"/>
  <c r="AB139" i="1"/>
  <c r="AA137" i="2"/>
  <c r="AA137" i="1"/>
  <c r="AA139" i="1"/>
  <c r="Z137" i="2"/>
  <c r="X137" i="2"/>
  <c r="X161" i="2" s="1"/>
  <c r="X137" i="1"/>
  <c r="X139" i="1"/>
  <c r="W137" i="2"/>
  <c r="W161" i="2" s="1"/>
  <c r="W137" i="1"/>
  <c r="W139" i="1"/>
  <c r="V137" i="2"/>
  <c r="T137" i="2"/>
  <c r="T137" i="1"/>
  <c r="T139" i="1"/>
  <c r="T161" i="2"/>
  <c r="S137" i="2"/>
  <c r="S137" i="1"/>
  <c r="S139" i="1"/>
  <c r="S161" i="2"/>
  <c r="R137" i="2"/>
  <c r="P137" i="2"/>
  <c r="P137" i="1"/>
  <c r="P139" i="1"/>
  <c r="P161" i="2" s="1"/>
  <c r="O137" i="2"/>
  <c r="O137" i="1"/>
  <c r="O139" i="1"/>
  <c r="O161" i="2" s="1"/>
  <c r="N137" i="2"/>
  <c r="L137" i="2"/>
  <c r="L137" i="1"/>
  <c r="L139" i="1"/>
  <c r="K137" i="2"/>
  <c r="K161" i="2" s="1"/>
  <c r="K137" i="1"/>
  <c r="K139" i="1"/>
  <c r="J137" i="2"/>
  <c r="H137" i="2"/>
  <c r="H161" i="2" s="1"/>
  <c r="H137" i="1"/>
  <c r="H139" i="1"/>
  <c r="G137" i="2"/>
  <c r="G137" i="1"/>
  <c r="G139" i="1"/>
  <c r="F137" i="2"/>
  <c r="D137" i="2"/>
  <c r="D137" i="1"/>
  <c r="D139" i="1"/>
  <c r="C137" i="2"/>
  <c r="C137" i="1"/>
  <c r="C139" i="1"/>
  <c r="C161" i="2"/>
  <c r="AA136" i="2"/>
  <c r="Z136" i="2"/>
  <c r="Z136" i="1"/>
  <c r="Z137" i="1"/>
  <c r="Z138" i="1"/>
  <c r="Z139" i="1"/>
  <c r="Z140" i="1"/>
  <c r="W136" i="2"/>
  <c r="V136" i="2"/>
  <c r="V136" i="1"/>
  <c r="V137" i="1"/>
  <c r="V138" i="1"/>
  <c r="V139" i="1"/>
  <c r="V140" i="1"/>
  <c r="S136" i="2"/>
  <c r="R136" i="2"/>
  <c r="R136" i="1"/>
  <c r="R137" i="1"/>
  <c r="R138" i="1"/>
  <c r="R139" i="1"/>
  <c r="R140" i="1"/>
  <c r="O136" i="2"/>
  <c r="N136" i="2"/>
  <c r="N136" i="1"/>
  <c r="N137" i="1"/>
  <c r="N138" i="1"/>
  <c r="N139" i="1"/>
  <c r="N140" i="1"/>
  <c r="N141" i="1"/>
  <c r="N142" i="1"/>
  <c r="L136" i="2"/>
  <c r="K136" i="2"/>
  <c r="J136" i="2"/>
  <c r="J136" i="1"/>
  <c r="J137" i="1"/>
  <c r="J138" i="1"/>
  <c r="J139" i="1"/>
  <c r="J140" i="1"/>
  <c r="J141" i="1"/>
  <c r="J142" i="1"/>
  <c r="H136" i="2"/>
  <c r="G136" i="2"/>
  <c r="F136" i="2"/>
  <c r="F136" i="1"/>
  <c r="F137" i="1"/>
  <c r="F138" i="1"/>
  <c r="F139" i="1"/>
  <c r="F140" i="1"/>
  <c r="F141" i="1"/>
  <c r="F142" i="1"/>
  <c r="F151" i="2"/>
  <c r="D136" i="2"/>
  <c r="C136" i="2"/>
  <c r="AC135" i="2"/>
  <c r="AB135" i="2"/>
  <c r="AA135" i="2"/>
  <c r="Z135" i="2"/>
  <c r="Y135" i="2"/>
  <c r="X135" i="2"/>
  <c r="W135" i="2"/>
  <c r="V135" i="2"/>
  <c r="U135" i="2"/>
  <c r="T135" i="2"/>
  <c r="S135" i="2"/>
  <c r="R135" i="2"/>
  <c r="Q135" i="2"/>
  <c r="P135" i="2"/>
  <c r="O135" i="2"/>
  <c r="N135" i="2"/>
  <c r="M135" i="2"/>
  <c r="L135" i="2"/>
  <c r="K135" i="2"/>
  <c r="J135" i="2"/>
  <c r="I135" i="2"/>
  <c r="H135" i="2"/>
  <c r="G135" i="2"/>
  <c r="F135" i="2"/>
  <c r="E135" i="2"/>
  <c r="D135" i="2"/>
  <c r="C135" i="2"/>
  <c r="AC134" i="2"/>
  <c r="AC171" i="2"/>
  <c r="AB134" i="2"/>
  <c r="AB171" i="2" s="1"/>
  <c r="AA134" i="2"/>
  <c r="AA171" i="2"/>
  <c r="Z134" i="2"/>
  <c r="Z171" i="2" s="1"/>
  <c r="Y134" i="2"/>
  <c r="Y171" i="2"/>
  <c r="X134" i="2"/>
  <c r="X171" i="2"/>
  <c r="W134" i="2"/>
  <c r="W171" i="2"/>
  <c r="V134" i="2"/>
  <c r="V171" i="2"/>
  <c r="U134" i="2"/>
  <c r="U171" i="2"/>
  <c r="T134" i="2"/>
  <c r="T171" i="2"/>
  <c r="S134" i="2"/>
  <c r="S171" i="2"/>
  <c r="R134" i="2"/>
  <c r="R171" i="2"/>
  <c r="Q134" i="2"/>
  <c r="Q171" i="2"/>
  <c r="P134" i="2"/>
  <c r="P171" i="2"/>
  <c r="O134" i="2"/>
  <c r="O171" i="2"/>
  <c r="N134" i="2"/>
  <c r="N171" i="2"/>
  <c r="M134" i="2"/>
  <c r="M171" i="2"/>
  <c r="L134" i="2"/>
  <c r="L171" i="2"/>
  <c r="K134" i="2"/>
  <c r="K171" i="2"/>
  <c r="J134" i="2"/>
  <c r="J171" i="2"/>
  <c r="I134" i="2"/>
  <c r="I171" i="2"/>
  <c r="H134" i="2"/>
  <c r="H171" i="2"/>
  <c r="G134" i="2"/>
  <c r="G171" i="2"/>
  <c r="F134" i="2"/>
  <c r="F171" i="2"/>
  <c r="E134" i="2"/>
  <c r="E171" i="2"/>
  <c r="D134" i="2"/>
  <c r="D171" i="2"/>
  <c r="C134" i="2"/>
  <c r="C171" i="2"/>
  <c r="AC133" i="2"/>
  <c r="AB133" i="2"/>
  <c r="AB150" i="2" s="1"/>
  <c r="AA133" i="2"/>
  <c r="Z133" i="2"/>
  <c r="Y133" i="2"/>
  <c r="X133" i="2"/>
  <c r="W133" i="2"/>
  <c r="V133" i="2"/>
  <c r="U133" i="2"/>
  <c r="T133" i="2"/>
  <c r="S133" i="2"/>
  <c r="R133" i="2"/>
  <c r="Q133" i="2"/>
  <c r="P133" i="2"/>
  <c r="O133" i="2"/>
  <c r="N133" i="2"/>
  <c r="M133" i="2"/>
  <c r="L133" i="2"/>
  <c r="K133" i="2"/>
  <c r="J133" i="2"/>
  <c r="I133" i="2"/>
  <c r="H133" i="2"/>
  <c r="G133" i="2"/>
  <c r="F133" i="2"/>
  <c r="E133" i="2"/>
  <c r="D133" i="2"/>
  <c r="C133" i="2"/>
  <c r="AC132" i="2"/>
  <c r="AC132" i="1"/>
  <c r="AC133" i="1"/>
  <c r="AB132" i="2"/>
  <c r="AA132" i="2"/>
  <c r="Z132" i="2"/>
  <c r="Z168" i="2" s="1"/>
  <c r="Z132" i="1"/>
  <c r="Z133" i="1"/>
  <c r="Y132" i="2"/>
  <c r="Y168" i="2" s="1"/>
  <c r="Y132" i="1"/>
  <c r="Y133" i="1"/>
  <c r="X132" i="2"/>
  <c r="W132" i="2"/>
  <c r="V132" i="2"/>
  <c r="V132" i="1"/>
  <c r="V133" i="1"/>
  <c r="U132" i="2"/>
  <c r="U132" i="1"/>
  <c r="U168" i="2" s="1"/>
  <c r="U133" i="1"/>
  <c r="T132" i="2"/>
  <c r="S132" i="2"/>
  <c r="R132" i="2"/>
  <c r="R132" i="1"/>
  <c r="R133" i="1"/>
  <c r="R168" i="2"/>
  <c r="Q132" i="2"/>
  <c r="Q132" i="1"/>
  <c r="Q133" i="1"/>
  <c r="Q168" i="2"/>
  <c r="P132" i="2"/>
  <c r="O132" i="2"/>
  <c r="N132" i="2"/>
  <c r="M132" i="2"/>
  <c r="L132" i="2"/>
  <c r="K132" i="2"/>
  <c r="J132" i="2"/>
  <c r="I132" i="2"/>
  <c r="H132" i="2"/>
  <c r="G132" i="2"/>
  <c r="F132" i="2"/>
  <c r="F132" i="1"/>
  <c r="F168" i="2" s="1"/>
  <c r="F133" i="1"/>
  <c r="E132" i="2"/>
  <c r="E132" i="1"/>
  <c r="E133" i="1"/>
  <c r="E150" i="1" s="1"/>
  <c r="D132" i="2"/>
  <c r="C132" i="2"/>
  <c r="AC131" i="2"/>
  <c r="AC169" i="2" s="1"/>
  <c r="AC131" i="1"/>
  <c r="AC135" i="1"/>
  <c r="AB131" i="2"/>
  <c r="AB131" i="1"/>
  <c r="AB135" i="1"/>
  <c r="AB143" i="1"/>
  <c r="AB169" i="2"/>
  <c r="AA131" i="2"/>
  <c r="AA131" i="1"/>
  <c r="AA135" i="1"/>
  <c r="AA143" i="1"/>
  <c r="Z131" i="2"/>
  <c r="Z131" i="1"/>
  <c r="Z169" i="2" s="1"/>
  <c r="Z135" i="1"/>
  <c r="Z143" i="1"/>
  <c r="Y131" i="2"/>
  <c r="Y169" i="2" s="1"/>
  <c r="Y131" i="1"/>
  <c r="Y135" i="1"/>
  <c r="X131" i="2"/>
  <c r="X131" i="1"/>
  <c r="X169" i="2" s="1"/>
  <c r="X135" i="1"/>
  <c r="X143" i="1"/>
  <c r="W131" i="2"/>
  <c r="W131" i="1"/>
  <c r="W135" i="1"/>
  <c r="W143" i="1"/>
  <c r="W169" i="2"/>
  <c r="V131" i="2"/>
  <c r="V131" i="1"/>
  <c r="V135" i="1"/>
  <c r="V143" i="1"/>
  <c r="U131" i="2"/>
  <c r="U131" i="1"/>
  <c r="U135" i="1"/>
  <c r="T131" i="2"/>
  <c r="T131" i="1"/>
  <c r="T169" i="2" s="1"/>
  <c r="T135" i="1"/>
  <c r="T143" i="1"/>
  <c r="S131" i="2"/>
  <c r="S131" i="1"/>
  <c r="S135" i="1"/>
  <c r="S143" i="1"/>
  <c r="R131" i="2"/>
  <c r="R131" i="1"/>
  <c r="R135" i="1"/>
  <c r="R143" i="1"/>
  <c r="Q131" i="2"/>
  <c r="Q131" i="1"/>
  <c r="Q135" i="1"/>
  <c r="Q169" i="2" s="1"/>
  <c r="P131" i="2"/>
  <c r="P131" i="1"/>
  <c r="P135" i="1"/>
  <c r="P169" i="2" s="1"/>
  <c r="P143" i="1"/>
  <c r="O131" i="2"/>
  <c r="O131" i="1"/>
  <c r="O135" i="1"/>
  <c r="O143" i="1"/>
  <c r="N131" i="2"/>
  <c r="N131" i="1"/>
  <c r="N169" i="2" s="1"/>
  <c r="N135" i="1"/>
  <c r="N143" i="1"/>
  <c r="M131" i="2"/>
  <c r="M131" i="1"/>
  <c r="M135" i="1"/>
  <c r="L131" i="2"/>
  <c r="L131" i="1"/>
  <c r="L135" i="1"/>
  <c r="L143" i="1"/>
  <c r="L169" i="2"/>
  <c r="K131" i="2"/>
  <c r="K131" i="1"/>
  <c r="K135" i="1"/>
  <c r="K143" i="1"/>
  <c r="J131" i="2"/>
  <c r="J131" i="1"/>
  <c r="J169" i="2" s="1"/>
  <c r="J135" i="1"/>
  <c r="J143" i="1"/>
  <c r="I131" i="2"/>
  <c r="I131" i="1"/>
  <c r="I135" i="1"/>
  <c r="H131" i="2"/>
  <c r="H131" i="1"/>
  <c r="H169" i="2" s="1"/>
  <c r="H135" i="1"/>
  <c r="H143" i="1"/>
  <c r="G131" i="2"/>
  <c r="G131" i="1"/>
  <c r="G135" i="1"/>
  <c r="G143" i="1"/>
  <c r="G169" i="2"/>
  <c r="F131" i="2"/>
  <c r="F131" i="1"/>
  <c r="F135" i="1"/>
  <c r="F143" i="1"/>
  <c r="E131" i="2"/>
  <c r="E131" i="1"/>
  <c r="E135" i="1"/>
  <c r="D131" i="2"/>
  <c r="D131" i="1"/>
  <c r="D169" i="2" s="1"/>
  <c r="D135" i="1"/>
  <c r="D143" i="1"/>
  <c r="C131" i="2"/>
  <c r="C131" i="1"/>
  <c r="C135" i="1"/>
  <c r="C143" i="1"/>
  <c r="C169" i="2"/>
  <c r="AC130" i="2"/>
  <c r="AC167" i="2" s="1"/>
  <c r="AB130" i="2"/>
  <c r="AB167" i="2"/>
  <c r="AA130" i="2"/>
  <c r="AA167" i="2" s="1"/>
  <c r="Z130" i="2"/>
  <c r="Z167" i="2"/>
  <c r="Y130" i="2"/>
  <c r="Y167" i="2" s="1"/>
  <c r="X130" i="2"/>
  <c r="X167" i="2"/>
  <c r="W130" i="2"/>
  <c r="W167" i="2" s="1"/>
  <c r="V130" i="2"/>
  <c r="V167" i="2"/>
  <c r="U130" i="2"/>
  <c r="U167" i="2" s="1"/>
  <c r="T130" i="2"/>
  <c r="T167" i="2"/>
  <c r="S130" i="2"/>
  <c r="S167" i="2" s="1"/>
  <c r="R130" i="2"/>
  <c r="R167" i="2"/>
  <c r="Q130" i="2"/>
  <c r="Q167" i="2" s="1"/>
  <c r="P130" i="2"/>
  <c r="P167" i="2"/>
  <c r="O130" i="2"/>
  <c r="O167" i="2" s="1"/>
  <c r="N130" i="2"/>
  <c r="N167" i="2"/>
  <c r="M130" i="2"/>
  <c r="M167" i="2" s="1"/>
  <c r="L130" i="2"/>
  <c r="L167" i="2"/>
  <c r="K130" i="2"/>
  <c r="K167" i="2" s="1"/>
  <c r="J130" i="2"/>
  <c r="J167" i="2"/>
  <c r="I130" i="2"/>
  <c r="I167" i="2" s="1"/>
  <c r="H130" i="2"/>
  <c r="H167" i="2"/>
  <c r="G130" i="2"/>
  <c r="G167" i="2" s="1"/>
  <c r="F130" i="2"/>
  <c r="F167" i="2"/>
  <c r="E130" i="2"/>
  <c r="E167" i="2" s="1"/>
  <c r="D130" i="2"/>
  <c r="D167" i="2"/>
  <c r="C130" i="2"/>
  <c r="C167" i="2" s="1"/>
  <c r="AC129" i="2"/>
  <c r="AC163" i="2" s="1"/>
  <c r="AB129" i="2"/>
  <c r="AB163" i="2" s="1"/>
  <c r="AA129" i="2"/>
  <c r="AA163" i="2" s="1"/>
  <c r="Z129" i="2"/>
  <c r="Z163" i="2" s="1"/>
  <c r="Y129" i="2"/>
  <c r="Y163" i="2"/>
  <c r="X129" i="2"/>
  <c r="X163" i="2" s="1"/>
  <c r="W129" i="2"/>
  <c r="V129" i="2"/>
  <c r="V163" i="2" s="1"/>
  <c r="U129" i="2"/>
  <c r="U163" i="2"/>
  <c r="T129" i="2"/>
  <c r="T163" i="2" s="1"/>
  <c r="S129" i="2"/>
  <c r="R129" i="2"/>
  <c r="R163" i="2"/>
  <c r="Q129" i="2"/>
  <c r="Q163" i="2" s="1"/>
  <c r="P129" i="2"/>
  <c r="P163" i="2"/>
  <c r="O129" i="2"/>
  <c r="N129" i="2"/>
  <c r="N163" i="2"/>
  <c r="M129" i="2"/>
  <c r="M163" i="2" s="1"/>
  <c r="L129" i="2"/>
  <c r="L163" i="2"/>
  <c r="K129" i="2"/>
  <c r="J129" i="2"/>
  <c r="J163" i="2" s="1"/>
  <c r="I129" i="2"/>
  <c r="I163" i="2"/>
  <c r="H129" i="2"/>
  <c r="H163" i="2" s="1"/>
  <c r="G129" i="2"/>
  <c r="F129" i="2"/>
  <c r="F163" i="2" s="1"/>
  <c r="E129" i="2"/>
  <c r="E163" i="2"/>
  <c r="D129" i="2"/>
  <c r="D163" i="2" s="1"/>
  <c r="C129" i="2"/>
  <c r="C163" i="2"/>
  <c r="AC128" i="2"/>
  <c r="AB128" i="2"/>
  <c r="AA128" i="2"/>
  <c r="AA162" i="2"/>
  <c r="Z128" i="2"/>
  <c r="Y128" i="2"/>
  <c r="Y162" i="2"/>
  <c r="X128" i="2"/>
  <c r="X162" i="2" s="1"/>
  <c r="W128" i="2"/>
  <c r="W162" i="2"/>
  <c r="V128" i="2"/>
  <c r="V162" i="2" s="1"/>
  <c r="U128" i="2"/>
  <c r="U162" i="2" s="1"/>
  <c r="T128" i="2"/>
  <c r="T162" i="2"/>
  <c r="S128" i="2"/>
  <c r="S162" i="2" s="1"/>
  <c r="R128" i="2"/>
  <c r="Q128" i="2"/>
  <c r="Q162" i="2" s="1"/>
  <c r="P128" i="2"/>
  <c r="P162" i="2"/>
  <c r="O128" i="2"/>
  <c r="O162" i="2" s="1"/>
  <c r="N128" i="2"/>
  <c r="M128" i="2"/>
  <c r="M162" i="2"/>
  <c r="L128" i="2"/>
  <c r="L162" i="2" s="1"/>
  <c r="K128" i="2"/>
  <c r="K162" i="2"/>
  <c r="J128" i="2"/>
  <c r="I128" i="2"/>
  <c r="I162" i="2"/>
  <c r="H128" i="2"/>
  <c r="H162" i="2" s="1"/>
  <c r="G128" i="2"/>
  <c r="G162" i="2"/>
  <c r="F128" i="2"/>
  <c r="E128" i="2"/>
  <c r="E162" i="2" s="1"/>
  <c r="D128" i="2"/>
  <c r="D162" i="2"/>
  <c r="C128" i="2"/>
  <c r="C162" i="2" s="1"/>
  <c r="AD173" i="1"/>
  <c r="AC173" i="1"/>
  <c r="AB173" i="1"/>
  <c r="AA173" i="1"/>
  <c r="Z173" i="1"/>
  <c r="Y173" i="1"/>
  <c r="X173" i="1"/>
  <c r="W173" i="1"/>
  <c r="V173" i="1"/>
  <c r="U173" i="1"/>
  <c r="T173" i="1"/>
  <c r="S173" i="1"/>
  <c r="R173" i="1"/>
  <c r="Q173" i="1"/>
  <c r="P173" i="1"/>
  <c r="O173" i="1"/>
  <c r="N173" i="1"/>
  <c r="M173" i="1"/>
  <c r="L173" i="1"/>
  <c r="K173" i="1"/>
  <c r="J173" i="1"/>
  <c r="I173" i="1"/>
  <c r="H173" i="1"/>
  <c r="G173" i="1"/>
  <c r="F173" i="1"/>
  <c r="E173" i="1"/>
  <c r="D173" i="1"/>
  <c r="C173" i="1"/>
  <c r="AD172" i="1"/>
  <c r="AC172" i="1"/>
  <c r="AB172" i="1"/>
  <c r="AA172" i="1"/>
  <c r="Z172" i="1"/>
  <c r="Y172" i="1"/>
  <c r="X172" i="1"/>
  <c r="W172" i="1"/>
  <c r="V172" i="1"/>
  <c r="U172" i="1"/>
  <c r="T172" i="1"/>
  <c r="S172" i="1"/>
  <c r="R172" i="1"/>
  <c r="Q172" i="1"/>
  <c r="P172" i="1"/>
  <c r="O172" i="1"/>
  <c r="N172" i="1"/>
  <c r="M172" i="1"/>
  <c r="L172" i="1"/>
  <c r="K172" i="1"/>
  <c r="J172" i="1"/>
  <c r="I172" i="1"/>
  <c r="H172" i="1"/>
  <c r="G172" i="1"/>
  <c r="F172" i="1"/>
  <c r="E172" i="1"/>
  <c r="D172" i="1"/>
  <c r="C172" i="1"/>
  <c r="AD171" i="1"/>
  <c r="AC171" i="1"/>
  <c r="AB171" i="1"/>
  <c r="AA171" i="1"/>
  <c r="Z171" i="1"/>
  <c r="Y171" i="1"/>
  <c r="X171" i="1"/>
  <c r="W171" i="1"/>
  <c r="V171" i="1"/>
  <c r="U171" i="1"/>
  <c r="T171" i="1"/>
  <c r="S171" i="1"/>
  <c r="R171" i="1"/>
  <c r="Q171" i="1"/>
  <c r="P171" i="1"/>
  <c r="O171" i="1"/>
  <c r="N171" i="1"/>
  <c r="M171" i="1"/>
  <c r="L171" i="1"/>
  <c r="K171" i="1"/>
  <c r="J171" i="1"/>
  <c r="I171" i="1"/>
  <c r="H171" i="1"/>
  <c r="G171" i="1"/>
  <c r="F171" i="1"/>
  <c r="E171" i="1"/>
  <c r="D171" i="1"/>
  <c r="C171" i="1"/>
  <c r="AD168" i="1"/>
  <c r="AC168" i="1"/>
  <c r="AB168" i="1"/>
  <c r="AA168" i="1"/>
  <c r="Z168" i="1"/>
  <c r="Y168" i="1"/>
  <c r="X168" i="1"/>
  <c r="W168" i="1"/>
  <c r="V168" i="1"/>
  <c r="U168" i="1"/>
  <c r="T168" i="1"/>
  <c r="S168" i="1"/>
  <c r="R168" i="1"/>
  <c r="Q168" i="1"/>
  <c r="P168" i="1"/>
  <c r="O168" i="1"/>
  <c r="N168" i="1"/>
  <c r="M168" i="1"/>
  <c r="L168" i="1"/>
  <c r="K168" i="1"/>
  <c r="J168" i="1"/>
  <c r="I168" i="1"/>
  <c r="H168" i="1"/>
  <c r="G168" i="1"/>
  <c r="F168" i="1"/>
  <c r="E168" i="1"/>
  <c r="D168" i="1"/>
  <c r="C168" i="1"/>
  <c r="AD166" i="1"/>
  <c r="AC166" i="1"/>
  <c r="AB166" i="1"/>
  <c r="AA166" i="1"/>
  <c r="Z166" i="1"/>
  <c r="Y166" i="1"/>
  <c r="X166" i="1"/>
  <c r="W166" i="1"/>
  <c r="V166" i="1"/>
  <c r="U166" i="1"/>
  <c r="T166" i="1"/>
  <c r="S166" i="1"/>
  <c r="R166" i="1"/>
  <c r="Q166" i="1"/>
  <c r="P166" i="1"/>
  <c r="O166" i="1"/>
  <c r="N166" i="1"/>
  <c r="M166" i="1"/>
  <c r="L166" i="1"/>
  <c r="K166" i="1"/>
  <c r="J166" i="1"/>
  <c r="I166" i="1"/>
  <c r="H166" i="1"/>
  <c r="G166" i="1"/>
  <c r="F166" i="1"/>
  <c r="E166" i="1"/>
  <c r="D166" i="1"/>
  <c r="C166" i="1"/>
  <c r="AD170" i="1"/>
  <c r="AC170" i="1"/>
  <c r="AB170" i="1"/>
  <c r="AA170" i="1"/>
  <c r="Z170" i="1"/>
  <c r="Y170" i="1"/>
  <c r="X170" i="1"/>
  <c r="W170" i="1"/>
  <c r="V170" i="1"/>
  <c r="U170" i="1"/>
  <c r="T170" i="1"/>
  <c r="S170" i="1"/>
  <c r="R170" i="1"/>
  <c r="Q170" i="1"/>
  <c r="P170" i="1"/>
  <c r="O170" i="1"/>
  <c r="N170" i="1"/>
  <c r="M170" i="1"/>
  <c r="L170" i="1"/>
  <c r="K170" i="1"/>
  <c r="J170" i="1"/>
  <c r="I170" i="1"/>
  <c r="H170" i="1"/>
  <c r="G170" i="1"/>
  <c r="F170" i="1"/>
  <c r="E170" i="1"/>
  <c r="D170" i="1"/>
  <c r="C170" i="1"/>
  <c r="AD167" i="1"/>
  <c r="AC167" i="1"/>
  <c r="AB167" i="1"/>
  <c r="AA167" i="1"/>
  <c r="Z167" i="1"/>
  <c r="Y167" i="1"/>
  <c r="X167" i="1"/>
  <c r="W167" i="1"/>
  <c r="V167" i="1"/>
  <c r="U167" i="1"/>
  <c r="T167" i="1"/>
  <c r="S167" i="1"/>
  <c r="R167" i="1"/>
  <c r="Q167" i="1"/>
  <c r="P167" i="1"/>
  <c r="O167" i="1"/>
  <c r="N167" i="1"/>
  <c r="M167" i="1"/>
  <c r="L167" i="1"/>
  <c r="K167" i="1"/>
  <c r="J167" i="1"/>
  <c r="I167" i="1"/>
  <c r="H167" i="1"/>
  <c r="G167" i="1"/>
  <c r="F167" i="1"/>
  <c r="E167" i="1"/>
  <c r="D167" i="1"/>
  <c r="C167" i="1"/>
  <c r="AD164" i="1"/>
  <c r="AC164" i="1"/>
  <c r="AB164" i="1"/>
  <c r="AA164" i="1"/>
  <c r="Z164" i="1"/>
  <c r="Y164" i="1"/>
  <c r="X164" i="1"/>
  <c r="W164" i="1"/>
  <c r="V164" i="1"/>
  <c r="U164" i="1"/>
  <c r="T164" i="1"/>
  <c r="S164" i="1"/>
  <c r="R164" i="1"/>
  <c r="Q164" i="1"/>
  <c r="P164" i="1"/>
  <c r="O164" i="1"/>
  <c r="N164" i="1"/>
  <c r="M164" i="1"/>
  <c r="L164" i="1"/>
  <c r="K164" i="1"/>
  <c r="J164" i="1"/>
  <c r="I164" i="1"/>
  <c r="H164" i="1"/>
  <c r="G164" i="1"/>
  <c r="F164" i="1"/>
  <c r="E164" i="1"/>
  <c r="D164" i="1"/>
  <c r="C164" i="1"/>
  <c r="AD163" i="1"/>
  <c r="AC163" i="1"/>
  <c r="AB163" i="1"/>
  <c r="AA163" i="1"/>
  <c r="Z163" i="1"/>
  <c r="Y163" i="1"/>
  <c r="X163" i="1"/>
  <c r="W163" i="1"/>
  <c r="V163" i="1"/>
  <c r="U163" i="1"/>
  <c r="T163" i="1"/>
  <c r="S163" i="1"/>
  <c r="R163" i="1"/>
  <c r="Q163" i="1"/>
  <c r="P163" i="1"/>
  <c r="O163" i="1"/>
  <c r="N163" i="1"/>
  <c r="M163" i="1"/>
  <c r="L163" i="1"/>
  <c r="K163" i="1"/>
  <c r="J163" i="1"/>
  <c r="I163" i="1"/>
  <c r="H163" i="1"/>
  <c r="G163" i="1"/>
  <c r="F163" i="1"/>
  <c r="E163" i="1"/>
  <c r="D163" i="1"/>
  <c r="C163" i="1"/>
  <c r="AD162" i="1"/>
  <c r="AC162" i="1"/>
  <c r="AB162" i="1"/>
  <c r="AA162" i="1"/>
  <c r="Z162" i="1"/>
  <c r="Y162" i="1"/>
  <c r="X162" i="1"/>
  <c r="W162" i="1"/>
  <c r="V162" i="1"/>
  <c r="U162" i="1"/>
  <c r="T162" i="1"/>
  <c r="S162" i="1"/>
  <c r="R162" i="1"/>
  <c r="Q162" i="1"/>
  <c r="P162" i="1"/>
  <c r="O162" i="1"/>
  <c r="N162" i="1"/>
  <c r="M162" i="1"/>
  <c r="L162" i="1"/>
  <c r="K162" i="1"/>
  <c r="J162" i="1"/>
  <c r="I162" i="1"/>
  <c r="H162" i="1"/>
  <c r="G162" i="1"/>
  <c r="F162" i="1"/>
  <c r="E162" i="1"/>
  <c r="D162" i="1"/>
  <c r="C162" i="1"/>
  <c r="AD161" i="1"/>
  <c r="AC161" i="1"/>
  <c r="AB161" i="1"/>
  <c r="AA161" i="1"/>
  <c r="Z161" i="1"/>
  <c r="Y161" i="1"/>
  <c r="X161" i="1"/>
  <c r="W161" i="1"/>
  <c r="V161" i="1"/>
  <c r="U161" i="1"/>
  <c r="T161" i="1"/>
  <c r="S161" i="1"/>
  <c r="R161" i="1"/>
  <c r="Q161" i="1"/>
  <c r="P161" i="1"/>
  <c r="O161" i="1"/>
  <c r="N161" i="1"/>
  <c r="M161" i="1"/>
  <c r="L161" i="1"/>
  <c r="K161" i="1"/>
  <c r="J161" i="1"/>
  <c r="I161" i="1"/>
  <c r="H161" i="1"/>
  <c r="G161" i="1"/>
  <c r="F161" i="1"/>
  <c r="E161" i="1"/>
  <c r="D161" i="1"/>
  <c r="C161" i="1"/>
  <c r="AD160" i="1"/>
  <c r="AC160" i="1"/>
  <c r="AB160" i="1"/>
  <c r="AA160" i="1"/>
  <c r="Z160" i="1"/>
  <c r="Y160" i="1"/>
  <c r="X160" i="1"/>
  <c r="W160" i="1"/>
  <c r="V160" i="1"/>
  <c r="U160" i="1"/>
  <c r="T160" i="1"/>
  <c r="S160" i="1"/>
  <c r="R160" i="1"/>
  <c r="Q160" i="1"/>
  <c r="P160" i="1"/>
  <c r="O160" i="1"/>
  <c r="N160" i="1"/>
  <c r="M160" i="1"/>
  <c r="L160" i="1"/>
  <c r="K160" i="1"/>
  <c r="J160" i="1"/>
  <c r="I160" i="1"/>
  <c r="H160" i="1"/>
  <c r="G160" i="1"/>
  <c r="F160" i="1"/>
  <c r="E160" i="1"/>
  <c r="D160" i="1"/>
  <c r="C160" i="1"/>
  <c r="AD169" i="1"/>
  <c r="AC169" i="1"/>
  <c r="AB169" i="1"/>
  <c r="AA169" i="1"/>
  <c r="Z169" i="1"/>
  <c r="Y169" i="1"/>
  <c r="X169" i="1"/>
  <c r="W169" i="1"/>
  <c r="V169" i="1"/>
  <c r="U169" i="1"/>
  <c r="T169" i="1"/>
  <c r="S169" i="1"/>
  <c r="R169" i="1"/>
  <c r="Q169" i="1"/>
  <c r="P169" i="1"/>
  <c r="O169" i="1"/>
  <c r="N169" i="1"/>
  <c r="M169" i="1"/>
  <c r="L169" i="1"/>
  <c r="K169" i="1"/>
  <c r="J169" i="1"/>
  <c r="I169" i="1"/>
  <c r="H169" i="1"/>
  <c r="G169" i="1"/>
  <c r="F169" i="1"/>
  <c r="E169" i="1"/>
  <c r="D169" i="1"/>
  <c r="C169" i="1"/>
  <c r="AD165" i="1"/>
  <c r="AC165" i="1"/>
  <c r="AB165" i="1"/>
  <c r="AA165" i="1"/>
  <c r="Z165" i="1"/>
  <c r="Y165" i="1"/>
  <c r="X165" i="1"/>
  <c r="W165" i="1"/>
  <c r="V165" i="1"/>
  <c r="U165" i="1"/>
  <c r="T165" i="1"/>
  <c r="S165" i="1"/>
  <c r="R165" i="1"/>
  <c r="Q165" i="1"/>
  <c r="P165" i="1"/>
  <c r="O165" i="1"/>
  <c r="N165" i="1"/>
  <c r="M165" i="1"/>
  <c r="L165" i="1"/>
  <c r="K165" i="1"/>
  <c r="J165" i="1"/>
  <c r="I165" i="1"/>
  <c r="H165" i="1"/>
  <c r="G165" i="1"/>
  <c r="F165" i="1"/>
  <c r="E165" i="1"/>
  <c r="D165" i="1"/>
  <c r="C165" i="1"/>
  <c r="AC153" i="1"/>
  <c r="AB153" i="1"/>
  <c r="AA153" i="1"/>
  <c r="Z153" i="1"/>
  <c r="AA157" i="1" s="1"/>
  <c r="Y153" i="1"/>
  <c r="X153" i="1"/>
  <c r="W153" i="1"/>
  <c r="V153" i="1"/>
  <c r="U153" i="1"/>
  <c r="T153" i="1"/>
  <c r="S153" i="1"/>
  <c r="T157" i="1"/>
  <c r="R153" i="1"/>
  <c r="R157" i="1" s="1"/>
  <c r="Q153" i="1"/>
  <c r="P153" i="1"/>
  <c r="O153" i="1"/>
  <c r="N153" i="1"/>
  <c r="M153" i="1"/>
  <c r="L153" i="1"/>
  <c r="K153" i="1"/>
  <c r="J153" i="1"/>
  <c r="I153" i="1"/>
  <c r="H153" i="1"/>
  <c r="G153" i="1"/>
  <c r="F153" i="1"/>
  <c r="E153" i="1"/>
  <c r="D153" i="1"/>
  <c r="C153" i="1"/>
  <c r="D157" i="1" s="1"/>
  <c r="AD149" i="1"/>
  <c r="H149" i="1"/>
  <c r="AD148" i="1"/>
  <c r="AB148" i="1"/>
  <c r="AA148" i="1"/>
  <c r="Z148" i="1"/>
  <c r="X148" i="1"/>
  <c r="X152" i="1" s="1"/>
  <c r="W148" i="1"/>
  <c r="V148" i="1"/>
  <c r="T148" i="1"/>
  <c r="S148" i="1"/>
  <c r="S152" i="1" s="1"/>
  <c r="R148" i="1"/>
  <c r="P148" i="1"/>
  <c r="O148" i="1"/>
  <c r="N148" i="1"/>
  <c r="L148" i="1"/>
  <c r="K148" i="1"/>
  <c r="J148" i="1"/>
  <c r="H148" i="1"/>
  <c r="G148" i="1"/>
  <c r="F148" i="1"/>
  <c r="D148" i="1"/>
  <c r="C148" i="1"/>
  <c r="AD147" i="1"/>
  <c r="AB147" i="1"/>
  <c r="X147" i="1"/>
  <c r="T147" i="1"/>
  <c r="P147" i="1"/>
  <c r="L147" i="1"/>
  <c r="H147" i="1"/>
  <c r="D147" i="1"/>
  <c r="AD146" i="1"/>
  <c r="AB146" i="1"/>
  <c r="X146" i="1"/>
  <c r="T146" i="1"/>
  <c r="P146" i="1"/>
  <c r="L146" i="1"/>
  <c r="L145" i="1"/>
  <c r="L152" i="1"/>
  <c r="H146" i="1"/>
  <c r="D146" i="1"/>
  <c r="AD145" i="1"/>
  <c r="AB145" i="1"/>
  <c r="AB152" i="1" s="1"/>
  <c r="AA145" i="1"/>
  <c r="AA152" i="1" s="1"/>
  <c r="Z145" i="1"/>
  <c r="Z152" i="2" s="1"/>
  <c r="X145" i="1"/>
  <c r="W145" i="1"/>
  <c r="W152" i="1"/>
  <c r="V145" i="1"/>
  <c r="T145" i="1"/>
  <c r="T152" i="1" s="1"/>
  <c r="S145" i="1"/>
  <c r="R145" i="1"/>
  <c r="P145" i="1"/>
  <c r="P152" i="1" s="1"/>
  <c r="P156" i="1" s="1"/>
  <c r="O145" i="1"/>
  <c r="O152" i="1" s="1"/>
  <c r="N145" i="1"/>
  <c r="K145" i="1"/>
  <c r="J145" i="1"/>
  <c r="H145" i="1"/>
  <c r="G145" i="1"/>
  <c r="F145" i="1"/>
  <c r="D145" i="1"/>
  <c r="C145" i="1"/>
  <c r="C152" i="1" s="1"/>
  <c r="AD144" i="1"/>
  <c r="AD160" i="2" s="1"/>
  <c r="H144" i="1"/>
  <c r="H152" i="2" s="1"/>
  <c r="E152" i="1"/>
  <c r="AD143" i="1"/>
  <c r="AD152" i="1"/>
  <c r="AD156" i="1" s="1"/>
  <c r="AC152" i="1"/>
  <c r="AA152" i="2"/>
  <c r="AB152" i="2"/>
  <c r="Y152" i="1"/>
  <c r="Y156" i="1"/>
  <c r="U152" i="1"/>
  <c r="K152" i="1"/>
  <c r="AD142" i="1"/>
  <c r="AB142" i="1"/>
  <c r="X142" i="1"/>
  <c r="T142" i="1"/>
  <c r="P142" i="1"/>
  <c r="O142" i="1"/>
  <c r="L142" i="1"/>
  <c r="K142" i="1"/>
  <c r="J151" i="1"/>
  <c r="H142" i="1"/>
  <c r="H136" i="1"/>
  <c r="H138" i="1"/>
  <c r="H151" i="1" s="1"/>
  <c r="H155" i="1" s="1"/>
  <c r="H140" i="1"/>
  <c r="H141" i="1"/>
  <c r="G142" i="1"/>
  <c r="D142" i="1"/>
  <c r="C142" i="1"/>
  <c r="AD141" i="1"/>
  <c r="AB141" i="1"/>
  <c r="X141" i="1"/>
  <c r="X151" i="1" s="1"/>
  <c r="X155" i="1" s="1"/>
  <c r="T141" i="1"/>
  <c r="P141" i="1"/>
  <c r="O141" i="1"/>
  <c r="L141" i="1"/>
  <c r="L151" i="2" s="1"/>
  <c r="L136" i="1"/>
  <c r="L138" i="1"/>
  <c r="L140" i="1"/>
  <c r="L151" i="1"/>
  <c r="M155" i="1" s="1"/>
  <c r="K141" i="1"/>
  <c r="G141" i="1"/>
  <c r="D141" i="1"/>
  <c r="C141" i="1"/>
  <c r="C151" i="2" s="1"/>
  <c r="AD140" i="1"/>
  <c r="AA140" i="1"/>
  <c r="W140" i="1"/>
  <c r="S140" i="1"/>
  <c r="S151" i="2" s="1"/>
  <c r="O140" i="1"/>
  <c r="K140" i="1"/>
  <c r="G140" i="1"/>
  <c r="D140" i="1"/>
  <c r="D151" i="1" s="1"/>
  <c r="C140" i="1"/>
  <c r="AD139" i="1"/>
  <c r="AD138" i="1"/>
  <c r="AA138" i="1"/>
  <c r="AA151" i="2" s="1"/>
  <c r="W138" i="1"/>
  <c r="S138" i="1"/>
  <c r="O138" i="1"/>
  <c r="O151" i="2" s="1"/>
  <c r="K138" i="1"/>
  <c r="G138" i="1"/>
  <c r="D138" i="1"/>
  <c r="C138" i="1"/>
  <c r="AD137" i="1"/>
  <c r="AC151" i="1"/>
  <c r="AD136" i="1"/>
  <c r="AA136" i="1"/>
  <c r="Z151" i="1"/>
  <c r="W136" i="1"/>
  <c r="W151" i="1"/>
  <c r="V151" i="1"/>
  <c r="T151" i="1"/>
  <c r="S136" i="1"/>
  <c r="R151" i="1"/>
  <c r="R155" i="1" s="1"/>
  <c r="Q151" i="1"/>
  <c r="O136" i="1"/>
  <c r="O151" i="1"/>
  <c r="K136" i="1"/>
  <c r="G136" i="1"/>
  <c r="D136" i="1"/>
  <c r="C136" i="1"/>
  <c r="AC134" i="1"/>
  <c r="AB134" i="1"/>
  <c r="AA134" i="1"/>
  <c r="Z134" i="1"/>
  <c r="Y134" i="1"/>
  <c r="X134" i="1"/>
  <c r="W134" i="1"/>
  <c r="V134" i="1"/>
  <c r="V150" i="1" s="1"/>
  <c r="U134" i="1"/>
  <c r="T134" i="1"/>
  <c r="S134" i="1"/>
  <c r="R134" i="1"/>
  <c r="Q134" i="1"/>
  <c r="P134" i="1"/>
  <c r="O134" i="1"/>
  <c r="N134" i="1"/>
  <c r="M134" i="1"/>
  <c r="L134" i="1"/>
  <c r="K134" i="1"/>
  <c r="J134" i="1"/>
  <c r="I134" i="1"/>
  <c r="H134" i="1"/>
  <c r="G134" i="1"/>
  <c r="F134" i="1"/>
  <c r="E134" i="1"/>
  <c r="D134" i="1"/>
  <c r="C134" i="1"/>
  <c r="AD168" i="2"/>
  <c r="AB133" i="1"/>
  <c r="AA133" i="1"/>
  <c r="X133" i="1"/>
  <c r="W133" i="1"/>
  <c r="T133" i="1"/>
  <c r="S133" i="1"/>
  <c r="P133" i="1"/>
  <c r="O133" i="1"/>
  <c r="O150" i="1" s="1"/>
  <c r="O154" i="1" s="1"/>
  <c r="N133" i="1"/>
  <c r="M133" i="1"/>
  <c r="M128" i="1"/>
  <c r="M129" i="1"/>
  <c r="M150" i="1" s="1"/>
  <c r="M130" i="1"/>
  <c r="M132" i="1"/>
  <c r="L128" i="1"/>
  <c r="L129" i="1"/>
  <c r="L130" i="1"/>
  <c r="L132" i="1"/>
  <c r="L133" i="1"/>
  <c r="K133" i="1"/>
  <c r="J133" i="1"/>
  <c r="I133" i="1"/>
  <c r="H133" i="1"/>
  <c r="G133" i="1"/>
  <c r="D133" i="1"/>
  <c r="D168" i="2" s="1"/>
  <c r="C133" i="1"/>
  <c r="AB132" i="1"/>
  <c r="AA132" i="1"/>
  <c r="X132" i="1"/>
  <c r="X168" i="2" s="1"/>
  <c r="W132" i="1"/>
  <c r="T132" i="1"/>
  <c r="S132" i="1"/>
  <c r="P132" i="1"/>
  <c r="P150" i="1" s="1"/>
  <c r="O132" i="1"/>
  <c r="N132" i="1"/>
  <c r="K132" i="1"/>
  <c r="J132" i="1"/>
  <c r="J150" i="2" s="1"/>
  <c r="I132" i="1"/>
  <c r="I128" i="1"/>
  <c r="I129" i="1"/>
  <c r="I130" i="1"/>
  <c r="I150" i="2" s="1"/>
  <c r="H128" i="1"/>
  <c r="H129" i="1"/>
  <c r="H130" i="1"/>
  <c r="H132" i="1"/>
  <c r="G132" i="1"/>
  <c r="G128" i="1"/>
  <c r="G129" i="1"/>
  <c r="G130" i="1"/>
  <c r="G150" i="1"/>
  <c r="F128" i="1"/>
  <c r="F129" i="1"/>
  <c r="F130" i="1"/>
  <c r="F150" i="1"/>
  <c r="F154" i="1" s="1"/>
  <c r="D132" i="1"/>
  <c r="C132" i="1"/>
  <c r="C128" i="1"/>
  <c r="C150" i="1" s="1"/>
  <c r="C129" i="1"/>
  <c r="C130" i="1"/>
  <c r="AC130" i="1"/>
  <c r="AB130" i="1"/>
  <c r="AA130" i="1"/>
  <c r="Z130" i="1"/>
  <c r="Y130" i="1"/>
  <c r="X130" i="1"/>
  <c r="W130" i="1"/>
  <c r="V130" i="1"/>
  <c r="U130" i="1"/>
  <c r="T130" i="1"/>
  <c r="S130" i="1"/>
  <c r="R130" i="1"/>
  <c r="Q130" i="1"/>
  <c r="P130" i="1"/>
  <c r="O130" i="1"/>
  <c r="N130" i="1"/>
  <c r="K130" i="1"/>
  <c r="J130" i="1"/>
  <c r="E130" i="1"/>
  <c r="D130" i="1"/>
  <c r="AC129" i="1"/>
  <c r="AB129" i="1"/>
  <c r="AA129" i="1"/>
  <c r="AA128" i="1"/>
  <c r="AA150" i="1"/>
  <c r="Z129" i="1"/>
  <c r="Y129" i="1"/>
  <c r="X129" i="1"/>
  <c r="W129" i="1"/>
  <c r="V129" i="1"/>
  <c r="U129" i="1"/>
  <c r="T129" i="1"/>
  <c r="S129" i="1"/>
  <c r="S128" i="1"/>
  <c r="S150" i="1" s="1"/>
  <c r="R129" i="1"/>
  <c r="Q129" i="1"/>
  <c r="P129" i="1"/>
  <c r="O129" i="1"/>
  <c r="O128" i="1"/>
  <c r="N129" i="1"/>
  <c r="K129" i="1"/>
  <c r="J129" i="1"/>
  <c r="J128" i="1"/>
  <c r="E129" i="1"/>
  <c r="D129" i="1"/>
  <c r="D150" i="1" s="1"/>
  <c r="E154" i="1" s="1"/>
  <c r="AC128" i="1"/>
  <c r="AC150" i="1" s="1"/>
  <c r="AC154" i="1" s="1"/>
  <c r="AB128" i="1"/>
  <c r="AB150" i="1"/>
  <c r="Z128" i="1"/>
  <c r="Z150" i="1" s="1"/>
  <c r="Y128" i="1"/>
  <c r="X128" i="1"/>
  <c r="W128" i="1"/>
  <c r="W150" i="1"/>
  <c r="V128" i="1"/>
  <c r="U128" i="1"/>
  <c r="U150" i="1" s="1"/>
  <c r="U154" i="1" s="1"/>
  <c r="T128" i="1"/>
  <c r="T150" i="1"/>
  <c r="R128" i="1"/>
  <c r="R150" i="1" s="1"/>
  <c r="Q128" i="1"/>
  <c r="Q150" i="1"/>
  <c r="P128" i="1"/>
  <c r="N128" i="1"/>
  <c r="N150" i="1" s="1"/>
  <c r="K128" i="1"/>
  <c r="E128" i="1"/>
  <c r="D128" i="1"/>
  <c r="AB151" i="1"/>
  <c r="U161" i="3"/>
  <c r="R168" i="3"/>
  <c r="AA161" i="3"/>
  <c r="Z157" i="1"/>
  <c r="AD157" i="1"/>
  <c r="Y157" i="1"/>
  <c r="U170" i="3"/>
  <c r="C165" i="3"/>
  <c r="M151" i="1"/>
  <c r="G152" i="1"/>
  <c r="F152" i="1"/>
  <c r="N151" i="1"/>
  <c r="J152" i="1"/>
  <c r="K156" i="1" s="1"/>
  <c r="S157" i="1"/>
  <c r="Y170" i="3"/>
  <c r="M160" i="3"/>
  <c r="AC161" i="3"/>
  <c r="O157" i="1"/>
  <c r="AB154" i="1"/>
  <c r="W154" i="1"/>
  <c r="V168" i="3"/>
  <c r="O169" i="3"/>
  <c r="X160" i="3"/>
  <c r="D166" i="3"/>
  <c r="N166" i="3"/>
  <c r="D170" i="3"/>
  <c r="X167" i="3"/>
  <c r="C169" i="3"/>
  <c r="I160" i="3"/>
  <c r="E160" i="3"/>
  <c r="V172" i="3"/>
  <c r="M170" i="3"/>
  <c r="E170" i="3"/>
  <c r="S170" i="3"/>
  <c r="O160" i="3"/>
  <c r="G160" i="3"/>
  <c r="O171" i="3"/>
  <c r="U168" i="3"/>
  <c r="G150" i="3"/>
  <c r="W167" i="3"/>
  <c r="U167" i="3"/>
  <c r="S167" i="3"/>
  <c r="L151" i="3"/>
  <c r="R171" i="3"/>
  <c r="Z172" i="3"/>
  <c r="R172" i="3"/>
  <c r="K171" i="3"/>
  <c r="V167" i="3"/>
  <c r="T167" i="3"/>
  <c r="R167" i="3"/>
  <c r="Y172" i="3"/>
  <c r="AA152" i="3"/>
  <c r="J171" i="3"/>
  <c r="M152" i="3"/>
  <c r="M157" i="3"/>
  <c r="Q157" i="3"/>
  <c r="Y157" i="3"/>
  <c r="AA172" i="3"/>
  <c r="S172" i="3"/>
  <c r="AA166" i="3"/>
  <c r="W166" i="3"/>
  <c r="L171" i="3"/>
  <c r="S166" i="3"/>
  <c r="E152" i="3"/>
  <c r="AC172" i="3"/>
  <c r="U172" i="3"/>
  <c r="AC166" i="3"/>
  <c r="E166" i="3"/>
  <c r="AC165" i="3"/>
  <c r="N171" i="3"/>
  <c r="R157" i="3"/>
  <c r="AA160" i="3"/>
  <c r="S160" i="3"/>
  <c r="W172" i="3"/>
  <c r="O172" i="3"/>
  <c r="Z164" i="3"/>
  <c r="G166" i="3"/>
  <c r="L165" i="3"/>
  <c r="P171" i="3"/>
  <c r="Y163" i="3"/>
  <c r="F150" i="3"/>
  <c r="F157" i="3"/>
  <c r="Q169" i="3"/>
  <c r="N161" i="3"/>
  <c r="W168" i="3"/>
  <c r="K163" i="3"/>
  <c r="K157" i="3"/>
  <c r="S157" i="3"/>
  <c r="W157" i="3"/>
  <c r="K170" i="3"/>
  <c r="G170" i="3"/>
  <c r="I170" i="3"/>
  <c r="G152" i="3"/>
  <c r="H166" i="3"/>
  <c r="L161" i="3"/>
  <c r="H161" i="3"/>
  <c r="N169" i="3"/>
  <c r="C168" i="3"/>
  <c r="I172" i="3"/>
  <c r="E172" i="3"/>
  <c r="N170" i="3"/>
  <c r="Y164" i="3"/>
  <c r="U164" i="3"/>
  <c r="Q164" i="3"/>
  <c r="I164" i="3"/>
  <c r="L166" i="3"/>
  <c r="S151" i="3"/>
  <c r="F171" i="3"/>
  <c r="N168" i="3"/>
  <c r="O167" i="3"/>
  <c r="F167" i="3"/>
  <c r="V163" i="3"/>
  <c r="W162" i="3"/>
  <c r="S162" i="3"/>
  <c r="O162" i="3"/>
  <c r="F162" i="3"/>
  <c r="AC152" i="3"/>
  <c r="AD169" i="3"/>
  <c r="R166" i="3"/>
  <c r="AC157" i="3"/>
  <c r="AC170" i="3"/>
  <c r="O164" i="3"/>
  <c r="P160" i="3"/>
  <c r="AB160" i="3"/>
  <c r="T163" i="3"/>
  <c r="D168" i="3"/>
  <c r="I157" i="3"/>
  <c r="U157" i="3"/>
  <c r="C163" i="3"/>
  <c r="C170" i="3"/>
  <c r="T160" i="3"/>
  <c r="L172" i="3"/>
  <c r="H172" i="3"/>
  <c r="D172" i="3"/>
  <c r="T161" i="3"/>
  <c r="Q170" i="3"/>
  <c r="AC164" i="3"/>
  <c r="AA164" i="3"/>
  <c r="X164" i="3"/>
  <c r="M164" i="3"/>
  <c r="K164" i="3"/>
  <c r="S152" i="3"/>
  <c r="K160" i="3"/>
  <c r="K166" i="3"/>
  <c r="Y165" i="3"/>
  <c r="U165" i="3"/>
  <c r="P165" i="3"/>
  <c r="AB171" i="3"/>
  <c r="Z171" i="3"/>
  <c r="X171" i="3"/>
  <c r="V171" i="3"/>
  <c r="T171" i="3"/>
  <c r="E171" i="3"/>
  <c r="AC168" i="3"/>
  <c r="Y168" i="3"/>
  <c r="Q168" i="3"/>
  <c r="I168" i="3"/>
  <c r="Y169" i="3"/>
  <c r="M169" i="3"/>
  <c r="I150" i="3"/>
  <c r="AB167" i="3"/>
  <c r="N167" i="3"/>
  <c r="J167" i="3"/>
  <c r="H167" i="3"/>
  <c r="E167" i="3"/>
  <c r="U163" i="3"/>
  <c r="R163" i="3"/>
  <c r="P163" i="3"/>
  <c r="N163" i="3"/>
  <c r="J163" i="3"/>
  <c r="H163" i="3"/>
  <c r="F163" i="3"/>
  <c r="D163" i="3"/>
  <c r="R162" i="3"/>
  <c r="E162" i="3"/>
  <c r="AD162" i="3"/>
  <c r="AD168" i="3"/>
  <c r="AD160" i="3"/>
  <c r="AD172" i="3"/>
  <c r="AD161" i="3"/>
  <c r="C167" i="3"/>
  <c r="C160" i="3"/>
  <c r="C172" i="3"/>
  <c r="K172" i="3"/>
  <c r="G172" i="3"/>
  <c r="AA170" i="3"/>
  <c r="W170" i="3"/>
  <c r="W164" i="3"/>
  <c r="S164" i="3"/>
  <c r="G164" i="3"/>
  <c r="F160" i="3"/>
  <c r="U152" i="3"/>
  <c r="Z166" i="3"/>
  <c r="V166" i="3"/>
  <c r="K161" i="3"/>
  <c r="Q171" i="3"/>
  <c r="D171" i="3"/>
  <c r="J168" i="3"/>
  <c r="L168" i="3"/>
  <c r="F168" i="3"/>
  <c r="AA167" i="3"/>
  <c r="M167" i="3"/>
  <c r="D167" i="3"/>
  <c r="X163" i="3"/>
  <c r="M163" i="3"/>
  <c r="J162" i="3"/>
  <c r="AD163" i="3"/>
  <c r="AD164" i="3"/>
  <c r="AB161" i="3"/>
  <c r="Z168" i="3"/>
  <c r="W161" i="3"/>
  <c r="T157" i="3"/>
  <c r="J160" i="3"/>
  <c r="K152" i="3"/>
  <c r="E164" i="3"/>
  <c r="J150" i="3"/>
  <c r="Y161" i="3"/>
  <c r="Z150" i="3"/>
  <c r="N151" i="3"/>
  <c r="Q162" i="3"/>
  <c r="K167" i="3"/>
  <c r="V157" i="3"/>
  <c r="Z157" i="3"/>
  <c r="C161" i="3"/>
  <c r="C164" i="3"/>
  <c r="L152" i="3"/>
  <c r="L156" i="3" s="1"/>
  <c r="O170" i="3"/>
  <c r="V164" i="3"/>
  <c r="R164" i="3"/>
  <c r="N164" i="3"/>
  <c r="J164" i="3"/>
  <c r="F164" i="3"/>
  <c r="Y166" i="3"/>
  <c r="U166" i="3"/>
  <c r="Q166" i="3"/>
  <c r="J166" i="3"/>
  <c r="O161" i="3"/>
  <c r="P161" i="3"/>
  <c r="D161" i="3"/>
  <c r="Z165" i="3"/>
  <c r="AA171" i="3"/>
  <c r="Y171" i="3"/>
  <c r="W171" i="3"/>
  <c r="U171" i="3"/>
  <c r="S171" i="3"/>
  <c r="G171" i="3"/>
  <c r="AA168" i="3"/>
  <c r="O168" i="3"/>
  <c r="K168" i="3"/>
  <c r="H168" i="3"/>
  <c r="S169" i="3"/>
  <c r="K169" i="3"/>
  <c r="AC167" i="3"/>
  <c r="Z167" i="3"/>
  <c r="P167" i="3"/>
  <c r="L167" i="3"/>
  <c r="I167" i="3"/>
  <c r="G167" i="3"/>
  <c r="S163" i="3"/>
  <c r="Q163" i="3"/>
  <c r="O163" i="3"/>
  <c r="L163" i="3"/>
  <c r="I163" i="3"/>
  <c r="G163" i="3"/>
  <c r="E163" i="3"/>
  <c r="AB162" i="3"/>
  <c r="Z162" i="3"/>
  <c r="T162" i="3"/>
  <c r="AD170" i="3"/>
  <c r="H151" i="3"/>
  <c r="C162" i="3"/>
  <c r="C150" i="3"/>
  <c r="W169" i="3"/>
  <c r="V151" i="3"/>
  <c r="X165" i="3"/>
  <c r="X161" i="3"/>
  <c r="Q165" i="3"/>
  <c r="M165" i="3"/>
  <c r="M168" i="3"/>
  <c r="M150" i="3"/>
  <c r="E168" i="3"/>
  <c r="AA150" i="3"/>
  <c r="AA169" i="3"/>
  <c r="O150" i="3"/>
  <c r="AC163" i="3"/>
  <c r="AC150" i="3"/>
  <c r="W163" i="3"/>
  <c r="W150" i="3"/>
  <c r="P162" i="3"/>
  <c r="C152" i="3"/>
  <c r="E165" i="3"/>
  <c r="G168" i="3"/>
  <c r="K162" i="3"/>
  <c r="K150" i="3"/>
  <c r="V165" i="3"/>
  <c r="U169" i="3"/>
  <c r="J157" i="3"/>
  <c r="S150" i="3"/>
  <c r="E150" i="3"/>
  <c r="G157" i="3"/>
  <c r="C151" i="3"/>
  <c r="Y152" i="3"/>
  <c r="Q160" i="3"/>
  <c r="G169" i="3"/>
  <c r="I165" i="3"/>
  <c r="H165" i="3"/>
  <c r="D165" i="3"/>
  <c r="D151" i="3"/>
  <c r="Q150" i="3"/>
  <c r="Q167" i="3"/>
  <c r="U162" i="3"/>
  <c r="U150" i="3"/>
  <c r="D162" i="3"/>
  <c r="Z151" i="3"/>
  <c r="S161" i="3"/>
  <c r="O152" i="3"/>
  <c r="X157" i="3"/>
  <c r="C166" i="3"/>
  <c r="AC169" i="3"/>
  <c r="I169" i="3"/>
  <c r="I152" i="3"/>
  <c r="E169" i="3"/>
  <c r="Y167" i="3"/>
  <c r="AB163" i="3"/>
  <c r="J162" i="2"/>
  <c r="R162" i="2"/>
  <c r="R150" i="2"/>
  <c r="V150" i="2"/>
  <c r="W154" i="2" s="1"/>
  <c r="Z162" i="2"/>
  <c r="AA150" i="2"/>
  <c r="G163" i="2"/>
  <c r="G150" i="2"/>
  <c r="O163" i="2"/>
  <c r="O150" i="2"/>
  <c r="S163" i="2"/>
  <c r="S150" i="2"/>
  <c r="W152" i="2"/>
  <c r="AB156" i="2" s="1"/>
  <c r="L152" i="2"/>
  <c r="J152" i="2"/>
  <c r="K151" i="2"/>
  <c r="W151" i="2"/>
  <c r="X151" i="2"/>
  <c r="AB155" i="2" s="1"/>
  <c r="F152" i="2"/>
  <c r="X152" i="2"/>
  <c r="F162" i="2"/>
  <c r="F150" i="2"/>
  <c r="N162" i="2"/>
  <c r="N150" i="2"/>
  <c r="K163" i="2"/>
  <c r="K150" i="2"/>
  <c r="W163" i="2"/>
  <c r="W150" i="2"/>
  <c r="O152" i="2"/>
  <c r="T152" i="2"/>
  <c r="T166" i="2"/>
  <c r="AB166" i="2"/>
  <c r="D170" i="2"/>
  <c r="L170" i="2"/>
  <c r="T170" i="2"/>
  <c r="AB170" i="2"/>
  <c r="T157" i="2"/>
  <c r="L157" i="2"/>
  <c r="AB151" i="2"/>
  <c r="T151" i="2"/>
  <c r="H151" i="2"/>
  <c r="D151" i="2"/>
  <c r="AB162" i="2"/>
  <c r="P168" i="2"/>
  <c r="T168" i="2"/>
  <c r="AB168" i="2"/>
  <c r="E161" i="2"/>
  <c r="I161" i="2"/>
  <c r="M161" i="2"/>
  <c r="Q161" i="2"/>
  <c r="U161" i="2"/>
  <c r="AC161" i="2"/>
  <c r="N165" i="2"/>
  <c r="R165" i="2"/>
  <c r="V165" i="2"/>
  <c r="Z165" i="2"/>
  <c r="Q166" i="2"/>
  <c r="U166" i="2"/>
  <c r="Y166" i="2"/>
  <c r="E170" i="2"/>
  <c r="M170" i="2"/>
  <c r="Q170" i="2"/>
  <c r="U170" i="2"/>
  <c r="Y170" i="2"/>
  <c r="AC170" i="2"/>
  <c r="U150" i="2"/>
  <c r="T150" i="2"/>
  <c r="Q150" i="2"/>
  <c r="L150" i="2"/>
  <c r="E150" i="2"/>
  <c r="O168" i="2"/>
  <c r="S168" i="2"/>
  <c r="W168" i="2"/>
  <c r="AA168" i="2"/>
  <c r="X166" i="2"/>
  <c r="H170" i="2"/>
  <c r="P170" i="2"/>
  <c r="X170" i="2"/>
  <c r="AB157" i="2"/>
  <c r="F161" i="2"/>
  <c r="J161" i="2"/>
  <c r="N161" i="2"/>
  <c r="R161" i="2"/>
  <c r="V161" i="2"/>
  <c r="O165" i="2"/>
  <c r="W165" i="2"/>
  <c r="AD161" i="2"/>
  <c r="S157" i="2"/>
  <c r="H157" i="2"/>
  <c r="AD166" i="2"/>
  <c r="AD170" i="2"/>
  <c r="K150" i="1"/>
  <c r="L156" i="1"/>
  <c r="I157" i="2"/>
  <c r="M157" i="2"/>
  <c r="Q157" i="2"/>
  <c r="U157" i="2"/>
  <c r="AD157" i="2"/>
  <c r="Y157" i="2"/>
  <c r="AC157" i="2"/>
  <c r="O157" i="2"/>
  <c r="N157" i="2"/>
  <c r="Z157" i="2"/>
  <c r="X157" i="2"/>
  <c r="W157" i="2"/>
  <c r="J157" i="2"/>
  <c r="R157" i="2"/>
  <c r="V157" i="2"/>
  <c r="P157" i="2"/>
  <c r="AC155" i="1"/>
  <c r="AC156" i="1"/>
  <c r="O155" i="1"/>
  <c r="N155" i="1"/>
  <c r="N154" i="1"/>
  <c r="E151" i="1"/>
  <c r="D152" i="1"/>
  <c r="D156" i="1" s="1"/>
  <c r="G151" i="1"/>
  <c r="K151" i="1"/>
  <c r="K155" i="1" s="1"/>
  <c r="H152" i="1"/>
  <c r="H156" i="1" s="1"/>
  <c r="I151" i="1"/>
  <c r="F151" i="1"/>
  <c r="F155" i="1" s="1"/>
  <c r="F156" i="1"/>
  <c r="G156" i="1"/>
  <c r="J154" i="3"/>
  <c r="G154" i="3"/>
  <c r="AA154" i="3"/>
  <c r="F154" i="3"/>
  <c r="K154" i="3"/>
  <c r="N154" i="3"/>
  <c r="D155" i="3"/>
  <c r="V154" i="2"/>
  <c r="L155" i="1"/>
  <c r="J155" i="1"/>
  <c r="G155" i="1"/>
  <c r="AE166" i="2"/>
  <c r="AE150" i="2"/>
  <c r="AE151" i="2"/>
  <c r="AE170" i="2"/>
  <c r="AE169" i="3"/>
  <c r="AE162" i="3"/>
  <c r="AE165" i="2"/>
  <c r="AE152" i="2"/>
  <c r="AE165" i="3"/>
  <c r="AE166" i="3"/>
  <c r="AE170" i="3"/>
  <c r="AE151" i="3"/>
  <c r="AE160" i="3"/>
  <c r="AE168" i="3"/>
  <c r="AE161" i="2"/>
  <c r="AF152" i="2" l="1"/>
  <c r="AF156" i="2" s="1"/>
  <c r="AF151" i="2"/>
  <c r="AF155" i="2" s="1"/>
  <c r="AF170" i="2"/>
  <c r="AF169" i="2"/>
  <c r="AE155" i="3"/>
  <c r="AF155" i="3"/>
  <c r="AF157" i="1"/>
  <c r="Y155" i="1"/>
  <c r="Z155" i="1"/>
  <c r="U155" i="3"/>
  <c r="E155" i="1"/>
  <c r="S154" i="1"/>
  <c r="T154" i="1"/>
  <c r="P154" i="1"/>
  <c r="V166" i="2"/>
  <c r="V151" i="2"/>
  <c r="AA155" i="2" s="1"/>
  <c r="K164" i="2"/>
  <c r="K152" i="2"/>
  <c r="G170" i="2"/>
  <c r="G152" i="2"/>
  <c r="W152" i="3"/>
  <c r="W160" i="3"/>
  <c r="AB152" i="3"/>
  <c r="T164" i="3"/>
  <c r="T152" i="3"/>
  <c r="Z161" i="3"/>
  <c r="H160" i="3"/>
  <c r="H152" i="3"/>
  <c r="H156" i="3" s="1"/>
  <c r="R152" i="3"/>
  <c r="R169" i="3"/>
  <c r="AB151" i="3"/>
  <c r="AB165" i="3"/>
  <c r="X151" i="3"/>
  <c r="X155" i="3" s="1"/>
  <c r="K151" i="3"/>
  <c r="K165" i="3"/>
  <c r="F151" i="3"/>
  <c r="F165" i="3"/>
  <c r="P150" i="3"/>
  <c r="P169" i="3"/>
  <c r="X150" i="3"/>
  <c r="X154" i="3" s="1"/>
  <c r="Y162" i="3"/>
  <c r="Y150" i="3"/>
  <c r="V150" i="3"/>
  <c r="V162" i="3"/>
  <c r="M156" i="3"/>
  <c r="I155" i="1"/>
  <c r="C151" i="1"/>
  <c r="D155" i="1" s="1"/>
  <c r="D154" i="1"/>
  <c r="AD150" i="2"/>
  <c r="AF154" i="2" s="1"/>
  <c r="AA165" i="2"/>
  <c r="Z161" i="2"/>
  <c r="H150" i="2"/>
  <c r="L154" i="2" s="1"/>
  <c r="P152" i="2"/>
  <c r="V152" i="2"/>
  <c r="X150" i="2"/>
  <c r="AD150" i="3"/>
  <c r="AD154" i="3" s="1"/>
  <c r="I156" i="3"/>
  <c r="D150" i="3"/>
  <c r="D154" i="3" s="1"/>
  <c r="O154" i="3"/>
  <c r="Z160" i="3"/>
  <c r="X168" i="3"/>
  <c r="O165" i="3"/>
  <c r="T165" i="3"/>
  <c r="W165" i="3"/>
  <c r="R154" i="1"/>
  <c r="X150" i="1"/>
  <c r="X154" i="1" s="1"/>
  <c r="AA154" i="1"/>
  <c r="Y150" i="1"/>
  <c r="Y154" i="1" s="1"/>
  <c r="Y150" i="2"/>
  <c r="Y154" i="2" s="1"/>
  <c r="I150" i="1"/>
  <c r="V154" i="1"/>
  <c r="S151" i="1"/>
  <c r="W155" i="1"/>
  <c r="AA151" i="1"/>
  <c r="N152" i="1"/>
  <c r="H157" i="1"/>
  <c r="G157" i="1"/>
  <c r="L157" i="1"/>
  <c r="K157" i="1"/>
  <c r="AC162" i="2"/>
  <c r="AC150" i="2"/>
  <c r="I169" i="2"/>
  <c r="M169" i="2"/>
  <c r="R169" i="2"/>
  <c r="R152" i="1"/>
  <c r="R156" i="1" s="1"/>
  <c r="S169" i="2"/>
  <c r="V152" i="1"/>
  <c r="V156" i="1" s="1"/>
  <c r="G161" i="2"/>
  <c r="G151" i="2"/>
  <c r="L155" i="2" s="1"/>
  <c r="I152" i="2"/>
  <c r="O157" i="3"/>
  <c r="N157" i="3"/>
  <c r="Q172" i="3"/>
  <c r="Q152" i="3"/>
  <c r="Q156" i="3" s="1"/>
  <c r="X152" i="3"/>
  <c r="X156" i="3" s="1"/>
  <c r="P164" i="3"/>
  <c r="P152" i="3"/>
  <c r="P156" i="3" s="1"/>
  <c r="D152" i="3"/>
  <c r="V152" i="3"/>
  <c r="V156" i="3" s="1"/>
  <c r="V169" i="3"/>
  <c r="N152" i="3"/>
  <c r="F169" i="3"/>
  <c r="F152" i="3"/>
  <c r="O155" i="3"/>
  <c r="G165" i="3"/>
  <c r="G151" i="3"/>
  <c r="M151" i="3"/>
  <c r="M155" i="3" s="1"/>
  <c r="I161" i="3"/>
  <c r="I151" i="3"/>
  <c r="I155" i="3" s="1"/>
  <c r="E161" i="3"/>
  <c r="E151" i="3"/>
  <c r="E155" i="3" s="1"/>
  <c r="AA165" i="3"/>
  <c r="AA151" i="3"/>
  <c r="AA155" i="3" s="1"/>
  <c r="R165" i="3"/>
  <c r="R151" i="3"/>
  <c r="J165" i="3"/>
  <c r="J151" i="3"/>
  <c r="J155" i="3" s="1"/>
  <c r="L150" i="3"/>
  <c r="L169" i="3"/>
  <c r="AB168" i="3"/>
  <c r="AB150" i="3"/>
  <c r="T168" i="3"/>
  <c r="T150" i="3"/>
  <c r="AD155" i="3"/>
  <c r="V155" i="3"/>
  <c r="E156" i="1"/>
  <c r="AE150" i="3"/>
  <c r="AE154" i="3" s="1"/>
  <c r="D150" i="2"/>
  <c r="I154" i="2" s="1"/>
  <c r="R152" i="2"/>
  <c r="W156" i="2" s="1"/>
  <c r="Z150" i="2"/>
  <c r="Z154" i="2" s="1"/>
  <c r="P151" i="3"/>
  <c r="P155" i="3" s="1"/>
  <c r="V161" i="3"/>
  <c r="Q151" i="3"/>
  <c r="AB164" i="3"/>
  <c r="H150" i="3"/>
  <c r="J150" i="1"/>
  <c r="H150" i="1"/>
  <c r="H154" i="1" s="1"/>
  <c r="L150" i="1"/>
  <c r="L154" i="1" s="1"/>
  <c r="T156" i="1"/>
  <c r="U156" i="1"/>
  <c r="AB156" i="1"/>
  <c r="S156" i="1"/>
  <c r="X156" i="1"/>
  <c r="AD152" i="2"/>
  <c r="Q157" i="1"/>
  <c r="P157" i="1"/>
  <c r="X157" i="1"/>
  <c r="W157" i="1"/>
  <c r="V157" i="1"/>
  <c r="U157" i="1"/>
  <c r="U165" i="2"/>
  <c r="U151" i="1"/>
  <c r="U155" i="1" s="1"/>
  <c r="I152" i="1"/>
  <c r="I156" i="1" s="1"/>
  <c r="AD165" i="3"/>
  <c r="S154" i="3"/>
  <c r="P150" i="2"/>
  <c r="U154" i="2" s="1"/>
  <c r="C150" i="2"/>
  <c r="S165" i="2"/>
  <c r="C152" i="2"/>
  <c r="H156" i="2" s="1"/>
  <c r="M150" i="2"/>
  <c r="O154" i="2" s="1"/>
  <c r="Y161" i="2"/>
  <c r="D152" i="2"/>
  <c r="N152" i="2"/>
  <c r="D160" i="3"/>
  <c r="J152" i="3"/>
  <c r="Z152" i="3"/>
  <c r="Z156" i="3" s="1"/>
  <c r="N162" i="3"/>
  <c r="Q154" i="1"/>
  <c r="G154" i="1"/>
  <c r="P151" i="2"/>
  <c r="P151" i="1"/>
  <c r="Z152" i="1"/>
  <c r="Z156" i="1" s="1"/>
  <c r="F157" i="1"/>
  <c r="E157" i="1"/>
  <c r="J157" i="1"/>
  <c r="I157" i="1"/>
  <c r="N157" i="1"/>
  <c r="M157" i="1"/>
  <c r="AC157" i="1"/>
  <c r="AB157" i="1"/>
  <c r="AD151" i="1"/>
  <c r="AD155" i="1" s="1"/>
  <c r="F169" i="2"/>
  <c r="O169" i="2"/>
  <c r="V169" i="2"/>
  <c r="E168" i="2"/>
  <c r="N151" i="2"/>
  <c r="S155" i="2" s="1"/>
  <c r="AA161" i="2"/>
  <c r="Q151" i="2"/>
  <c r="I160" i="2"/>
  <c r="AB157" i="3"/>
  <c r="AA157" i="3"/>
  <c r="AE152" i="3"/>
  <c r="AF152" i="1"/>
  <c r="K169" i="2"/>
  <c r="U169" i="2"/>
  <c r="AA169" i="2"/>
  <c r="V168" i="2"/>
  <c r="AC168" i="2"/>
  <c r="J151" i="2"/>
  <c r="L161" i="2"/>
  <c r="T165" i="2"/>
  <c r="X165" i="2"/>
  <c r="E151" i="2"/>
  <c r="H155" i="2" s="1"/>
  <c r="M151" i="2"/>
  <c r="AC152" i="2"/>
  <c r="AC156" i="2" s="1"/>
  <c r="AD152" i="3"/>
  <c r="AD156" i="3" s="1"/>
  <c r="AE152" i="1"/>
  <c r="AE156" i="1" s="1"/>
  <c r="AD165" i="2"/>
  <c r="E169" i="2"/>
  <c r="U151" i="2"/>
  <c r="Z155" i="2" s="1"/>
  <c r="AC151" i="2"/>
  <c r="AC155" i="2" s="1"/>
  <c r="U152" i="2"/>
  <c r="U156" i="2" s="1"/>
  <c r="K160" i="2"/>
  <c r="AD150" i="1"/>
  <c r="AD154" i="1" s="1"/>
  <c r="AD157" i="3"/>
  <c r="AE157" i="1"/>
  <c r="AE160" i="2"/>
  <c r="AE151" i="1"/>
  <c r="AF151" i="1"/>
  <c r="AF155" i="1" s="1"/>
  <c r="AF150" i="1"/>
  <c r="AF154" i="1" s="1"/>
  <c r="AE154" i="1"/>
  <c r="AE155" i="1"/>
  <c r="O155" i="2" l="1"/>
  <c r="J155" i="2"/>
  <c r="Q155" i="1"/>
  <c r="P155" i="1"/>
  <c r="N156" i="2"/>
  <c r="Q156" i="2"/>
  <c r="AD156" i="2"/>
  <c r="J154" i="1"/>
  <c r="K154" i="1"/>
  <c r="U154" i="3"/>
  <c r="T154" i="3"/>
  <c r="R155" i="3"/>
  <c r="S155" i="3"/>
  <c r="F156" i="3"/>
  <c r="G156" i="3"/>
  <c r="AA156" i="1"/>
  <c r="S155" i="1"/>
  <c r="T155" i="1"/>
  <c r="V156" i="2"/>
  <c r="AA156" i="2"/>
  <c r="W154" i="3"/>
  <c r="V154" i="3"/>
  <c r="AB155" i="3"/>
  <c r="AC155" i="3"/>
  <c r="AB156" i="3"/>
  <c r="AC156" i="3"/>
  <c r="AE155" i="2"/>
  <c r="J154" i="2"/>
  <c r="AA156" i="3"/>
  <c r="K154" i="2"/>
  <c r="Y155" i="2"/>
  <c r="U155" i="2"/>
  <c r="N155" i="2"/>
  <c r="P155" i="2"/>
  <c r="T155" i="2"/>
  <c r="H154" i="3"/>
  <c r="I154" i="3"/>
  <c r="J156" i="1"/>
  <c r="M154" i="3"/>
  <c r="L154" i="3"/>
  <c r="G155" i="3"/>
  <c r="H155" i="3"/>
  <c r="D156" i="3"/>
  <c r="E156" i="3"/>
  <c r="M156" i="2"/>
  <c r="I156" i="2"/>
  <c r="N156" i="1"/>
  <c r="O156" i="1"/>
  <c r="P156" i="2"/>
  <c r="T156" i="2"/>
  <c r="AD154" i="2"/>
  <c r="Z154" i="3"/>
  <c r="Y154" i="3"/>
  <c r="Q154" i="3"/>
  <c r="P154" i="3"/>
  <c r="K155" i="3"/>
  <c r="L155" i="3"/>
  <c r="K156" i="2"/>
  <c r="W156" i="1"/>
  <c r="Z154" i="1"/>
  <c r="X156" i="2"/>
  <c r="I155" i="2"/>
  <c r="K155" i="2"/>
  <c r="Z156" i="2"/>
  <c r="W155" i="2"/>
  <c r="AF156" i="1"/>
  <c r="K156" i="3"/>
  <c r="J156" i="3"/>
  <c r="AE156" i="2"/>
  <c r="AE154" i="2"/>
  <c r="AB154" i="3"/>
  <c r="AC154" i="3"/>
  <c r="N156" i="3"/>
  <c r="O156" i="3"/>
  <c r="AC154" i="2"/>
  <c r="AA155" i="1"/>
  <c r="AB155" i="1"/>
  <c r="M154" i="1"/>
  <c r="H154" i="2"/>
  <c r="X155" i="2"/>
  <c r="R156" i="3"/>
  <c r="S156" i="3"/>
  <c r="T156" i="3"/>
  <c r="U156" i="3"/>
  <c r="W156" i="3"/>
  <c r="N155" i="3"/>
  <c r="S156" i="2"/>
  <c r="Y155" i="3"/>
  <c r="V155" i="1"/>
  <c r="Y156" i="2"/>
  <c r="R155" i="2"/>
  <c r="M155" i="2"/>
  <c r="AE156" i="3"/>
  <c r="Q155" i="2"/>
  <c r="M154" i="2"/>
  <c r="R154" i="2"/>
  <c r="Q154" i="2"/>
  <c r="P154" i="2"/>
  <c r="T154" i="2"/>
  <c r="S154" i="2"/>
  <c r="Q155" i="3"/>
  <c r="R156" i="2"/>
  <c r="I154" i="1"/>
  <c r="Y156" i="3"/>
  <c r="AB154" i="2"/>
  <c r="X154" i="2"/>
  <c r="AA154" i="2"/>
  <c r="F155" i="3"/>
  <c r="J156" i="2"/>
  <c r="V155" i="2"/>
  <c r="E154" i="3"/>
  <c r="N154" i="2"/>
  <c r="AD155" i="2"/>
  <c r="L156" i="2"/>
  <c r="O156" i="2"/>
</calcChain>
</file>

<file path=xl/sharedStrings.xml><?xml version="1.0" encoding="utf-8"?>
<sst xmlns="http://schemas.openxmlformats.org/spreadsheetml/2006/main" count="1193" uniqueCount="214">
  <si>
    <t>LUPIN - SURFACES (ha)</t>
  </si>
  <si>
    <t>Source : Terres Inovia et Terres Univia d'après les données du Ministère de l'Agriculture, de l'Agroalimentaire et de la Forêt (MAAF)</t>
  </si>
  <si>
    <t>Date de la dernière actualisation :</t>
  </si>
  <si>
    <t>absence de lupin</t>
  </si>
  <si>
    <t xml:space="preserve"> </t>
  </si>
  <si>
    <t>Superficie (ha)</t>
  </si>
  <si>
    <t>*données provisoires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</si>
  <si>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</si>
  <si>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</si>
  <si>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</si>
  <si>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</si>
  <si>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</si>
  <si>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</si>
  <si>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</si>
  <si>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</si>
  <si>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</si>
  <si>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</si>
  <si>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</si>
  <si>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</si>
  <si>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</si>
  <si>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</si>
  <si>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</si>
  <si>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</si>
  <si>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</si>
  <si>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</si>
  <si>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</si>
  <si>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2018*</t>
  </si>
  <si>
    <t xml:space="preserve">   D67 - Bas-Rhin</t>
  </si>
  <si>
    <t>Est et Nord</t>
  </si>
  <si>
    <t xml:space="preserve">   D68 - Haut-Rhin</t>
  </si>
  <si>
    <t>R42 - Alsace</t>
  </si>
  <si>
    <t xml:space="preserve">   D24 - Dordogne</t>
  </si>
  <si>
    <t>Sud</t>
  </si>
  <si>
    <t xml:space="preserve">   D33 - Gironde</t>
  </si>
  <si>
    <t xml:space="preserve">   D40 - Landes</t>
  </si>
  <si>
    <t xml:space="preserve">   D47 - Lot-et-Garonne</t>
  </si>
  <si>
    <t xml:space="preserve">   D64 - Pyrénées-Atlantiques</t>
  </si>
  <si>
    <t>R72 - Aquitaine</t>
  </si>
  <si>
    <t xml:space="preserve">   D03 - Allier</t>
  </si>
  <si>
    <t xml:space="preserve">   D15 - Cantal</t>
  </si>
  <si>
    <t xml:space="preserve">   D43 - Haute-Loire</t>
  </si>
  <si>
    <t xml:space="preserve">   D63 - Puy-de-Dôme</t>
  </si>
  <si>
    <t>R83 - Auvergne</t>
  </si>
  <si>
    <t xml:space="preserve">   D21 - Côte-d'Or</t>
  </si>
  <si>
    <t xml:space="preserve">   D58 - Nièvre</t>
  </si>
  <si>
    <t xml:space="preserve">   D71 - Saône-et-Loire</t>
  </si>
  <si>
    <t xml:space="preserve">   D89 - Yonne</t>
  </si>
  <si>
    <t>R26 - Bourgogne</t>
  </si>
  <si>
    <t xml:space="preserve">   D22 - Côtes-d'Armor</t>
  </si>
  <si>
    <t>Centre et Ouest</t>
  </si>
  <si>
    <t xml:space="preserve">   D29 - Finistère</t>
  </si>
  <si>
    <t xml:space="preserve">   D35 - Ille-et-Vilaine</t>
  </si>
  <si>
    <t xml:space="preserve">   D56 - Morbihan</t>
  </si>
  <si>
    <t>R53 - Bretagne</t>
  </si>
  <si>
    <t xml:space="preserve">   D18 - Cher</t>
  </si>
  <si>
    <t xml:space="preserve">   D28 - Eure-et-Loir</t>
  </si>
  <si>
    <t xml:space="preserve">   D36 - Indre</t>
  </si>
  <si>
    <t xml:space="preserve">   D37 - Indre-et-Loire</t>
  </si>
  <si>
    <t xml:space="preserve">   D41 - Loir-et-Cher</t>
  </si>
  <si>
    <t xml:space="preserve">   D45 - Loiret</t>
  </si>
  <si>
    <t>R24 - Centre Val de Loire</t>
  </si>
  <si>
    <t xml:space="preserve">   D08 - Ardennes</t>
  </si>
  <si>
    <t xml:space="preserve">   D10 - Aube</t>
  </si>
  <si>
    <t xml:space="preserve">   D51 - Marne</t>
  </si>
  <si>
    <t xml:space="preserve">   D52 - Haute-Marne</t>
  </si>
  <si>
    <t>R21 - Champagne-Ardenne</t>
  </si>
  <si>
    <t xml:space="preserve">   D2A - Corse-du-Sud</t>
  </si>
  <si>
    <t xml:space="preserve">   D2B - Haute-Corse</t>
  </si>
  <si>
    <t>R94 - Corse</t>
  </si>
  <si>
    <t xml:space="preserve">   D25 - Doubs</t>
  </si>
  <si>
    <t xml:space="preserve">   D39 - Jura</t>
  </si>
  <si>
    <t xml:space="preserve">   D70 - Haute-Saône</t>
  </si>
  <si>
    <t xml:space="preserve">   D90 - Territoire de Belfort</t>
  </si>
  <si>
    <t>R43 - Franche-Comté</t>
  </si>
  <si>
    <t xml:space="preserve">   D77 - Seine-et-Marne</t>
  </si>
  <si>
    <t xml:space="preserve">   D78 - Yvelines</t>
  </si>
  <si>
    <t xml:space="preserve">   D91 - Essonne</t>
  </si>
  <si>
    <t xml:space="preserve">   D92 - Hauts-de-Seine</t>
  </si>
  <si>
    <t xml:space="preserve">   D93 - Seine-Saint-Denis</t>
  </si>
  <si>
    <t xml:space="preserve">   D94 - Val-de-Marne</t>
  </si>
  <si>
    <t xml:space="preserve">   D95 - Val-d'Oise</t>
  </si>
  <si>
    <t>R11 - Ile-de-France</t>
  </si>
  <si>
    <t xml:space="preserve">   D11 - Aude</t>
  </si>
  <si>
    <t xml:space="preserve">   D30 - Gard</t>
  </si>
  <si>
    <t xml:space="preserve">   D34 - Hérault</t>
  </si>
  <si>
    <t xml:space="preserve">   D48 - Lozère</t>
  </si>
  <si>
    <t xml:space="preserve">   D66 - Pyrénées-Orientales</t>
  </si>
  <si>
    <t>R91 - Languedoc-Roussillon</t>
  </si>
  <si>
    <t xml:space="preserve">   D19 - Corrèze</t>
  </si>
  <si>
    <t xml:space="preserve">   D23 - Creuse</t>
  </si>
  <si>
    <t xml:space="preserve">   D87 - Haute-Vienne</t>
  </si>
  <si>
    <t>R74 - Limousin</t>
  </si>
  <si>
    <t xml:space="preserve">   D54 - Meurthe-et-Moselle</t>
  </si>
  <si>
    <t xml:space="preserve">   D55 - Meuse</t>
  </si>
  <si>
    <t xml:space="preserve">   D57 - Moselle</t>
  </si>
  <si>
    <t xml:space="preserve">   D88 - Vosges</t>
  </si>
  <si>
    <t>R41 - Lorraine</t>
  </si>
  <si>
    <t xml:space="preserve">   D09 - Ariège</t>
  </si>
  <si>
    <t xml:space="preserve">   D12 - Aveyron</t>
  </si>
  <si>
    <t xml:space="preserve">   D31 - Haute-Garonne</t>
  </si>
  <si>
    <t xml:space="preserve">   D32 - Gers</t>
  </si>
  <si>
    <t xml:space="preserve">   D46 - Lot</t>
  </si>
  <si>
    <t xml:space="preserve">   D65 - Hautes-Pyrénées</t>
  </si>
  <si>
    <t xml:space="preserve">   D81 - Tarn</t>
  </si>
  <si>
    <t xml:space="preserve">   D82 - Tarn-et-Garonne</t>
  </si>
  <si>
    <t>R73 - Midi-Pyrénées</t>
  </si>
  <si>
    <t xml:space="preserve">   D59 - Nord</t>
  </si>
  <si>
    <t xml:space="preserve">   D62 - Pas-de-Calais</t>
  </si>
  <si>
    <t>R31 - Nord - Pas-de-Calais</t>
  </si>
  <si>
    <t xml:space="preserve">   D14 - Calvados</t>
  </si>
  <si>
    <t xml:space="preserve">   D50 - Manche</t>
  </si>
  <si>
    <t xml:space="preserve">   D61 - Orne</t>
  </si>
  <si>
    <t>R25 - Basse-Normandie</t>
  </si>
  <si>
    <t xml:space="preserve">   D27 - Eure</t>
  </si>
  <si>
    <t xml:space="preserve">   D76 - Seine-Maritime</t>
  </si>
  <si>
    <t>R23 - Haute-Normandie</t>
  </si>
  <si>
    <t xml:space="preserve">   D44 - Loire-Atlantique</t>
  </si>
  <si>
    <t xml:space="preserve">   D49 - Maine-et-Loire</t>
  </si>
  <si>
    <t xml:space="preserve">   D53 - Mayenne</t>
  </si>
  <si>
    <t xml:space="preserve">   D72 - Sarthe</t>
  </si>
  <si>
    <t xml:space="preserve">   D85 - Vendée</t>
  </si>
  <si>
    <t>R52 - Pays de la Loire</t>
  </si>
  <si>
    <t xml:space="preserve">   D02 - Aisne</t>
  </si>
  <si>
    <t xml:space="preserve">   D60 - Oise</t>
  </si>
  <si>
    <t xml:space="preserve">   D80 - Somme</t>
  </si>
  <si>
    <t>R22 - Picardie</t>
  </si>
  <si>
    <t xml:space="preserve">   D16 - Charente</t>
  </si>
  <si>
    <t xml:space="preserve">   D17 - Charente-Maritime</t>
  </si>
  <si>
    <t xml:space="preserve">   D79 - Deux-Sèvres</t>
  </si>
  <si>
    <t xml:space="preserve">   D86 - Vienne</t>
  </si>
  <si>
    <t>R54 - Poitou-Charentes</t>
  </si>
  <si>
    <t xml:space="preserve">   D04 - Alpes-de-Haute-Provence</t>
  </si>
  <si>
    <t xml:space="preserve">   D05 - Hautes-Alpes</t>
  </si>
  <si>
    <t xml:space="preserve">   D06 - Alpes-Maritimes</t>
  </si>
  <si>
    <t xml:space="preserve">   D13 - Bouches-du-Rhône</t>
  </si>
  <si>
    <t xml:space="preserve">   D83 - Var</t>
  </si>
  <si>
    <t xml:space="preserve">   D84 - Vaucluse</t>
  </si>
  <si>
    <t>R93 - Provence-Alpes-Côte d'Azur</t>
  </si>
  <si>
    <t xml:space="preserve">   D01 - Ain</t>
  </si>
  <si>
    <t xml:space="preserve">   D07 - Ardèche</t>
  </si>
  <si>
    <t xml:space="preserve">   D26 - Drôme</t>
  </si>
  <si>
    <t xml:space="preserve">   D38 - Isère</t>
  </si>
  <si>
    <t xml:space="preserve">   D42 - Loire</t>
  </si>
  <si>
    <t xml:space="preserve">   D69 - Rhône</t>
  </si>
  <si>
    <t xml:space="preserve">   D73 - Savoie</t>
  </si>
  <si>
    <t xml:space="preserve">   D74 - Haute-Savoie</t>
  </si>
  <si>
    <t>R82 - Rhône-Alpes</t>
  </si>
  <si>
    <t>FR - France métropolitaine</t>
  </si>
  <si>
    <t xml:space="preserve"> /</t>
  </si>
  <si>
    <t>SURFACES "ANCIENNES" REGIONS</t>
  </si>
  <si>
    <t>Bretagne</t>
  </si>
  <si>
    <t>Centre Val de Loire</t>
  </si>
  <si>
    <t xml:space="preserve"> Ile-de-France</t>
  </si>
  <si>
    <t>Limousin</t>
  </si>
  <si>
    <t>Basse-Normandie</t>
  </si>
  <si>
    <t>Haute-Normandie</t>
  </si>
  <si>
    <t>Pays de la Loire</t>
  </si>
  <si>
    <t>Poitou-Charentes</t>
  </si>
  <si>
    <t>Alsace</t>
  </si>
  <si>
    <t>Bourgogne</t>
  </si>
  <si>
    <t>Champagne-Ardenne</t>
  </si>
  <si>
    <t>Franche-Comté</t>
  </si>
  <si>
    <t>Lorraine</t>
  </si>
  <si>
    <t>Nord - Pas-de-Calais</t>
  </si>
  <si>
    <t>Picardie</t>
  </si>
  <si>
    <t>Aquitaine</t>
  </si>
  <si>
    <t>Auvergne</t>
  </si>
  <si>
    <t>Corse</t>
  </si>
  <si>
    <t>Languedoc-Roussillon</t>
  </si>
  <si>
    <t>Midi-Pyrénées</t>
  </si>
  <si>
    <t>Provence-Alpes-Côte d'Azur</t>
  </si>
  <si>
    <t>Rhône-Alpes</t>
  </si>
  <si>
    <t>Grand bassin Centre et Ouest</t>
  </si>
  <si>
    <t>Grand bassin Est et Nord</t>
  </si>
  <si>
    <t>Grand bassin Sud</t>
  </si>
  <si>
    <t>France métropolitaine</t>
  </si>
  <si>
    <t>Evolution année N par rapport à N-1 Centre et Ouest (en %)</t>
  </si>
  <si>
    <t>Evolution année N par rapport à N-1 Est et Nord (en %)</t>
  </si>
  <si>
    <t>Evolution année N par rapport à N-1 Sud (en %)</t>
  </si>
  <si>
    <t>Evolution année N par rapport à N-1 France métropolitaine (en %)</t>
  </si>
  <si>
    <t>SURFACES "NOUVELLES" REGIONS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</si>
  <si>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</si>
  <si>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</si>
  <si>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</si>
  <si>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</si>
  <si>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</si>
  <si>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</si>
  <si>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</si>
  <si>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</si>
  <si>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</si>
  <si>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AUVERGNE ET RHÔNE ALPES</t>
  </si>
  <si>
    <t>BOURGOGNE ET FRANCHE COMTE</t>
  </si>
  <si>
    <t>BRETAGNE</t>
  </si>
  <si>
    <t>CENTRE VAL DE LOIRE</t>
  </si>
  <si>
    <t>CORSE</t>
  </si>
  <si>
    <t>GRAND EST</t>
  </si>
  <si>
    <t>HAUTS DE France</t>
  </si>
  <si>
    <t>ILE DE France</t>
  </si>
  <si>
    <t>NORMANDIE</t>
  </si>
  <si>
    <t>NOUVELLE AQUITAINE</t>
  </si>
  <si>
    <t>OCCITANIE</t>
  </si>
  <si>
    <t>PAYS DE LOIRE</t>
  </si>
  <si>
    <t>PROVENCE-ALPES-CÔTE D'AZUR</t>
  </si>
  <si>
    <t>LUPIN - RENDEMENTS (q/ha)</t>
  </si>
  <si>
    <t>R24 - Centre Val de loire</t>
  </si>
  <si>
    <t>RENDEMENTS "ANCIENNES" REGIONS</t>
  </si>
  <si>
    <t>Evolution du rendement de l'année N par rapport à la la moy. glissée sur les cinq ans [N-5 à N-1] en Centre et Ouest (en %)</t>
  </si>
  <si>
    <t>Evolution du rendement de l'année N par rapport à la la moy. glissée sur les cinq ans [N-5 à N-1] en Est et Nord (en %)</t>
  </si>
  <si>
    <t>Evolution du rendement de l'année N par rapport à la la moy. glissée sur les cinq ans [N-5 à N-1] dans le Sud (en %)</t>
  </si>
  <si>
    <t>Evolution du rendement de l'année N par rapport à la la moy. glissée sur les cinq ans [N-5 à N-1] en France (en %)</t>
  </si>
  <si>
    <t>RENDEMENTS "NOUVELLES" REGIONS</t>
  </si>
  <si>
    <t>LUPIN- PRODUCTION (t)</t>
  </si>
  <si>
    <t>PRODUCTION "ANCIENNES" REGIONS</t>
  </si>
  <si>
    <t>PRODUCTION "NOUVELLES" REGIONS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</si>
</sst>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i/>
      <sz val="10"/>
      <name val="Arial"/>
      <family val="2"/>
    </font>
    <font>
      <b/>
      <sz val="12"/>
      <name val="Arial"/>
      <family val="2"/>
    </font>
    <font>
      <b/>
      <i/>
      <sz val="10"/>
      <name val="Arial"/>
      <family val="2"/>
    </font>
    <font>
      <b/>
      <sz val="14"/>
      <color rgb="FF00B05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CC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81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1" xfId="0" applyFont="1" applyBorder="1"/>
    <xf numFmtId="0" fontId="2" fillId="0" borderId="0" xfId="0" applyFont="1" applyAlignment="1">
      <alignment horizontal="center"/>
    </xf>
    <xf numFmtId="14" fontId="2" fillId="0" borderId="0" xfId="0" applyNumberFormat="1" applyFont="1" applyAlignment="1">
      <alignment horizontal="left"/>
    </xf>
    <xf numFmtId="0" fontId="10" fillId="0" borderId="0" xfId="0" applyFont="1"/>
    <xf numFmtId="0" fontId="3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49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2" fillId="0" borderId="1" xfId="0" applyFont="1" applyBorder="1"/>
    <xf numFmtId="0" fontId="2" fillId="2" borderId="1" xfId="0" applyFont="1" applyFill="1" applyBorder="1"/>
    <xf numFmtId="0" fontId="0" fillId="2" borderId="0" xfId="0" applyFill="1"/>
    <xf numFmtId="0" fontId="3" fillId="3" borderId="1" xfId="0" applyFont="1" applyFill="1" applyBorder="1"/>
    <xf numFmtId="0" fontId="5" fillId="4" borderId="1" xfId="0" applyFont="1" applyFill="1" applyBorder="1"/>
    <xf numFmtId="0" fontId="6" fillId="4" borderId="0" xfId="0" applyFont="1" applyFill="1"/>
    <xf numFmtId="0" fontId="7" fillId="0" borderId="0" xfId="0" applyFont="1"/>
    <xf numFmtId="49" fontId="5" fillId="5" borderId="1" xfId="0" applyNumberFormat="1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6" fillId="5" borderId="0" xfId="0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14" fontId="2" fillId="0" borderId="0" xfId="0" applyNumberFormat="1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3" fillId="3" borderId="1" xfId="0" applyFont="1" applyFill="1" applyBorder="1" applyAlignment="1">
      <alignment horizontal="center"/>
    </xf>
    <xf numFmtId="164" fontId="3" fillId="2" borderId="1" xfId="0" applyNumberFormat="1" applyFont="1" applyFill="1" applyBorder="1"/>
    <xf numFmtId="164" fontId="3" fillId="0" borderId="1" xfId="0" applyNumberFormat="1" applyFont="1" applyBorder="1"/>
    <xf numFmtId="164" fontId="5" fillId="4" borderId="1" xfId="0" applyNumberFormat="1" applyFont="1" applyFill="1" applyBorder="1"/>
    <xf numFmtId="0" fontId="8" fillId="2" borderId="0" xfId="0" applyFont="1" applyFill="1"/>
    <xf numFmtId="0" fontId="8" fillId="3" borderId="0" xfId="0" applyFont="1" applyFill="1"/>
    <xf numFmtId="1" fontId="3" fillId="0" borderId="1" xfId="0" applyNumberFormat="1" applyFont="1" applyBorder="1"/>
    <xf numFmtId="1" fontId="5" fillId="4" borderId="1" xfId="0" applyNumberFormat="1" applyFont="1" applyFill="1" applyBorder="1"/>
    <xf numFmtId="1" fontId="3" fillId="0" borderId="0" xfId="0" applyNumberFormat="1" applyFont="1"/>
    <xf numFmtId="1" fontId="5" fillId="0" borderId="1" xfId="0" applyNumberFormat="1" applyFont="1" applyBorder="1" applyAlignment="1">
      <alignment horizontal="center"/>
    </xf>
    <xf numFmtId="0" fontId="5" fillId="6" borderId="1" xfId="0" applyFont="1" applyFill="1" applyBorder="1"/>
    <xf numFmtId="0" fontId="5" fillId="6" borderId="1" xfId="0" applyFont="1" applyFill="1" applyBorder="1" applyAlignment="1">
      <alignment horizontal="center"/>
    </xf>
    <xf numFmtId="1" fontId="5" fillId="6" borderId="1" xfId="0" applyNumberFormat="1" applyFont="1" applyFill="1" applyBorder="1"/>
    <xf numFmtId="0" fontId="9" fillId="0" borderId="0" xfId="0" applyFont="1"/>
    <xf numFmtId="0" fontId="3" fillId="7" borderId="1" xfId="0" applyFont="1" applyFill="1" applyBorder="1"/>
    <xf numFmtId="0" fontId="3" fillId="7" borderId="2" xfId="0" applyFont="1" applyFill="1" applyBorder="1"/>
    <xf numFmtId="0" fontId="3" fillId="7" borderId="0" xfId="0" applyFont="1" applyFill="1"/>
    <xf numFmtId="0" fontId="3" fillId="7" borderId="3" xfId="0" applyFont="1" applyFill="1" applyBorder="1"/>
    <xf numFmtId="164" fontId="3" fillId="7" borderId="1" xfId="0" applyNumberFormat="1" applyFont="1" applyFill="1" applyBorder="1"/>
    <xf numFmtId="1" fontId="3" fillId="7" borderId="1" xfId="0" applyNumberFormat="1" applyFont="1" applyFill="1" applyBorder="1"/>
    <xf numFmtId="0" fontId="3" fillId="2" borderId="1" xfId="0" applyFont="1" applyFill="1" applyBorder="1"/>
    <xf numFmtId="1" fontId="3" fillId="2" borderId="1" xfId="0" applyNumberFormat="1" applyFont="1" applyFill="1" applyBorder="1"/>
    <xf numFmtId="0" fontId="5" fillId="4" borderId="1" xfId="0" applyFont="1" applyFill="1" applyBorder="1" applyAlignment="1">
      <alignment horizontal="right"/>
    </xf>
    <xf numFmtId="20" fontId="3" fillId="0" borderId="1" xfId="0" applyNumberFormat="1" applyFont="1" applyBorder="1"/>
    <xf numFmtId="14" fontId="2" fillId="8" borderId="0" xfId="0" applyNumberFormat="1" applyFont="1" applyFill="1" applyAlignment="1">
      <alignment horizontal="left"/>
    </xf>
    <xf numFmtId="0" fontId="3" fillId="9" borderId="1" xfId="0" applyFont="1" applyFill="1" applyBorder="1"/>
    <xf numFmtId="0" fontId="5" fillId="6" borderId="1" xfId="0" applyFont="1" applyFill="1" applyBorder="1" applyAlignment="1">
      <alignment vertical="center" wrapText="1"/>
    </xf>
    <xf numFmtId="0" fontId="5" fillId="6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vertical="center"/>
    </xf>
    <xf numFmtId="164" fontId="5" fillId="6" borderId="1" xfId="0" applyNumberFormat="1" applyFont="1" applyFill="1" applyBorder="1" applyAlignment="1">
      <alignment vertical="center"/>
    </xf>
    <xf numFmtId="164" fontId="3" fillId="9" borderId="1" xfId="0" applyNumberFormat="1" applyFont="1" applyFill="1" applyBorder="1"/>
    <xf numFmtId="164" fontId="2" fillId="2" borderId="1" xfId="0" applyNumberFormat="1" applyFont="1" applyFill="1" applyBorder="1"/>
    <xf numFmtId="164" fontId="3" fillId="7" borderId="2" xfId="0" applyNumberFormat="1" applyFont="1" applyFill="1" applyBorder="1"/>
    <xf numFmtId="164" fontId="3" fillId="7" borderId="3" xfId="0" applyNumberFormat="1" applyFont="1" applyFill="1" applyBorder="1"/>
    <xf numFmtId="164" fontId="3" fillId="7" borderId="0" xfId="0" applyNumberFormat="1" applyFont="1" applyFill="1"/>
    <xf numFmtId="164" fontId="5" fillId="4" borderId="1" xfId="0" applyNumberFormat="1" applyFont="1" applyFill="1" applyBorder="1" applyAlignment="1">
      <alignment horizontal="right"/>
    </xf>
    <xf numFmtId="1" fontId="3" fillId="9" borderId="1" xfId="0" applyNumberFormat="1" applyFont="1" applyFill="1" applyBorder="1"/>
    <xf numFmtId="1" fontId="2" fillId="2" borderId="1" xfId="0" applyNumberFormat="1" applyFont="1" applyFill="1" applyBorder="1"/>
    <xf numFmtId="1" fontId="3" fillId="7" borderId="2" xfId="0" applyNumberFormat="1" applyFont="1" applyFill="1" applyBorder="1"/>
    <xf numFmtId="1" fontId="3" fillId="7" borderId="3" xfId="0" applyNumberFormat="1" applyFont="1" applyFill="1" applyBorder="1"/>
    <xf numFmtId="1" fontId="3" fillId="7" borderId="0" xfId="0" applyNumberFormat="1" applyFont="1" applyFill="1"/>
    <xf numFmtId="1" fontId="5" fillId="4" borderId="1" xfId="0" applyNumberFormat="1" applyFont="1" applyFill="1" applyBorder="1" applyAlignment="1">
      <alignment horizontal="right"/>
    </xf>
    <xf numFmtId="1" fontId="4" fillId="0" borderId="0" xfId="0" applyNumberFormat="1" applyFont="1"/>
    <xf numFmtId="0" fontId="5" fillId="0" borderId="1" xfId="0" applyFont="1" applyFill="1" applyBorder="1" applyAlignment="1">
      <alignment horizontal="center"/>
    </xf>
    <xf numFmtId="0" fontId="5" fillId="5" borderId="2" xfId="0" applyFont="1" applyFill="1" applyBorder="1" applyAlignment="1">
      <alignment horizontal="center"/>
    </xf>
    <xf numFmtId="164" fontId="3" fillId="9" borderId="2" xfId="0" applyNumberFormat="1" applyFont="1" applyFill="1" applyBorder="1"/>
    <xf numFmtId="164" fontId="3" fillId="2" borderId="2" xfId="0" applyNumberFormat="1" applyFont="1" applyFill="1" applyBorder="1"/>
    <xf numFmtId="164" fontId="5" fillId="4" borderId="2" xfId="0" applyNumberFormat="1" applyFont="1" applyFill="1" applyBorder="1" applyAlignment="1">
      <alignment horizontal="right"/>
    </xf>
    <xf numFmtId="0" fontId="5" fillId="0" borderId="2" xfId="0" applyFont="1" applyBorder="1" applyAlignment="1">
      <alignment horizontal="center"/>
    </xf>
    <xf numFmtId="164" fontId="3" fillId="0" borderId="2" xfId="0" applyNumberFormat="1" applyFont="1" applyBorder="1"/>
    <xf numFmtId="164" fontId="5" fillId="4" borderId="2" xfId="0" applyNumberFormat="1" applyFont="1" applyFill="1" applyBorder="1"/>
    <xf numFmtId="164" fontId="5" fillId="6" borderId="2" xfId="0" applyNumberFormat="1" applyFont="1" applyFill="1" applyBorder="1" applyAlignment="1">
      <alignment vertical="center"/>
    </xf>
    <xf numFmtId="0" fontId="6" fillId="5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12" Type="http://schemas.openxmlformats.org/officeDocument/2006/relationships/customXml" Target="../customXml/item5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AF184"/>
  <sheetViews>
    <sheetView tabSelected="1" zoomScale="80" zoomScaleNormal="80" workbookViewId="0">
      <pane xSplit="1" ySplit="6" topLeftCell="T7" activePane="bottomRight" state="frozen"/>
      <selection pane="topRight" activeCell="B1" sqref="B1"/>
      <selection pane="bottomLeft" activeCell="A9" sqref="A9"/>
      <selection pane="bottomRight" activeCell="AF16" sqref="AF16"/>
    </sheetView>
  </sheetViews>
  <sheetFormatPr baseColWidth="10" defaultColWidth="9.140625" defaultRowHeight="12.75" x14ac:dyDescent="0.2"/>
  <cols>
    <col min="1" max="1" width="63.28515625" style="2" customWidth="1"/>
    <col min="2" max="2" width="16.140625" style="7" customWidth="1"/>
    <col min="3" max="21" width="11.42578125" style="2" customWidth="1"/>
    <col min="22" max="256" width="11.42578125" customWidth="1"/>
  </cols>
  <sheetData>
    <row r="1" spans="1:32" ht="18" x14ac:dyDescent="0.25">
      <c r="A1" s="6" t="s">
        <v>0</v>
      </c>
      <c r="B1" s="22"/>
    </row>
    <row r="2" spans="1:32" x14ac:dyDescent="0.2">
      <c r="A2" s="41" t="s">
        <v>1</v>
      </c>
      <c r="B2" s="4"/>
    </row>
    <row r="3" spans="1:32" x14ac:dyDescent="0.2">
      <c r="A3" s="1" t="s">
        <v>2</v>
      </c>
      <c r="B3" s="4"/>
      <c r="C3" s="53">
        <v>0</v>
      </c>
      <c r="D3" s="3" t="s">
        <v>3</v>
      </c>
    </row>
    <row r="4" spans="1:32" x14ac:dyDescent="0.2">
      <c r="A4" s="52">
        <v>43383</v>
      </c>
      <c r="B4" s="23"/>
    </row>
    <row r="5" spans="1:32" x14ac:dyDescent="0.2">
      <c r="A5" s="2" t="s">
        <v>4</v>
      </c>
      <c r="C5" s="2" t="s">
        <v>5</v>
      </c>
      <c r="AD5" s="18" t="s">
        <v>6</v>
      </c>
    </row>
    <row r="6" spans="1:32" s="11" customFormat="1" ht="15" x14ac:dyDescent="0.25">
      <c r="A6" s="9"/>
      <c r="B6" s="9"/>
      <c r="C6" s="10" t="s">
        <v>7</v>
      </c>
      <c r="D6" s="10" t="s">
        <v>8</v>
      </c>
      <c r="E6" s="10" t="s">
        <v>9</v>
      </c>
      <c r="F6" s="10" t="s">
        <v>10</v>
      </c>
      <c r="G6" s="10" t="s">
        <v>11</v>
      </c>
      <c r="H6" s="10" t="s">
        <v>12</v>
      </c>
      <c r="I6" s="10" t="s">
        <v>13</v>
      </c>
      <c r="J6" s="10" t="s">
        <v>14</v>
      </c>
      <c r="K6" s="10" t="s">
        <v>15</v>
      </c>
      <c r="L6" s="10" t="s">
        <v>16</v>
      </c>
      <c r="M6" s="10" t="s">
        <v>17</v>
      </c>
      <c r="N6" s="10" t="s">
        <v>18</v>
      </c>
      <c r="O6" s="10" t="s">
        <v>19</v>
      </c>
      <c r="P6" s="10" t="s">
        <v>20</v>
      </c>
      <c r="Q6" s="10" t="s">
        <v>21</v>
      </c>
      <c r="R6" s="10" t="s">
        <v>22</v>
      </c>
      <c r="S6" s="10" t="s">
        <v>23</v>
      </c>
      <c r="T6" s="10" t="s">
        <v>24</v>
      </c>
      <c r="U6" s="10" t="s">
        <v>25</v>
      </c>
      <c r="V6" s="10">
        <v>2008</v>
      </c>
      <c r="W6" s="10">
        <v>2009</v>
      </c>
      <c r="X6" s="10">
        <v>2010</v>
      </c>
      <c r="Y6" s="10">
        <v>2011</v>
      </c>
      <c r="Z6" s="10">
        <v>2012</v>
      </c>
      <c r="AA6" s="10">
        <v>2013</v>
      </c>
      <c r="AB6" s="10">
        <v>2014</v>
      </c>
      <c r="AC6" s="10">
        <v>2015</v>
      </c>
      <c r="AD6" s="10">
        <v>2016</v>
      </c>
      <c r="AE6" s="10">
        <v>2017</v>
      </c>
      <c r="AF6" s="10" t="s">
        <v>26</v>
      </c>
    </row>
    <row r="7" spans="1:32" s="21" customFormat="1" ht="9.75" customHeight="1" x14ac:dyDescent="0.25">
      <c r="A7" s="19"/>
      <c r="B7" s="19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</row>
    <row r="8" spans="1:32" x14ac:dyDescent="0.2">
      <c r="A8" s="12" t="s">
        <v>27</v>
      </c>
      <c r="B8" s="8" t="s">
        <v>28</v>
      </c>
      <c r="C8" s="53">
        <v>0</v>
      </c>
      <c r="D8" s="53">
        <v>0</v>
      </c>
      <c r="E8" s="53">
        <v>0</v>
      </c>
      <c r="F8" s="53">
        <v>0</v>
      </c>
      <c r="G8" s="53">
        <v>0</v>
      </c>
      <c r="H8" s="53">
        <v>0</v>
      </c>
      <c r="I8" s="53">
        <v>0</v>
      </c>
      <c r="J8" s="53">
        <v>0</v>
      </c>
      <c r="K8" s="53">
        <v>0</v>
      </c>
      <c r="L8" s="53">
        <v>0</v>
      </c>
      <c r="M8" s="53">
        <v>0</v>
      </c>
      <c r="N8" s="53">
        <v>0</v>
      </c>
      <c r="O8" s="53">
        <v>0</v>
      </c>
      <c r="P8" s="53">
        <v>0</v>
      </c>
      <c r="Q8" s="42">
        <v>15</v>
      </c>
      <c r="R8" s="42">
        <v>5</v>
      </c>
      <c r="S8" s="53">
        <v>0</v>
      </c>
      <c r="T8" s="42">
        <v>10</v>
      </c>
      <c r="U8" s="42">
        <v>10</v>
      </c>
      <c r="V8" s="53">
        <v>0</v>
      </c>
      <c r="W8" s="53">
        <v>0</v>
      </c>
      <c r="X8" s="53">
        <v>0</v>
      </c>
      <c r="Y8" s="53">
        <v>0</v>
      </c>
      <c r="Z8" s="42">
        <v>1</v>
      </c>
      <c r="AA8" s="53">
        <v>0</v>
      </c>
      <c r="AB8" s="53">
        <v>0</v>
      </c>
      <c r="AC8" s="53">
        <v>0</v>
      </c>
      <c r="AD8" s="53">
        <v>0</v>
      </c>
      <c r="AE8" s="53">
        <v>0</v>
      </c>
      <c r="AF8" s="53">
        <v>0</v>
      </c>
    </row>
    <row r="9" spans="1:32" x14ac:dyDescent="0.2">
      <c r="A9" s="12" t="s">
        <v>29</v>
      </c>
      <c r="B9" s="8" t="s">
        <v>28</v>
      </c>
      <c r="C9" s="53">
        <v>0</v>
      </c>
      <c r="D9" s="53">
        <v>0</v>
      </c>
      <c r="E9" s="53">
        <v>0</v>
      </c>
      <c r="F9" s="53">
        <v>0</v>
      </c>
      <c r="G9" s="53">
        <v>0</v>
      </c>
      <c r="H9" s="53">
        <v>0</v>
      </c>
      <c r="I9" s="53">
        <v>0</v>
      </c>
      <c r="J9" s="53">
        <v>0</v>
      </c>
      <c r="K9" s="53">
        <v>0</v>
      </c>
      <c r="L9" s="53">
        <v>0</v>
      </c>
      <c r="M9" s="53">
        <v>0</v>
      </c>
      <c r="N9" s="53">
        <v>0</v>
      </c>
      <c r="O9" s="42">
        <v>20</v>
      </c>
      <c r="P9" s="42">
        <v>20</v>
      </c>
      <c r="Q9" s="42">
        <v>39</v>
      </c>
      <c r="R9" s="42">
        <v>35</v>
      </c>
      <c r="S9" s="42">
        <v>38</v>
      </c>
      <c r="T9" s="42">
        <v>14</v>
      </c>
      <c r="U9" s="42">
        <v>9</v>
      </c>
      <c r="V9" s="42">
        <v>14</v>
      </c>
      <c r="W9" s="42">
        <v>9</v>
      </c>
      <c r="X9" s="42">
        <v>26</v>
      </c>
      <c r="Y9" s="42">
        <v>15</v>
      </c>
      <c r="Z9" s="42">
        <v>4</v>
      </c>
      <c r="AA9" s="42">
        <v>4</v>
      </c>
      <c r="AB9" s="53">
        <v>0</v>
      </c>
      <c r="AC9" s="53">
        <v>0</v>
      </c>
      <c r="AD9" s="53">
        <v>0</v>
      </c>
      <c r="AE9" s="53">
        <v>0</v>
      </c>
      <c r="AF9" s="53">
        <v>0</v>
      </c>
    </row>
    <row r="10" spans="1:32" s="14" customFormat="1" x14ac:dyDescent="0.2">
      <c r="A10" s="13" t="s">
        <v>30</v>
      </c>
      <c r="B10" s="24" t="s">
        <v>28</v>
      </c>
      <c r="C10" s="13">
        <v>0</v>
      </c>
      <c r="D10" s="13">
        <v>0</v>
      </c>
      <c r="E10" s="13">
        <v>0</v>
      </c>
      <c r="F10" s="13">
        <v>0</v>
      </c>
      <c r="G10" s="13">
        <v>0</v>
      </c>
      <c r="H10" s="13">
        <v>0</v>
      </c>
      <c r="I10" s="13">
        <v>0</v>
      </c>
      <c r="J10" s="13">
        <v>0</v>
      </c>
      <c r="K10" s="13">
        <v>0</v>
      </c>
      <c r="L10" s="13">
        <v>0</v>
      </c>
      <c r="M10" s="13">
        <v>0</v>
      </c>
      <c r="N10" s="13">
        <v>0</v>
      </c>
      <c r="O10" s="13">
        <v>20</v>
      </c>
      <c r="P10" s="13">
        <v>20</v>
      </c>
      <c r="Q10" s="13">
        <v>54</v>
      </c>
      <c r="R10" s="13">
        <v>40</v>
      </c>
      <c r="S10" s="13">
        <v>38</v>
      </c>
      <c r="T10" s="13">
        <v>24</v>
      </c>
      <c r="U10" s="13">
        <v>19</v>
      </c>
      <c r="V10" s="13">
        <v>14</v>
      </c>
      <c r="W10" s="13">
        <v>9</v>
      </c>
      <c r="X10" s="48">
        <v>26</v>
      </c>
      <c r="Y10" s="48">
        <v>15</v>
      </c>
      <c r="Z10" s="48">
        <v>5</v>
      </c>
      <c r="AA10" s="48">
        <v>4</v>
      </c>
      <c r="AB10" s="48">
        <v>0</v>
      </c>
      <c r="AC10" s="48">
        <v>0</v>
      </c>
      <c r="AD10" s="48">
        <v>0</v>
      </c>
      <c r="AE10" s="48">
        <v>0</v>
      </c>
      <c r="AF10" s="48">
        <v>0</v>
      </c>
    </row>
    <row r="11" spans="1:32" x14ac:dyDescent="0.2">
      <c r="A11" s="12" t="s">
        <v>31</v>
      </c>
      <c r="B11" s="8" t="s">
        <v>32</v>
      </c>
      <c r="C11" s="53">
        <v>0</v>
      </c>
      <c r="D11" s="53">
        <v>0</v>
      </c>
      <c r="E11" s="53">
        <v>0</v>
      </c>
      <c r="F11" s="53">
        <v>0</v>
      </c>
      <c r="G11" s="53">
        <v>0</v>
      </c>
      <c r="H11" s="53">
        <v>0</v>
      </c>
      <c r="I11" s="53">
        <v>0</v>
      </c>
      <c r="J11" s="53">
        <v>0</v>
      </c>
      <c r="K11" s="53">
        <v>0</v>
      </c>
      <c r="L11" s="53">
        <v>0</v>
      </c>
      <c r="M11" s="42">
        <v>80</v>
      </c>
      <c r="N11" s="42">
        <v>85</v>
      </c>
      <c r="O11" s="42">
        <v>49</v>
      </c>
      <c r="P11" s="42">
        <v>292</v>
      </c>
      <c r="Q11" s="42">
        <v>192</v>
      </c>
      <c r="R11" s="42">
        <v>142</v>
      </c>
      <c r="S11" s="42">
        <v>121</v>
      </c>
      <c r="T11" s="42">
        <v>92</v>
      </c>
      <c r="U11" s="42">
        <v>91</v>
      </c>
      <c r="V11" s="42">
        <v>90</v>
      </c>
      <c r="W11" s="42">
        <v>88</v>
      </c>
      <c r="X11" s="42">
        <v>183</v>
      </c>
      <c r="Y11" s="42">
        <v>210</v>
      </c>
      <c r="Z11" s="42">
        <v>100</v>
      </c>
      <c r="AA11" s="42">
        <v>20</v>
      </c>
      <c r="AB11" s="43">
        <v>21</v>
      </c>
      <c r="AC11" s="42">
        <v>15</v>
      </c>
      <c r="AD11" s="42">
        <v>35</v>
      </c>
      <c r="AE11" s="42">
        <v>40</v>
      </c>
      <c r="AF11" s="42">
        <v>15</v>
      </c>
    </row>
    <row r="12" spans="1:32" x14ac:dyDescent="0.2">
      <c r="A12" s="12" t="s">
        <v>33</v>
      </c>
      <c r="B12" s="8" t="s">
        <v>32</v>
      </c>
      <c r="C12" s="53">
        <v>0</v>
      </c>
      <c r="D12" s="53">
        <v>0</v>
      </c>
      <c r="E12" s="53">
        <v>0</v>
      </c>
      <c r="F12" s="53">
        <v>0</v>
      </c>
      <c r="G12" s="53">
        <v>0</v>
      </c>
      <c r="H12" s="53">
        <v>0</v>
      </c>
      <c r="I12" s="53">
        <v>0</v>
      </c>
      <c r="J12" s="53">
        <v>0</v>
      </c>
      <c r="K12" s="53">
        <v>0</v>
      </c>
      <c r="L12" s="53">
        <v>0</v>
      </c>
      <c r="M12" s="53">
        <v>0</v>
      </c>
      <c r="N12" s="53">
        <v>0</v>
      </c>
      <c r="O12" s="53">
        <v>0</v>
      </c>
      <c r="P12" s="53">
        <v>0</v>
      </c>
      <c r="Q12" s="53">
        <v>0</v>
      </c>
      <c r="R12" s="53">
        <v>0</v>
      </c>
      <c r="S12" s="53">
        <v>0</v>
      </c>
      <c r="T12" s="42">
        <v>10</v>
      </c>
      <c r="U12" s="42">
        <v>10</v>
      </c>
      <c r="V12" s="42">
        <v>10</v>
      </c>
      <c r="W12" s="42">
        <v>10</v>
      </c>
      <c r="X12" s="42">
        <v>29</v>
      </c>
      <c r="Y12" s="42">
        <v>30</v>
      </c>
      <c r="Z12" s="42">
        <v>30</v>
      </c>
      <c r="AA12" s="42">
        <v>10</v>
      </c>
      <c r="AB12" s="43">
        <v>40</v>
      </c>
      <c r="AC12" s="42">
        <v>30</v>
      </c>
      <c r="AD12" s="42">
        <v>30</v>
      </c>
      <c r="AE12" s="42">
        <v>0</v>
      </c>
      <c r="AF12" s="53">
        <v>0</v>
      </c>
    </row>
    <row r="13" spans="1:32" x14ac:dyDescent="0.2">
      <c r="A13" s="12" t="s">
        <v>34</v>
      </c>
      <c r="B13" s="8" t="s">
        <v>32</v>
      </c>
      <c r="C13" s="53">
        <v>0</v>
      </c>
      <c r="D13" s="53">
        <v>0</v>
      </c>
      <c r="E13" s="53">
        <v>0</v>
      </c>
      <c r="F13" s="53">
        <v>0</v>
      </c>
      <c r="G13" s="53">
        <v>0</v>
      </c>
      <c r="H13" s="53">
        <v>0</v>
      </c>
      <c r="I13" s="53">
        <v>0</v>
      </c>
      <c r="J13" s="53">
        <v>0</v>
      </c>
      <c r="K13" s="53">
        <v>0</v>
      </c>
      <c r="L13" s="53">
        <v>0</v>
      </c>
      <c r="M13" s="53">
        <v>0</v>
      </c>
      <c r="N13" s="42">
        <v>35</v>
      </c>
      <c r="O13" s="42">
        <v>18</v>
      </c>
      <c r="P13" s="42">
        <v>8</v>
      </c>
      <c r="Q13" s="42">
        <v>0</v>
      </c>
      <c r="R13" s="42">
        <v>36</v>
      </c>
      <c r="S13" s="42">
        <v>53</v>
      </c>
      <c r="T13" s="42">
        <v>31</v>
      </c>
      <c r="U13" s="42">
        <v>28</v>
      </c>
      <c r="V13" s="42">
        <v>26</v>
      </c>
      <c r="W13" s="42">
        <v>24</v>
      </c>
      <c r="X13" s="42">
        <v>22</v>
      </c>
      <c r="Y13" s="53">
        <v>0</v>
      </c>
      <c r="Z13" s="53">
        <v>0</v>
      </c>
      <c r="AA13" s="53">
        <v>0</v>
      </c>
      <c r="AB13" s="53">
        <v>0</v>
      </c>
      <c r="AC13" s="53">
        <v>0</v>
      </c>
      <c r="AD13" s="42">
        <v>5</v>
      </c>
      <c r="AE13" s="42">
        <v>10</v>
      </c>
      <c r="AF13" s="42">
        <v>5</v>
      </c>
    </row>
    <row r="14" spans="1:32" x14ac:dyDescent="0.2">
      <c r="A14" s="12" t="s">
        <v>35</v>
      </c>
      <c r="B14" s="8" t="s">
        <v>32</v>
      </c>
      <c r="C14" s="53">
        <v>0</v>
      </c>
      <c r="D14" s="53">
        <v>0</v>
      </c>
      <c r="E14" s="53">
        <v>0</v>
      </c>
      <c r="F14" s="53">
        <v>0</v>
      </c>
      <c r="G14" s="53">
        <v>0</v>
      </c>
      <c r="H14" s="53">
        <v>0</v>
      </c>
      <c r="I14" s="53">
        <v>0</v>
      </c>
      <c r="J14" s="53">
        <v>0</v>
      </c>
      <c r="K14" s="53">
        <v>0</v>
      </c>
      <c r="L14" s="53">
        <v>0</v>
      </c>
      <c r="M14" s="53">
        <v>0</v>
      </c>
      <c r="N14" s="42">
        <v>20</v>
      </c>
      <c r="O14" s="42">
        <v>20</v>
      </c>
      <c r="P14" s="42">
        <v>59</v>
      </c>
      <c r="Q14" s="42">
        <v>29</v>
      </c>
      <c r="R14" s="42">
        <v>38</v>
      </c>
      <c r="S14" s="42">
        <v>19</v>
      </c>
      <c r="T14" s="42">
        <v>37</v>
      </c>
      <c r="U14" s="42">
        <v>64</v>
      </c>
      <c r="V14" s="42">
        <v>36</v>
      </c>
      <c r="W14" s="42">
        <v>36</v>
      </c>
      <c r="X14" s="42">
        <v>40</v>
      </c>
      <c r="Y14" s="42">
        <v>40</v>
      </c>
      <c r="Z14" s="42">
        <v>40</v>
      </c>
      <c r="AA14" s="42">
        <v>10</v>
      </c>
      <c r="AB14" s="45">
        <v>10</v>
      </c>
      <c r="AC14" s="42">
        <v>10</v>
      </c>
      <c r="AD14" s="42">
        <v>5</v>
      </c>
      <c r="AE14" s="42">
        <v>6</v>
      </c>
      <c r="AF14" s="42">
        <v>20</v>
      </c>
    </row>
    <row r="15" spans="1:32" x14ac:dyDescent="0.2">
      <c r="A15" s="12" t="s">
        <v>36</v>
      </c>
      <c r="B15" s="8" t="s">
        <v>32</v>
      </c>
      <c r="C15" s="53">
        <v>0</v>
      </c>
      <c r="D15" s="53">
        <v>0</v>
      </c>
      <c r="E15" s="42">
        <v>10</v>
      </c>
      <c r="F15" s="42">
        <v>5</v>
      </c>
      <c r="G15" s="42">
        <v>0</v>
      </c>
      <c r="H15" s="53">
        <v>0</v>
      </c>
      <c r="I15" s="53">
        <v>0</v>
      </c>
      <c r="J15" s="53">
        <v>0</v>
      </c>
      <c r="K15" s="53">
        <v>0</v>
      </c>
      <c r="L15" s="53">
        <v>0</v>
      </c>
      <c r="M15" s="42">
        <v>5</v>
      </c>
      <c r="N15" s="42">
        <v>20</v>
      </c>
      <c r="O15" s="42">
        <v>30</v>
      </c>
      <c r="P15" s="42">
        <v>25</v>
      </c>
      <c r="Q15" s="42">
        <v>103</v>
      </c>
      <c r="R15" s="42">
        <v>104</v>
      </c>
      <c r="S15" s="42">
        <v>105</v>
      </c>
      <c r="T15" s="42">
        <v>106</v>
      </c>
      <c r="U15" s="42">
        <v>107</v>
      </c>
      <c r="V15" s="42">
        <v>108</v>
      </c>
      <c r="W15" s="42">
        <v>109</v>
      </c>
      <c r="X15" s="42">
        <v>22</v>
      </c>
      <c r="Y15" s="42">
        <v>20</v>
      </c>
      <c r="Z15" s="42">
        <v>20</v>
      </c>
      <c r="AA15" s="42">
        <v>10</v>
      </c>
      <c r="AB15" s="43">
        <v>400</v>
      </c>
      <c r="AC15" s="42">
        <v>400</v>
      </c>
      <c r="AD15" s="42">
        <v>2</v>
      </c>
      <c r="AE15" s="42">
        <v>6</v>
      </c>
      <c r="AF15" s="42">
        <v>9.0000000000000018</v>
      </c>
    </row>
    <row r="16" spans="1:32" s="14" customFormat="1" x14ac:dyDescent="0.2">
      <c r="A16" s="13" t="s">
        <v>37</v>
      </c>
      <c r="B16" s="13" t="s">
        <v>32</v>
      </c>
      <c r="C16" s="48">
        <v>0</v>
      </c>
      <c r="D16" s="48">
        <v>0</v>
      </c>
      <c r="E16" s="48">
        <v>10</v>
      </c>
      <c r="F16" s="48">
        <v>5</v>
      </c>
      <c r="G16" s="48">
        <v>0</v>
      </c>
      <c r="H16" s="48">
        <v>0</v>
      </c>
      <c r="I16" s="48">
        <v>0</v>
      </c>
      <c r="J16" s="48">
        <v>0</v>
      </c>
      <c r="K16" s="48">
        <v>0</v>
      </c>
      <c r="L16" s="48">
        <v>0</v>
      </c>
      <c r="M16" s="48">
        <v>85</v>
      </c>
      <c r="N16" s="48">
        <v>160</v>
      </c>
      <c r="O16" s="48">
        <v>117</v>
      </c>
      <c r="P16" s="48">
        <v>384</v>
      </c>
      <c r="Q16" s="48">
        <v>324</v>
      </c>
      <c r="R16" s="48">
        <v>320</v>
      </c>
      <c r="S16" s="48">
        <v>298</v>
      </c>
      <c r="T16" s="48">
        <v>276</v>
      </c>
      <c r="U16" s="48">
        <v>300</v>
      </c>
      <c r="V16" s="48">
        <v>270</v>
      </c>
      <c r="W16" s="48">
        <v>267</v>
      </c>
      <c r="X16" s="48">
        <v>296</v>
      </c>
      <c r="Y16" s="48">
        <v>300</v>
      </c>
      <c r="Z16" s="48">
        <v>190</v>
      </c>
      <c r="AA16" s="48">
        <v>50</v>
      </c>
      <c r="AB16" s="48">
        <v>471</v>
      </c>
      <c r="AC16" s="48">
        <v>455</v>
      </c>
      <c r="AD16" s="48">
        <v>77</v>
      </c>
      <c r="AE16" s="48">
        <v>62</v>
      </c>
      <c r="AF16" s="48">
        <v>49</v>
      </c>
    </row>
    <row r="17" spans="1:32" x14ac:dyDescent="0.2">
      <c r="A17" s="12" t="s">
        <v>38</v>
      </c>
      <c r="B17" s="8" t="s">
        <v>32</v>
      </c>
      <c r="C17" s="53">
        <v>0</v>
      </c>
      <c r="D17" s="53">
        <v>0</v>
      </c>
      <c r="E17" s="53">
        <v>0</v>
      </c>
      <c r="F17" s="53">
        <v>0</v>
      </c>
      <c r="G17" s="53">
        <v>0</v>
      </c>
      <c r="H17" s="53">
        <v>0</v>
      </c>
      <c r="I17" s="53">
        <v>0</v>
      </c>
      <c r="J17" s="53">
        <v>0</v>
      </c>
      <c r="K17" s="53">
        <v>0</v>
      </c>
      <c r="L17" s="53">
        <v>0</v>
      </c>
      <c r="M17" s="53">
        <v>0</v>
      </c>
      <c r="N17" s="42">
        <v>130</v>
      </c>
      <c r="O17" s="42">
        <v>344</v>
      </c>
      <c r="P17" s="42">
        <v>241</v>
      </c>
      <c r="Q17" s="42">
        <v>407</v>
      </c>
      <c r="R17" s="42">
        <v>279</v>
      </c>
      <c r="S17" s="42">
        <v>228</v>
      </c>
      <c r="T17" s="42">
        <v>197</v>
      </c>
      <c r="U17" s="42">
        <v>106</v>
      </c>
      <c r="V17" s="42">
        <v>43</v>
      </c>
      <c r="W17" s="42">
        <v>51</v>
      </c>
      <c r="X17" s="42">
        <v>100</v>
      </c>
      <c r="Y17" s="42">
        <v>110</v>
      </c>
      <c r="Z17" s="42">
        <v>60</v>
      </c>
      <c r="AA17" s="42">
        <v>60</v>
      </c>
      <c r="AB17" s="43">
        <v>80</v>
      </c>
      <c r="AC17" s="42">
        <v>60</v>
      </c>
      <c r="AD17" s="42">
        <v>60</v>
      </c>
      <c r="AE17" s="42">
        <v>60</v>
      </c>
      <c r="AF17" s="42">
        <v>60</v>
      </c>
    </row>
    <row r="18" spans="1:32" x14ac:dyDescent="0.2">
      <c r="A18" s="12" t="s">
        <v>39</v>
      </c>
      <c r="B18" s="8" t="s">
        <v>32</v>
      </c>
      <c r="C18" s="53">
        <v>0</v>
      </c>
      <c r="D18" s="53">
        <v>0</v>
      </c>
      <c r="E18" s="53">
        <v>0</v>
      </c>
      <c r="F18" s="53">
        <v>0</v>
      </c>
      <c r="G18" s="53">
        <v>0</v>
      </c>
      <c r="H18" s="53">
        <v>0</v>
      </c>
      <c r="I18" s="53">
        <v>0</v>
      </c>
      <c r="J18" s="53">
        <v>0</v>
      </c>
      <c r="K18" s="53">
        <v>0</v>
      </c>
      <c r="L18" s="53">
        <v>0</v>
      </c>
      <c r="M18" s="53">
        <v>0</v>
      </c>
      <c r="N18" s="53">
        <v>0</v>
      </c>
      <c r="O18" s="53">
        <v>0</v>
      </c>
      <c r="P18" s="53">
        <v>0</v>
      </c>
      <c r="Q18" s="53">
        <v>0</v>
      </c>
      <c r="R18" s="53">
        <v>0</v>
      </c>
      <c r="S18" s="53">
        <v>0</v>
      </c>
      <c r="T18" s="53">
        <v>0</v>
      </c>
      <c r="U18" s="53">
        <v>0</v>
      </c>
      <c r="V18" s="53">
        <v>0</v>
      </c>
      <c r="W18" s="53">
        <v>0</v>
      </c>
      <c r="X18" s="53">
        <v>0</v>
      </c>
      <c r="Y18" s="53">
        <v>0</v>
      </c>
      <c r="Z18" s="53">
        <v>0</v>
      </c>
      <c r="AA18" s="53">
        <v>0</v>
      </c>
      <c r="AB18" s="53">
        <v>0</v>
      </c>
      <c r="AC18" s="53">
        <v>0</v>
      </c>
      <c r="AD18" s="42">
        <v>5</v>
      </c>
      <c r="AE18" s="53">
        <v>0</v>
      </c>
      <c r="AF18" s="53">
        <v>0</v>
      </c>
    </row>
    <row r="19" spans="1:32" x14ac:dyDescent="0.2">
      <c r="A19" s="12" t="s">
        <v>40</v>
      </c>
      <c r="B19" s="8" t="s">
        <v>32</v>
      </c>
      <c r="C19" s="53">
        <v>0</v>
      </c>
      <c r="D19" s="53">
        <v>0</v>
      </c>
      <c r="E19" s="53">
        <v>0</v>
      </c>
      <c r="F19" s="53">
        <v>0</v>
      </c>
      <c r="G19" s="53">
        <v>0</v>
      </c>
      <c r="H19" s="53">
        <v>0</v>
      </c>
      <c r="I19" s="53">
        <v>0</v>
      </c>
      <c r="J19" s="53">
        <v>0</v>
      </c>
      <c r="K19" s="53">
        <v>0</v>
      </c>
      <c r="L19" s="53">
        <v>0</v>
      </c>
      <c r="M19" s="53">
        <v>0</v>
      </c>
      <c r="N19" s="53">
        <v>0</v>
      </c>
      <c r="O19" s="53">
        <v>0</v>
      </c>
      <c r="P19" s="53">
        <v>0</v>
      </c>
      <c r="Q19" s="53">
        <v>0</v>
      </c>
      <c r="R19" s="53">
        <v>0</v>
      </c>
      <c r="S19" s="53">
        <v>0</v>
      </c>
      <c r="T19" s="53">
        <v>0</v>
      </c>
      <c r="U19" s="53">
        <v>0</v>
      </c>
      <c r="V19" s="53">
        <v>0</v>
      </c>
      <c r="W19" s="53">
        <v>0</v>
      </c>
      <c r="X19" s="53">
        <v>0</v>
      </c>
      <c r="Y19" s="53">
        <v>0</v>
      </c>
      <c r="Z19" s="53">
        <v>0</v>
      </c>
      <c r="AA19" s="53">
        <v>0</v>
      </c>
      <c r="AB19" s="53">
        <v>0</v>
      </c>
      <c r="AC19" s="53">
        <v>0</v>
      </c>
      <c r="AD19" s="53">
        <v>0</v>
      </c>
      <c r="AE19" s="53">
        <v>0</v>
      </c>
      <c r="AF19" s="53">
        <v>0</v>
      </c>
    </row>
    <row r="20" spans="1:32" x14ac:dyDescent="0.2">
      <c r="A20" s="12" t="s">
        <v>41</v>
      </c>
      <c r="B20" s="8" t="s">
        <v>32</v>
      </c>
      <c r="C20" s="53">
        <v>0</v>
      </c>
      <c r="D20" s="53">
        <v>0</v>
      </c>
      <c r="E20" s="53">
        <v>0</v>
      </c>
      <c r="F20" s="53">
        <v>0</v>
      </c>
      <c r="G20" s="53">
        <v>0</v>
      </c>
      <c r="H20" s="53">
        <v>0</v>
      </c>
      <c r="I20" s="53">
        <v>0</v>
      </c>
      <c r="J20" s="53">
        <v>0</v>
      </c>
      <c r="K20" s="53">
        <v>0</v>
      </c>
      <c r="L20" s="53">
        <v>0</v>
      </c>
      <c r="M20" s="53">
        <v>0</v>
      </c>
      <c r="N20" s="53">
        <v>0</v>
      </c>
      <c r="O20" s="53">
        <v>0</v>
      </c>
      <c r="P20" s="53">
        <v>0</v>
      </c>
      <c r="Q20" s="53">
        <v>0</v>
      </c>
      <c r="R20" s="53">
        <v>0</v>
      </c>
      <c r="S20" s="53">
        <v>0</v>
      </c>
      <c r="T20" s="53">
        <v>0</v>
      </c>
      <c r="U20" s="53">
        <v>0</v>
      </c>
      <c r="V20" s="53">
        <v>0</v>
      </c>
      <c r="W20" s="53">
        <v>0</v>
      </c>
      <c r="X20" s="53">
        <v>0</v>
      </c>
      <c r="Y20" s="53">
        <v>0</v>
      </c>
      <c r="Z20" s="53">
        <v>0</v>
      </c>
      <c r="AA20" s="53">
        <v>0</v>
      </c>
      <c r="AB20" s="53">
        <v>0</v>
      </c>
      <c r="AC20" s="53">
        <v>0</v>
      </c>
      <c r="AD20" s="42">
        <v>10</v>
      </c>
      <c r="AE20" s="42">
        <v>10</v>
      </c>
      <c r="AF20" s="42">
        <v>10</v>
      </c>
    </row>
    <row r="21" spans="1:32" s="14" customFormat="1" x14ac:dyDescent="0.2">
      <c r="A21" s="13" t="s">
        <v>42</v>
      </c>
      <c r="B21" s="24" t="s">
        <v>32</v>
      </c>
      <c r="C21" s="48">
        <v>0</v>
      </c>
      <c r="D21" s="48">
        <v>0</v>
      </c>
      <c r="E21" s="48">
        <v>0</v>
      </c>
      <c r="F21" s="48">
        <v>0</v>
      </c>
      <c r="G21" s="48">
        <v>0</v>
      </c>
      <c r="H21" s="48">
        <v>0</v>
      </c>
      <c r="I21" s="48">
        <v>0</v>
      </c>
      <c r="J21" s="48">
        <v>0</v>
      </c>
      <c r="K21" s="48">
        <v>0</v>
      </c>
      <c r="L21" s="48">
        <v>0</v>
      </c>
      <c r="M21" s="48">
        <v>0</v>
      </c>
      <c r="N21" s="48">
        <v>130</v>
      </c>
      <c r="O21" s="48">
        <v>344</v>
      </c>
      <c r="P21" s="48">
        <v>241</v>
      </c>
      <c r="Q21" s="48">
        <v>407</v>
      </c>
      <c r="R21" s="48">
        <v>279</v>
      </c>
      <c r="S21" s="48">
        <v>228</v>
      </c>
      <c r="T21" s="48">
        <v>197</v>
      </c>
      <c r="U21" s="48">
        <v>106</v>
      </c>
      <c r="V21" s="48">
        <v>43</v>
      </c>
      <c r="W21" s="48">
        <v>51</v>
      </c>
      <c r="X21" s="48">
        <v>100</v>
      </c>
      <c r="Y21" s="48">
        <v>110</v>
      </c>
      <c r="Z21" s="48">
        <v>60</v>
      </c>
      <c r="AA21" s="48">
        <v>60</v>
      </c>
      <c r="AB21" s="48">
        <v>80</v>
      </c>
      <c r="AC21" s="48">
        <v>60</v>
      </c>
      <c r="AD21" s="48">
        <v>75</v>
      </c>
      <c r="AE21" s="48">
        <v>70</v>
      </c>
      <c r="AF21" s="48">
        <v>70</v>
      </c>
    </row>
    <row r="22" spans="1:32" x14ac:dyDescent="0.2">
      <c r="A22" s="12" t="s">
        <v>43</v>
      </c>
      <c r="B22" s="8" t="s">
        <v>28</v>
      </c>
      <c r="C22" s="53">
        <v>0</v>
      </c>
      <c r="D22" s="53">
        <v>0</v>
      </c>
      <c r="E22" s="53">
        <v>0</v>
      </c>
      <c r="F22" s="53">
        <v>0</v>
      </c>
      <c r="G22" s="53">
        <v>0</v>
      </c>
      <c r="H22" s="53">
        <v>0</v>
      </c>
      <c r="I22" s="53">
        <v>0</v>
      </c>
      <c r="J22" s="53">
        <v>0</v>
      </c>
      <c r="K22" s="53">
        <v>0</v>
      </c>
      <c r="L22" s="53">
        <v>0</v>
      </c>
      <c r="M22" s="53">
        <v>0</v>
      </c>
      <c r="N22" s="53">
        <v>0</v>
      </c>
      <c r="O22" s="53">
        <v>0</v>
      </c>
      <c r="P22" s="53">
        <v>0</v>
      </c>
      <c r="Q22" s="53">
        <v>0</v>
      </c>
      <c r="R22" s="53">
        <v>0</v>
      </c>
      <c r="S22" s="53">
        <v>0</v>
      </c>
      <c r="T22" s="53">
        <v>0</v>
      </c>
      <c r="U22" s="53">
        <v>0</v>
      </c>
      <c r="V22" s="53">
        <v>0</v>
      </c>
      <c r="W22" s="53">
        <v>0</v>
      </c>
      <c r="X22" s="53">
        <v>0</v>
      </c>
      <c r="Y22" s="53">
        <v>0</v>
      </c>
      <c r="Z22" s="53">
        <v>0</v>
      </c>
      <c r="AA22" s="53">
        <v>0</v>
      </c>
      <c r="AB22" s="53">
        <v>0</v>
      </c>
      <c r="AC22" s="53">
        <v>0</v>
      </c>
      <c r="AD22" s="53">
        <v>0</v>
      </c>
      <c r="AE22" s="42">
        <v>10</v>
      </c>
      <c r="AF22" s="42">
        <v>10</v>
      </c>
    </row>
    <row r="23" spans="1:32" x14ac:dyDescent="0.2">
      <c r="A23" s="12" t="s">
        <v>44</v>
      </c>
      <c r="B23" s="8" t="s">
        <v>28</v>
      </c>
      <c r="C23" s="42">
        <v>100</v>
      </c>
      <c r="D23" s="42">
        <v>100</v>
      </c>
      <c r="E23" s="42">
        <v>100</v>
      </c>
      <c r="F23" s="42">
        <v>100</v>
      </c>
      <c r="G23" s="42">
        <v>50</v>
      </c>
      <c r="H23" s="42">
        <v>15</v>
      </c>
      <c r="I23" s="42">
        <v>15</v>
      </c>
      <c r="J23" s="42">
        <v>15</v>
      </c>
      <c r="K23" s="42">
        <v>15</v>
      </c>
      <c r="L23" s="42">
        <v>15</v>
      </c>
      <c r="M23" s="42">
        <v>10</v>
      </c>
      <c r="N23" s="42">
        <v>50</v>
      </c>
      <c r="O23" s="53">
        <v>0</v>
      </c>
      <c r="P23" s="53">
        <v>0</v>
      </c>
      <c r="Q23" s="53">
        <v>0</v>
      </c>
      <c r="R23" s="53">
        <v>0</v>
      </c>
      <c r="S23" s="53">
        <v>0</v>
      </c>
      <c r="T23" s="53">
        <v>0</v>
      </c>
      <c r="U23" s="53">
        <v>0</v>
      </c>
      <c r="V23" s="53">
        <v>0</v>
      </c>
      <c r="W23" s="53">
        <v>0</v>
      </c>
      <c r="X23" s="53">
        <v>0</v>
      </c>
      <c r="Y23" s="53">
        <v>0</v>
      </c>
      <c r="Z23" s="53">
        <v>0</v>
      </c>
      <c r="AA23" s="53">
        <v>0</v>
      </c>
      <c r="AB23" s="53">
        <v>0</v>
      </c>
      <c r="AC23" s="53">
        <v>0</v>
      </c>
      <c r="AD23" s="42">
        <v>20</v>
      </c>
      <c r="AE23" s="42">
        <v>10</v>
      </c>
      <c r="AF23" s="42">
        <v>10</v>
      </c>
    </row>
    <row r="24" spans="1:32" x14ac:dyDescent="0.2">
      <c r="A24" s="12" t="s">
        <v>45</v>
      </c>
      <c r="B24" s="8" t="s">
        <v>28</v>
      </c>
      <c r="C24" s="53">
        <v>0</v>
      </c>
      <c r="D24" s="53">
        <v>0</v>
      </c>
      <c r="E24" s="53">
        <v>0</v>
      </c>
      <c r="F24" s="53">
        <v>0</v>
      </c>
      <c r="G24" s="53">
        <v>0</v>
      </c>
      <c r="H24" s="53">
        <v>0</v>
      </c>
      <c r="I24" s="42">
        <v>100</v>
      </c>
      <c r="J24" s="42">
        <v>100</v>
      </c>
      <c r="K24" s="42">
        <v>20</v>
      </c>
      <c r="L24" s="42">
        <v>20</v>
      </c>
      <c r="M24" s="42">
        <v>20</v>
      </c>
      <c r="N24" s="42">
        <v>40</v>
      </c>
      <c r="O24" s="53">
        <v>0</v>
      </c>
      <c r="P24" s="53">
        <v>0</v>
      </c>
      <c r="Q24" s="53">
        <v>0</v>
      </c>
      <c r="R24" s="53">
        <v>0</v>
      </c>
      <c r="S24" s="53">
        <v>0</v>
      </c>
      <c r="T24" s="53">
        <v>0</v>
      </c>
      <c r="U24" s="53">
        <v>0</v>
      </c>
      <c r="V24" s="53">
        <v>0</v>
      </c>
      <c r="W24" s="53">
        <v>0</v>
      </c>
      <c r="X24" s="53">
        <v>0</v>
      </c>
      <c r="Y24" s="53">
        <v>0</v>
      </c>
      <c r="Z24" s="53">
        <v>0</v>
      </c>
      <c r="AA24" s="53">
        <v>0</v>
      </c>
      <c r="AB24" s="53">
        <v>0</v>
      </c>
      <c r="AC24" s="53">
        <v>0</v>
      </c>
      <c r="AD24" s="53">
        <v>0</v>
      </c>
      <c r="AE24" s="53">
        <v>0</v>
      </c>
      <c r="AF24" s="42">
        <v>30</v>
      </c>
    </row>
    <row r="25" spans="1:32" x14ac:dyDescent="0.2">
      <c r="A25" s="12" t="s">
        <v>46</v>
      </c>
      <c r="B25" s="8" t="s">
        <v>28</v>
      </c>
      <c r="C25" s="53">
        <v>0</v>
      </c>
      <c r="D25" s="53">
        <v>0</v>
      </c>
      <c r="E25" s="53">
        <v>0</v>
      </c>
      <c r="F25" s="53">
        <v>0</v>
      </c>
      <c r="G25" s="53">
        <v>0</v>
      </c>
      <c r="H25" s="53">
        <v>0</v>
      </c>
      <c r="I25" s="53">
        <v>0</v>
      </c>
      <c r="J25" s="53">
        <v>0</v>
      </c>
      <c r="K25" s="53">
        <v>0</v>
      </c>
      <c r="L25" s="53">
        <v>0</v>
      </c>
      <c r="M25" s="42">
        <v>30</v>
      </c>
      <c r="N25" s="42">
        <v>30</v>
      </c>
      <c r="O25" s="53">
        <v>0</v>
      </c>
      <c r="P25" s="53">
        <v>0</v>
      </c>
      <c r="Q25" s="53">
        <v>0</v>
      </c>
      <c r="R25" s="53">
        <v>0</v>
      </c>
      <c r="S25" s="53">
        <v>0</v>
      </c>
      <c r="T25" s="53">
        <v>0</v>
      </c>
      <c r="U25" s="53">
        <v>0</v>
      </c>
      <c r="V25" s="53">
        <v>0</v>
      </c>
      <c r="W25" s="53">
        <v>0</v>
      </c>
      <c r="X25" s="53">
        <v>0</v>
      </c>
      <c r="Y25" s="53">
        <v>0</v>
      </c>
      <c r="Z25" s="53">
        <v>0</v>
      </c>
      <c r="AA25" s="53">
        <v>0</v>
      </c>
      <c r="AB25" s="53">
        <v>0</v>
      </c>
      <c r="AC25" s="53">
        <v>0</v>
      </c>
      <c r="AD25" s="42">
        <v>20</v>
      </c>
      <c r="AE25" s="42">
        <v>40</v>
      </c>
      <c r="AF25" s="42">
        <v>40</v>
      </c>
    </row>
    <row r="26" spans="1:32" s="14" customFormat="1" x14ac:dyDescent="0.2">
      <c r="A26" s="13" t="s">
        <v>47</v>
      </c>
      <c r="B26" s="24" t="s">
        <v>28</v>
      </c>
      <c r="C26" s="48">
        <v>100</v>
      </c>
      <c r="D26" s="48">
        <v>100</v>
      </c>
      <c r="E26" s="48">
        <v>100</v>
      </c>
      <c r="F26" s="48">
        <v>100</v>
      </c>
      <c r="G26" s="48">
        <v>50</v>
      </c>
      <c r="H26" s="48">
        <v>15</v>
      </c>
      <c r="I26" s="48">
        <v>115</v>
      </c>
      <c r="J26" s="48">
        <v>115</v>
      </c>
      <c r="K26" s="48">
        <v>35</v>
      </c>
      <c r="L26" s="48">
        <v>35</v>
      </c>
      <c r="M26" s="48">
        <v>60</v>
      </c>
      <c r="N26" s="48">
        <v>120</v>
      </c>
      <c r="O26" s="48">
        <v>0</v>
      </c>
      <c r="P26" s="48">
        <v>0</v>
      </c>
      <c r="Q26" s="48">
        <v>0</v>
      </c>
      <c r="R26" s="48">
        <v>0</v>
      </c>
      <c r="S26" s="48">
        <v>0</v>
      </c>
      <c r="T26" s="48">
        <v>0</v>
      </c>
      <c r="U26" s="48">
        <v>0</v>
      </c>
      <c r="V26" s="48">
        <v>0</v>
      </c>
      <c r="W26" s="48">
        <v>0</v>
      </c>
      <c r="X26" s="48">
        <v>0</v>
      </c>
      <c r="Y26" s="48">
        <v>0</v>
      </c>
      <c r="Z26" s="48">
        <v>0</v>
      </c>
      <c r="AA26" s="48">
        <v>0</v>
      </c>
      <c r="AB26" s="48">
        <v>0</v>
      </c>
      <c r="AC26" s="48">
        <v>0</v>
      </c>
      <c r="AD26" s="48">
        <v>40</v>
      </c>
      <c r="AE26" s="48">
        <v>60</v>
      </c>
      <c r="AF26" s="48">
        <v>90</v>
      </c>
    </row>
    <row r="27" spans="1:32" x14ac:dyDescent="0.2">
      <c r="A27" s="12" t="s">
        <v>48</v>
      </c>
      <c r="B27" s="8" t="s">
        <v>49</v>
      </c>
      <c r="C27" s="53">
        <v>0</v>
      </c>
      <c r="D27" s="53">
        <v>0</v>
      </c>
      <c r="E27" s="53">
        <v>0</v>
      </c>
      <c r="F27" s="53">
        <v>0</v>
      </c>
      <c r="G27" s="53">
        <v>0</v>
      </c>
      <c r="H27" s="53">
        <v>0</v>
      </c>
      <c r="I27" s="53">
        <v>0</v>
      </c>
      <c r="J27" s="53">
        <v>0</v>
      </c>
      <c r="K27" s="53">
        <v>0</v>
      </c>
      <c r="L27" s="53">
        <v>0</v>
      </c>
      <c r="M27" s="53">
        <v>0</v>
      </c>
      <c r="N27" s="53">
        <v>0</v>
      </c>
      <c r="O27" s="53">
        <v>0</v>
      </c>
      <c r="P27" s="53">
        <v>0</v>
      </c>
      <c r="Q27" s="42">
        <v>25</v>
      </c>
      <c r="R27" s="42">
        <v>31</v>
      </c>
      <c r="S27" s="42">
        <v>33</v>
      </c>
      <c r="T27" s="42">
        <v>67</v>
      </c>
      <c r="U27" s="42">
        <v>62</v>
      </c>
      <c r="V27" s="42">
        <v>47</v>
      </c>
      <c r="W27" s="42">
        <v>27</v>
      </c>
      <c r="X27" s="42">
        <v>26</v>
      </c>
      <c r="Y27" s="42">
        <v>18</v>
      </c>
      <c r="Z27" s="42">
        <v>20</v>
      </c>
      <c r="AA27" s="42">
        <v>40</v>
      </c>
      <c r="AB27" s="42">
        <v>49</v>
      </c>
      <c r="AC27" s="42">
        <v>45</v>
      </c>
      <c r="AD27" s="42">
        <v>100</v>
      </c>
      <c r="AE27" s="42">
        <v>90</v>
      </c>
      <c r="AF27" s="42">
        <v>100</v>
      </c>
    </row>
    <row r="28" spans="1:32" x14ac:dyDescent="0.2">
      <c r="A28" s="12" t="s">
        <v>50</v>
      </c>
      <c r="B28" s="8" t="s">
        <v>49</v>
      </c>
      <c r="C28" s="53">
        <v>0</v>
      </c>
      <c r="D28" s="53">
        <v>0</v>
      </c>
      <c r="E28" s="53">
        <v>0</v>
      </c>
      <c r="F28" s="53">
        <v>0</v>
      </c>
      <c r="G28" s="53">
        <v>0</v>
      </c>
      <c r="H28" s="53">
        <v>0</v>
      </c>
      <c r="I28" s="53">
        <v>0</v>
      </c>
      <c r="J28" s="53">
        <v>0</v>
      </c>
      <c r="K28" s="53">
        <v>0</v>
      </c>
      <c r="L28" s="53">
        <v>0</v>
      </c>
      <c r="M28" s="53">
        <v>0</v>
      </c>
      <c r="N28" s="42">
        <v>60</v>
      </c>
      <c r="O28" s="42">
        <v>85</v>
      </c>
      <c r="P28" s="42">
        <v>72</v>
      </c>
      <c r="Q28" s="42">
        <v>43</v>
      </c>
      <c r="R28" s="42">
        <v>53</v>
      </c>
      <c r="S28" s="42">
        <v>45</v>
      </c>
      <c r="T28" s="42">
        <v>8</v>
      </c>
      <c r="U28" s="42">
        <v>16</v>
      </c>
      <c r="V28" s="42">
        <v>19</v>
      </c>
      <c r="W28" s="42">
        <v>5</v>
      </c>
      <c r="X28" s="42">
        <v>10</v>
      </c>
      <c r="Y28" s="42">
        <v>11</v>
      </c>
      <c r="Z28" s="42">
        <v>12</v>
      </c>
      <c r="AA28" s="42">
        <v>20</v>
      </c>
      <c r="AB28" s="42">
        <v>47</v>
      </c>
      <c r="AC28" s="42">
        <v>115</v>
      </c>
      <c r="AD28" s="42">
        <v>150</v>
      </c>
      <c r="AE28" s="42">
        <v>150</v>
      </c>
      <c r="AF28" s="42">
        <v>150</v>
      </c>
    </row>
    <row r="29" spans="1:32" x14ac:dyDescent="0.2">
      <c r="A29" s="12" t="s">
        <v>51</v>
      </c>
      <c r="B29" s="8" t="s">
        <v>49</v>
      </c>
      <c r="C29" s="42">
        <v>300</v>
      </c>
      <c r="D29" s="42">
        <v>300</v>
      </c>
      <c r="E29" s="42">
        <v>300</v>
      </c>
      <c r="F29" s="42">
        <v>600</v>
      </c>
      <c r="G29" s="42">
        <v>420</v>
      </c>
      <c r="H29" s="42">
        <v>260</v>
      </c>
      <c r="I29" s="42">
        <v>330</v>
      </c>
      <c r="J29" s="42">
        <v>100</v>
      </c>
      <c r="K29" s="42">
        <v>100</v>
      </c>
      <c r="L29" s="42">
        <v>200</v>
      </c>
      <c r="M29" s="42">
        <v>200</v>
      </c>
      <c r="N29" s="42">
        <v>500</v>
      </c>
      <c r="O29" s="42">
        <v>586</v>
      </c>
      <c r="P29" s="42">
        <v>477</v>
      </c>
      <c r="Q29" s="42">
        <v>372</v>
      </c>
      <c r="R29" s="42">
        <v>227</v>
      </c>
      <c r="S29" s="42">
        <v>222</v>
      </c>
      <c r="T29" s="42">
        <v>303</v>
      </c>
      <c r="U29" s="42">
        <v>254</v>
      </c>
      <c r="V29" s="42">
        <v>165</v>
      </c>
      <c r="W29" s="42">
        <v>121</v>
      </c>
      <c r="X29" s="42">
        <v>394</v>
      </c>
      <c r="Y29" s="42">
        <v>82</v>
      </c>
      <c r="Z29" s="42">
        <v>38</v>
      </c>
      <c r="AA29" s="42">
        <v>190</v>
      </c>
      <c r="AB29" s="42">
        <v>654</v>
      </c>
      <c r="AC29" s="42">
        <v>226</v>
      </c>
      <c r="AD29" s="42">
        <v>335</v>
      </c>
      <c r="AE29" s="42">
        <v>120</v>
      </c>
      <c r="AF29" s="42">
        <v>100</v>
      </c>
    </row>
    <row r="30" spans="1:32" x14ac:dyDescent="0.2">
      <c r="A30" s="12" t="s">
        <v>52</v>
      </c>
      <c r="B30" s="8" t="s">
        <v>49</v>
      </c>
      <c r="C30" s="42">
        <v>40</v>
      </c>
      <c r="D30" s="42">
        <v>128</v>
      </c>
      <c r="E30" s="42">
        <v>402</v>
      </c>
      <c r="F30" s="42">
        <v>492</v>
      </c>
      <c r="G30" s="42">
        <v>527</v>
      </c>
      <c r="H30" s="42">
        <v>424</v>
      </c>
      <c r="I30" s="42">
        <v>378</v>
      </c>
      <c r="J30" s="42">
        <v>324</v>
      </c>
      <c r="K30" s="42">
        <v>348</v>
      </c>
      <c r="L30" s="42">
        <v>373</v>
      </c>
      <c r="M30" s="42">
        <v>400</v>
      </c>
      <c r="N30" s="42">
        <v>370</v>
      </c>
      <c r="O30" s="42">
        <v>296</v>
      </c>
      <c r="P30" s="42">
        <v>195</v>
      </c>
      <c r="Q30" s="42">
        <v>192</v>
      </c>
      <c r="R30" s="42">
        <v>190</v>
      </c>
      <c r="S30" s="42">
        <v>187</v>
      </c>
      <c r="T30" s="42">
        <v>231</v>
      </c>
      <c r="U30" s="42">
        <v>227</v>
      </c>
      <c r="V30" s="42">
        <v>180</v>
      </c>
      <c r="W30" s="42">
        <v>133</v>
      </c>
      <c r="X30" s="42">
        <v>218</v>
      </c>
      <c r="Y30" s="42">
        <v>75</v>
      </c>
      <c r="Z30" s="42">
        <v>77</v>
      </c>
      <c r="AA30" s="42">
        <v>170</v>
      </c>
      <c r="AB30" s="42">
        <v>178</v>
      </c>
      <c r="AC30" s="42">
        <v>305</v>
      </c>
      <c r="AD30" s="42">
        <v>260</v>
      </c>
      <c r="AE30" s="42">
        <v>270</v>
      </c>
      <c r="AF30" s="42">
        <v>250</v>
      </c>
    </row>
    <row r="31" spans="1:32" s="14" customFormat="1" x14ac:dyDescent="0.2">
      <c r="A31" s="13" t="s">
        <v>53</v>
      </c>
      <c r="B31" s="24" t="s">
        <v>49</v>
      </c>
      <c r="C31" s="48">
        <v>340</v>
      </c>
      <c r="D31" s="48">
        <v>428</v>
      </c>
      <c r="E31" s="48">
        <v>702</v>
      </c>
      <c r="F31" s="48">
        <v>1092</v>
      </c>
      <c r="G31" s="48">
        <v>947</v>
      </c>
      <c r="H31" s="48">
        <v>684</v>
      </c>
      <c r="I31" s="48">
        <v>708</v>
      </c>
      <c r="J31" s="48">
        <v>424</v>
      </c>
      <c r="K31" s="48">
        <v>448</v>
      </c>
      <c r="L31" s="48">
        <v>573</v>
      </c>
      <c r="M31" s="48">
        <v>600</v>
      </c>
      <c r="N31" s="48">
        <v>930</v>
      </c>
      <c r="O31" s="48">
        <v>967</v>
      </c>
      <c r="P31" s="48">
        <v>744</v>
      </c>
      <c r="Q31" s="48">
        <v>632</v>
      </c>
      <c r="R31" s="48">
        <v>501</v>
      </c>
      <c r="S31" s="48">
        <v>487</v>
      </c>
      <c r="T31" s="48">
        <v>609</v>
      </c>
      <c r="U31" s="48">
        <v>559</v>
      </c>
      <c r="V31" s="48">
        <v>411</v>
      </c>
      <c r="W31" s="48">
        <v>286</v>
      </c>
      <c r="X31" s="48">
        <v>648</v>
      </c>
      <c r="Y31" s="48">
        <v>186</v>
      </c>
      <c r="Z31" s="48">
        <v>147</v>
      </c>
      <c r="AA31" s="48">
        <v>420</v>
      </c>
      <c r="AB31" s="48">
        <v>928</v>
      </c>
      <c r="AC31" s="48">
        <v>691</v>
      </c>
      <c r="AD31" s="48">
        <v>845</v>
      </c>
      <c r="AE31" s="48">
        <v>630</v>
      </c>
      <c r="AF31" s="48">
        <v>600</v>
      </c>
    </row>
    <row r="32" spans="1:32" x14ac:dyDescent="0.2">
      <c r="A32" s="12" t="s">
        <v>54</v>
      </c>
      <c r="B32" s="8" t="s">
        <v>49</v>
      </c>
      <c r="C32" s="42">
        <v>70</v>
      </c>
      <c r="D32" s="42">
        <v>100</v>
      </c>
      <c r="E32" s="42">
        <v>70</v>
      </c>
      <c r="F32" s="42">
        <v>0</v>
      </c>
      <c r="G32" s="42">
        <v>50</v>
      </c>
      <c r="H32" s="42">
        <v>50</v>
      </c>
      <c r="I32" s="42">
        <v>50</v>
      </c>
      <c r="J32" s="42">
        <v>40</v>
      </c>
      <c r="K32" s="42">
        <v>40</v>
      </c>
      <c r="L32" s="42">
        <v>50</v>
      </c>
      <c r="M32" s="42">
        <v>20</v>
      </c>
      <c r="N32" s="42">
        <v>60</v>
      </c>
      <c r="O32" s="42">
        <v>51</v>
      </c>
      <c r="P32" s="42">
        <v>143</v>
      </c>
      <c r="Q32" s="42">
        <v>103</v>
      </c>
      <c r="R32" s="42">
        <v>104</v>
      </c>
      <c r="S32" s="42">
        <v>211</v>
      </c>
      <c r="T32" s="42">
        <v>213</v>
      </c>
      <c r="U32" s="42">
        <v>140</v>
      </c>
      <c r="V32" s="42">
        <v>109</v>
      </c>
      <c r="W32" s="42">
        <v>77</v>
      </c>
      <c r="X32" s="42">
        <v>45</v>
      </c>
      <c r="Y32" s="42">
        <v>30</v>
      </c>
      <c r="Z32" s="42">
        <v>30</v>
      </c>
      <c r="AA32" s="42">
        <v>50</v>
      </c>
      <c r="AB32" s="42">
        <v>60</v>
      </c>
      <c r="AC32" s="42">
        <v>45</v>
      </c>
      <c r="AD32" s="42">
        <v>53</v>
      </c>
      <c r="AE32" s="42">
        <v>65</v>
      </c>
      <c r="AF32" s="42">
        <v>80</v>
      </c>
    </row>
    <row r="33" spans="1:32" x14ac:dyDescent="0.2">
      <c r="A33" s="12" t="s">
        <v>55</v>
      </c>
      <c r="B33" s="8" t="s">
        <v>49</v>
      </c>
      <c r="C33" s="42">
        <v>20</v>
      </c>
      <c r="D33" s="42">
        <v>100</v>
      </c>
      <c r="E33" s="42">
        <v>50</v>
      </c>
      <c r="F33" s="42">
        <v>50</v>
      </c>
      <c r="G33" s="42">
        <v>50</v>
      </c>
      <c r="H33" s="42">
        <v>150</v>
      </c>
      <c r="I33" s="42">
        <v>100</v>
      </c>
      <c r="J33" s="42">
        <v>100</v>
      </c>
      <c r="K33" s="42">
        <v>10</v>
      </c>
      <c r="L33" s="42">
        <v>10</v>
      </c>
      <c r="M33" s="42">
        <v>50</v>
      </c>
      <c r="N33" s="42">
        <v>120</v>
      </c>
      <c r="O33" s="42">
        <v>119</v>
      </c>
      <c r="P33" s="42">
        <v>147</v>
      </c>
      <c r="Q33" s="42">
        <v>97</v>
      </c>
      <c r="R33" s="42">
        <v>337</v>
      </c>
      <c r="S33" s="42">
        <v>190</v>
      </c>
      <c r="T33" s="42">
        <v>339</v>
      </c>
      <c r="U33" s="42">
        <v>65</v>
      </c>
      <c r="V33" s="42">
        <v>65</v>
      </c>
      <c r="W33" s="42">
        <v>27</v>
      </c>
      <c r="X33" s="42">
        <v>27</v>
      </c>
      <c r="Y33" s="42">
        <v>30</v>
      </c>
      <c r="Z33" s="42">
        <v>30</v>
      </c>
      <c r="AA33" s="42">
        <v>30</v>
      </c>
      <c r="AB33" s="42">
        <v>39</v>
      </c>
      <c r="AC33" s="42">
        <v>65</v>
      </c>
      <c r="AD33" s="42">
        <v>50</v>
      </c>
      <c r="AE33" s="42">
        <v>60</v>
      </c>
      <c r="AF33" s="42">
        <v>55</v>
      </c>
    </row>
    <row r="34" spans="1:32" x14ac:dyDescent="0.2">
      <c r="A34" s="12" t="s">
        <v>56</v>
      </c>
      <c r="B34" s="8" t="s">
        <v>49</v>
      </c>
      <c r="C34" s="53">
        <v>0</v>
      </c>
      <c r="D34" s="53">
        <v>0</v>
      </c>
      <c r="E34" s="42">
        <v>100</v>
      </c>
      <c r="F34" s="42">
        <v>20</v>
      </c>
      <c r="G34" s="53">
        <v>0</v>
      </c>
      <c r="H34" s="53">
        <v>0</v>
      </c>
      <c r="I34" s="53">
        <v>0</v>
      </c>
      <c r="J34" s="53">
        <v>0</v>
      </c>
      <c r="K34" s="53">
        <v>0</v>
      </c>
      <c r="L34" s="53">
        <v>0</v>
      </c>
      <c r="M34" s="42">
        <v>50</v>
      </c>
      <c r="N34" s="42">
        <v>200</v>
      </c>
      <c r="O34" s="42">
        <v>249</v>
      </c>
      <c r="P34" s="42">
        <v>299</v>
      </c>
      <c r="Q34" s="42">
        <v>248</v>
      </c>
      <c r="R34" s="42">
        <v>258</v>
      </c>
      <c r="S34" s="42">
        <v>198</v>
      </c>
      <c r="T34" s="42">
        <v>118</v>
      </c>
      <c r="U34" s="42">
        <v>99</v>
      </c>
      <c r="V34" s="42">
        <v>79</v>
      </c>
      <c r="W34" s="42">
        <v>49</v>
      </c>
      <c r="X34" s="42">
        <v>78</v>
      </c>
      <c r="Y34" s="42">
        <v>80</v>
      </c>
      <c r="Z34" s="42">
        <v>80</v>
      </c>
      <c r="AA34" s="42">
        <v>60</v>
      </c>
      <c r="AB34" s="42">
        <v>38</v>
      </c>
      <c r="AC34" s="42">
        <v>55</v>
      </c>
      <c r="AD34" s="42">
        <v>55</v>
      </c>
      <c r="AE34" s="42">
        <v>45</v>
      </c>
      <c r="AF34" s="42">
        <v>30</v>
      </c>
    </row>
    <row r="35" spans="1:32" x14ac:dyDescent="0.2">
      <c r="A35" s="12" t="s">
        <v>57</v>
      </c>
      <c r="B35" s="8" t="s">
        <v>49</v>
      </c>
      <c r="C35" s="53">
        <v>0</v>
      </c>
      <c r="D35" s="53">
        <v>0</v>
      </c>
      <c r="E35" s="53">
        <v>0</v>
      </c>
      <c r="F35" s="53">
        <v>0</v>
      </c>
      <c r="G35" s="53">
        <v>0</v>
      </c>
      <c r="H35" s="53">
        <v>0</v>
      </c>
      <c r="I35" s="53">
        <v>0</v>
      </c>
      <c r="J35" s="53">
        <v>0</v>
      </c>
      <c r="K35" s="53">
        <v>0</v>
      </c>
      <c r="L35" s="53">
        <v>0</v>
      </c>
      <c r="M35" s="53">
        <v>0</v>
      </c>
      <c r="N35" s="42">
        <v>160</v>
      </c>
      <c r="O35" s="42">
        <v>162</v>
      </c>
      <c r="P35" s="42">
        <v>408</v>
      </c>
      <c r="Q35" s="42">
        <v>310</v>
      </c>
      <c r="R35" s="42">
        <v>250</v>
      </c>
      <c r="S35" s="42">
        <v>200</v>
      </c>
      <c r="T35" s="42">
        <v>128</v>
      </c>
      <c r="U35" s="42">
        <v>54</v>
      </c>
      <c r="V35" s="42">
        <v>33</v>
      </c>
      <c r="W35" s="42">
        <v>55</v>
      </c>
      <c r="X35" s="42">
        <v>44</v>
      </c>
      <c r="Y35" s="42">
        <v>50</v>
      </c>
      <c r="Z35" s="42">
        <v>50</v>
      </c>
      <c r="AA35" s="42">
        <v>150</v>
      </c>
      <c r="AB35" s="42">
        <v>30</v>
      </c>
      <c r="AC35" s="42">
        <v>47</v>
      </c>
      <c r="AD35" s="42">
        <v>50</v>
      </c>
      <c r="AE35" s="42">
        <v>30</v>
      </c>
      <c r="AF35" s="42">
        <v>35</v>
      </c>
    </row>
    <row r="36" spans="1:32" x14ac:dyDescent="0.2">
      <c r="A36" s="12" t="s">
        <v>58</v>
      </c>
      <c r="B36" s="8" t="s">
        <v>49</v>
      </c>
      <c r="C36" s="53">
        <v>0</v>
      </c>
      <c r="D36" s="53">
        <v>0</v>
      </c>
      <c r="E36" s="53">
        <v>0</v>
      </c>
      <c r="F36" s="53">
        <v>0</v>
      </c>
      <c r="G36" s="53">
        <v>0</v>
      </c>
      <c r="H36" s="53">
        <v>0</v>
      </c>
      <c r="I36" s="53">
        <v>0</v>
      </c>
      <c r="J36" s="53">
        <v>0</v>
      </c>
      <c r="K36" s="53">
        <v>0</v>
      </c>
      <c r="L36" s="53">
        <v>0</v>
      </c>
      <c r="M36" s="53">
        <v>0</v>
      </c>
      <c r="N36" s="53">
        <v>0</v>
      </c>
      <c r="O36" s="42">
        <v>99</v>
      </c>
      <c r="P36" s="42">
        <v>196</v>
      </c>
      <c r="Q36" s="42">
        <v>156</v>
      </c>
      <c r="R36" s="42">
        <v>164</v>
      </c>
      <c r="S36" s="42">
        <v>105</v>
      </c>
      <c r="T36" s="42">
        <v>95</v>
      </c>
      <c r="U36" s="42">
        <v>19</v>
      </c>
      <c r="V36" s="42">
        <v>19</v>
      </c>
      <c r="W36" s="42">
        <v>23</v>
      </c>
      <c r="X36" s="42">
        <v>37</v>
      </c>
      <c r="Y36" s="42">
        <v>40</v>
      </c>
      <c r="Z36" s="42">
        <v>40</v>
      </c>
      <c r="AA36" s="42">
        <v>20</v>
      </c>
      <c r="AB36" s="42">
        <v>10</v>
      </c>
      <c r="AC36" s="42">
        <v>28</v>
      </c>
      <c r="AD36" s="42">
        <v>25</v>
      </c>
      <c r="AE36" s="42">
        <v>15</v>
      </c>
      <c r="AF36" s="42">
        <v>30</v>
      </c>
    </row>
    <row r="37" spans="1:32" x14ac:dyDescent="0.2">
      <c r="A37" s="12" t="s">
        <v>59</v>
      </c>
      <c r="B37" s="8" t="s">
        <v>49</v>
      </c>
      <c r="C37" s="42">
        <v>100</v>
      </c>
      <c r="D37" s="42">
        <v>20</v>
      </c>
      <c r="E37" s="42">
        <v>20</v>
      </c>
      <c r="F37" s="42">
        <v>20</v>
      </c>
      <c r="G37" s="42">
        <v>50</v>
      </c>
      <c r="H37" s="42">
        <v>115</v>
      </c>
      <c r="I37" s="42">
        <v>45</v>
      </c>
      <c r="J37" s="42">
        <v>35</v>
      </c>
      <c r="K37" s="42">
        <v>235</v>
      </c>
      <c r="L37" s="42">
        <v>200</v>
      </c>
      <c r="M37" s="42">
        <v>100</v>
      </c>
      <c r="N37" s="42">
        <v>100</v>
      </c>
      <c r="O37" s="42">
        <v>98</v>
      </c>
      <c r="P37" s="42">
        <v>171</v>
      </c>
      <c r="Q37" s="42">
        <v>116</v>
      </c>
      <c r="R37" s="42">
        <v>50</v>
      </c>
      <c r="S37" s="42">
        <v>35</v>
      </c>
      <c r="T37" s="42">
        <v>60</v>
      </c>
      <c r="U37" s="42">
        <v>42</v>
      </c>
      <c r="V37" s="42">
        <v>25</v>
      </c>
      <c r="W37" s="42">
        <v>4</v>
      </c>
      <c r="X37" s="42">
        <v>16</v>
      </c>
      <c r="Y37" s="42">
        <v>20</v>
      </c>
      <c r="Z37" s="42">
        <v>20</v>
      </c>
      <c r="AA37" s="42">
        <v>20</v>
      </c>
      <c r="AB37" s="42">
        <v>0</v>
      </c>
      <c r="AC37" s="42">
        <v>10</v>
      </c>
      <c r="AD37" s="42">
        <v>30</v>
      </c>
      <c r="AE37" s="42">
        <v>15</v>
      </c>
      <c r="AF37" s="42">
        <v>0</v>
      </c>
    </row>
    <row r="38" spans="1:32" s="14" customFormat="1" x14ac:dyDescent="0.2">
      <c r="A38" s="13" t="s">
        <v>60</v>
      </c>
      <c r="B38" s="24" t="s">
        <v>49</v>
      </c>
      <c r="C38" s="48">
        <v>190</v>
      </c>
      <c r="D38" s="48">
        <v>220</v>
      </c>
      <c r="E38" s="48">
        <v>240</v>
      </c>
      <c r="F38" s="48">
        <v>90</v>
      </c>
      <c r="G38" s="48">
        <v>150</v>
      </c>
      <c r="H38" s="48">
        <v>315</v>
      </c>
      <c r="I38" s="48">
        <v>195</v>
      </c>
      <c r="J38" s="48">
        <v>175</v>
      </c>
      <c r="K38" s="48">
        <v>285</v>
      </c>
      <c r="L38" s="48">
        <v>260</v>
      </c>
      <c r="M38" s="48">
        <v>220</v>
      </c>
      <c r="N38" s="48">
        <v>640</v>
      </c>
      <c r="O38" s="48">
        <v>778</v>
      </c>
      <c r="P38" s="48">
        <v>1364</v>
      </c>
      <c r="Q38" s="48">
        <v>1030</v>
      </c>
      <c r="R38" s="48">
        <v>1163</v>
      </c>
      <c r="S38" s="48">
        <v>939</v>
      </c>
      <c r="T38" s="48">
        <v>953</v>
      </c>
      <c r="U38" s="48">
        <v>419</v>
      </c>
      <c r="V38" s="48">
        <v>330</v>
      </c>
      <c r="W38" s="48">
        <v>235</v>
      </c>
      <c r="X38" s="48">
        <v>247</v>
      </c>
      <c r="Y38" s="48">
        <v>250</v>
      </c>
      <c r="Z38" s="48">
        <v>250</v>
      </c>
      <c r="AA38" s="48">
        <v>330</v>
      </c>
      <c r="AB38" s="48">
        <v>177</v>
      </c>
      <c r="AC38" s="48">
        <v>250</v>
      </c>
      <c r="AD38" s="48">
        <v>263</v>
      </c>
      <c r="AE38" s="48">
        <v>230</v>
      </c>
      <c r="AF38" s="48">
        <v>230</v>
      </c>
    </row>
    <row r="39" spans="1:32" x14ac:dyDescent="0.2">
      <c r="A39" s="12" t="s">
        <v>61</v>
      </c>
      <c r="B39" s="8" t="s">
        <v>28</v>
      </c>
      <c r="C39" s="53">
        <v>0</v>
      </c>
      <c r="D39" s="53">
        <v>0</v>
      </c>
      <c r="E39" s="53">
        <v>0</v>
      </c>
      <c r="F39" s="53">
        <v>0</v>
      </c>
      <c r="G39" s="53">
        <v>0</v>
      </c>
      <c r="H39" s="53">
        <v>0</v>
      </c>
      <c r="I39" s="53">
        <v>0</v>
      </c>
      <c r="J39" s="53">
        <v>0</v>
      </c>
      <c r="K39" s="53">
        <v>0</v>
      </c>
      <c r="L39" s="53">
        <v>0</v>
      </c>
      <c r="M39" s="53">
        <v>0</v>
      </c>
      <c r="N39" s="42">
        <v>150</v>
      </c>
      <c r="O39" s="42">
        <v>52</v>
      </c>
      <c r="P39" s="42">
        <v>53</v>
      </c>
      <c r="Q39" s="42">
        <v>33</v>
      </c>
      <c r="R39" s="42">
        <v>23</v>
      </c>
      <c r="S39" s="42">
        <v>12</v>
      </c>
      <c r="T39" s="42">
        <v>12</v>
      </c>
      <c r="U39" s="42">
        <v>6</v>
      </c>
      <c r="V39" s="42">
        <v>1</v>
      </c>
      <c r="W39" s="53">
        <v>0</v>
      </c>
      <c r="X39" s="42">
        <v>7</v>
      </c>
      <c r="Y39" s="42">
        <v>5</v>
      </c>
      <c r="Z39" s="42">
        <v>5</v>
      </c>
      <c r="AA39" s="53">
        <v>0</v>
      </c>
      <c r="AB39" s="42">
        <v>15</v>
      </c>
      <c r="AC39" s="42">
        <v>20</v>
      </c>
      <c r="AD39" s="42">
        <v>20</v>
      </c>
      <c r="AE39" s="53">
        <v>15</v>
      </c>
      <c r="AF39" s="42">
        <v>5</v>
      </c>
    </row>
    <row r="40" spans="1:32" x14ac:dyDescent="0.2">
      <c r="A40" s="12" t="s">
        <v>62</v>
      </c>
      <c r="B40" s="8" t="s">
        <v>28</v>
      </c>
      <c r="C40" s="53">
        <v>0</v>
      </c>
      <c r="D40" s="53">
        <v>0</v>
      </c>
      <c r="E40" s="53">
        <v>0</v>
      </c>
      <c r="F40" s="53">
        <v>0</v>
      </c>
      <c r="G40" s="53">
        <v>0</v>
      </c>
      <c r="H40" s="53">
        <v>0</v>
      </c>
      <c r="I40" s="53">
        <v>0</v>
      </c>
      <c r="J40" s="53">
        <v>0</v>
      </c>
      <c r="K40" s="53">
        <v>0</v>
      </c>
      <c r="L40" s="53">
        <v>0</v>
      </c>
      <c r="M40" s="53">
        <v>0</v>
      </c>
      <c r="N40" s="42">
        <v>210</v>
      </c>
      <c r="O40" s="42">
        <v>0</v>
      </c>
      <c r="P40" s="42">
        <v>41</v>
      </c>
      <c r="Q40" s="53">
        <v>0</v>
      </c>
      <c r="R40" s="53">
        <v>0</v>
      </c>
      <c r="S40" s="42">
        <v>3</v>
      </c>
      <c r="T40" s="42">
        <v>8</v>
      </c>
      <c r="U40" s="42">
        <v>4</v>
      </c>
      <c r="V40" s="42">
        <v>1</v>
      </c>
      <c r="W40" s="53">
        <v>0</v>
      </c>
      <c r="X40" s="42">
        <v>2</v>
      </c>
      <c r="Y40" s="53">
        <v>0</v>
      </c>
      <c r="Z40" s="53">
        <v>0</v>
      </c>
      <c r="AA40" s="53">
        <v>0</v>
      </c>
      <c r="AB40" s="53">
        <v>0</v>
      </c>
      <c r="AC40" s="53">
        <v>0</v>
      </c>
      <c r="AD40" s="53">
        <v>0</v>
      </c>
      <c r="AE40" s="53">
        <v>0</v>
      </c>
      <c r="AF40" s="53">
        <v>0</v>
      </c>
    </row>
    <row r="41" spans="1:32" x14ac:dyDescent="0.2">
      <c r="A41" s="12" t="s">
        <v>63</v>
      </c>
      <c r="B41" s="8" t="s">
        <v>28</v>
      </c>
      <c r="C41" s="53">
        <v>0</v>
      </c>
      <c r="D41" s="53">
        <v>0</v>
      </c>
      <c r="E41" s="53">
        <v>0</v>
      </c>
      <c r="F41" s="53">
        <v>0</v>
      </c>
      <c r="G41" s="53">
        <v>0</v>
      </c>
      <c r="H41" s="53">
        <v>0</v>
      </c>
      <c r="I41" s="53">
        <v>0</v>
      </c>
      <c r="J41" s="53">
        <v>0</v>
      </c>
      <c r="K41" s="53">
        <v>0</v>
      </c>
      <c r="L41" s="53">
        <v>0</v>
      </c>
      <c r="M41" s="53">
        <v>0</v>
      </c>
      <c r="N41" s="53">
        <v>0</v>
      </c>
      <c r="O41" s="53">
        <v>0</v>
      </c>
      <c r="P41" s="53">
        <v>0</v>
      </c>
      <c r="Q41" s="53">
        <v>0</v>
      </c>
      <c r="R41" s="53">
        <v>0</v>
      </c>
      <c r="S41" s="42">
        <v>9</v>
      </c>
      <c r="T41" s="42">
        <v>4</v>
      </c>
      <c r="U41" s="42">
        <v>5</v>
      </c>
      <c r="V41" s="42">
        <v>1</v>
      </c>
      <c r="W41" s="42">
        <v>5</v>
      </c>
      <c r="X41" s="42">
        <v>1</v>
      </c>
      <c r="Y41" s="42">
        <v>5</v>
      </c>
      <c r="Z41" s="42">
        <v>5</v>
      </c>
      <c r="AA41" s="53">
        <v>0</v>
      </c>
      <c r="AB41" s="42">
        <v>15</v>
      </c>
      <c r="AC41" s="42">
        <v>5</v>
      </c>
      <c r="AD41" s="53">
        <v>0</v>
      </c>
      <c r="AE41" s="53">
        <v>0</v>
      </c>
      <c r="AF41" s="53">
        <v>0</v>
      </c>
    </row>
    <row r="42" spans="1:32" x14ac:dyDescent="0.2">
      <c r="A42" s="12" t="s">
        <v>64</v>
      </c>
      <c r="B42" s="8" t="s">
        <v>28</v>
      </c>
      <c r="C42" s="53">
        <v>0</v>
      </c>
      <c r="D42" s="53">
        <v>0</v>
      </c>
      <c r="E42" s="53">
        <v>0</v>
      </c>
      <c r="F42" s="53">
        <v>0</v>
      </c>
      <c r="G42" s="53">
        <v>0</v>
      </c>
      <c r="H42" s="53">
        <v>0</v>
      </c>
      <c r="I42" s="53">
        <v>0</v>
      </c>
      <c r="J42" s="53">
        <v>0</v>
      </c>
      <c r="K42" s="53">
        <v>0</v>
      </c>
      <c r="L42" s="53">
        <v>0</v>
      </c>
      <c r="M42" s="53">
        <v>0</v>
      </c>
      <c r="N42" s="53">
        <v>0</v>
      </c>
      <c r="O42" s="53">
        <v>0</v>
      </c>
      <c r="P42" s="42">
        <v>35</v>
      </c>
      <c r="Q42" s="42">
        <v>40</v>
      </c>
      <c r="R42" s="42">
        <v>40</v>
      </c>
      <c r="S42" s="42">
        <v>24</v>
      </c>
      <c r="T42" s="42">
        <v>11</v>
      </c>
      <c r="U42" s="42">
        <v>7</v>
      </c>
      <c r="V42" s="42">
        <v>3</v>
      </c>
      <c r="W42" s="42">
        <v>5</v>
      </c>
      <c r="X42" s="42">
        <v>2</v>
      </c>
      <c r="Y42" s="42">
        <v>0</v>
      </c>
      <c r="Z42" s="42">
        <v>0</v>
      </c>
      <c r="AA42" s="53">
        <v>0</v>
      </c>
      <c r="AB42" s="42">
        <v>5</v>
      </c>
      <c r="AC42" s="42">
        <v>5</v>
      </c>
      <c r="AD42" s="53">
        <v>0</v>
      </c>
      <c r="AE42" s="53">
        <v>0</v>
      </c>
      <c r="AF42" s="53">
        <v>50</v>
      </c>
    </row>
    <row r="43" spans="1:32" s="14" customFormat="1" x14ac:dyDescent="0.2">
      <c r="A43" s="13" t="s">
        <v>65</v>
      </c>
      <c r="B43" s="24" t="s">
        <v>28</v>
      </c>
      <c r="C43" s="48">
        <v>0</v>
      </c>
      <c r="D43" s="48">
        <v>0</v>
      </c>
      <c r="E43" s="48">
        <v>0</v>
      </c>
      <c r="F43" s="48">
        <v>0</v>
      </c>
      <c r="G43" s="48">
        <v>0</v>
      </c>
      <c r="H43" s="48">
        <v>0</v>
      </c>
      <c r="I43" s="48">
        <v>0</v>
      </c>
      <c r="J43" s="48">
        <v>0</v>
      </c>
      <c r="K43" s="48">
        <v>0</v>
      </c>
      <c r="L43" s="48">
        <v>0</v>
      </c>
      <c r="M43" s="48">
        <v>0</v>
      </c>
      <c r="N43" s="48">
        <v>360</v>
      </c>
      <c r="O43" s="48">
        <v>52</v>
      </c>
      <c r="P43" s="48">
        <v>129</v>
      </c>
      <c r="Q43" s="48">
        <v>73</v>
      </c>
      <c r="R43" s="48">
        <v>63</v>
      </c>
      <c r="S43" s="48">
        <v>48</v>
      </c>
      <c r="T43" s="48">
        <v>35</v>
      </c>
      <c r="U43" s="48">
        <v>22</v>
      </c>
      <c r="V43" s="48">
        <v>6</v>
      </c>
      <c r="W43" s="48">
        <v>10</v>
      </c>
      <c r="X43" s="48">
        <v>12</v>
      </c>
      <c r="Y43" s="48">
        <v>10</v>
      </c>
      <c r="Z43" s="48">
        <v>10</v>
      </c>
      <c r="AA43" s="48">
        <v>0</v>
      </c>
      <c r="AB43" s="48">
        <v>35</v>
      </c>
      <c r="AC43" s="48">
        <v>30</v>
      </c>
      <c r="AD43" s="48">
        <v>20</v>
      </c>
      <c r="AE43" s="48">
        <v>15</v>
      </c>
      <c r="AF43" s="48">
        <v>55</v>
      </c>
    </row>
    <row r="44" spans="1:32" x14ac:dyDescent="0.2">
      <c r="A44" s="12" t="s">
        <v>66</v>
      </c>
      <c r="B44" s="8" t="s">
        <v>32</v>
      </c>
      <c r="C44" s="53">
        <v>0</v>
      </c>
      <c r="D44" s="53">
        <v>0</v>
      </c>
      <c r="E44" s="53">
        <v>0</v>
      </c>
      <c r="F44" s="53">
        <v>0</v>
      </c>
      <c r="G44" s="53">
        <v>0</v>
      </c>
      <c r="H44" s="53">
        <v>0</v>
      </c>
      <c r="I44" s="53">
        <v>0</v>
      </c>
      <c r="J44" s="53">
        <v>0</v>
      </c>
      <c r="K44" s="53">
        <v>0</v>
      </c>
      <c r="L44" s="53">
        <v>0</v>
      </c>
      <c r="M44" s="42">
        <v>3</v>
      </c>
      <c r="N44" s="42">
        <v>2</v>
      </c>
      <c r="O44" s="53">
        <v>0</v>
      </c>
      <c r="P44" s="53">
        <v>0</v>
      </c>
      <c r="Q44" s="53">
        <v>0</v>
      </c>
      <c r="R44" s="53">
        <v>0</v>
      </c>
      <c r="S44" s="53">
        <v>0</v>
      </c>
      <c r="T44" s="53">
        <v>0</v>
      </c>
      <c r="U44" s="53">
        <v>0</v>
      </c>
      <c r="V44" s="53">
        <v>0</v>
      </c>
      <c r="W44" s="53">
        <v>0</v>
      </c>
      <c r="X44" s="53">
        <v>0</v>
      </c>
      <c r="Y44" s="53">
        <v>0</v>
      </c>
      <c r="Z44" s="53">
        <v>0</v>
      </c>
      <c r="AA44" s="53">
        <v>0</v>
      </c>
      <c r="AB44" s="53">
        <v>0</v>
      </c>
      <c r="AC44" s="53">
        <v>0</v>
      </c>
      <c r="AD44" s="53">
        <v>0</v>
      </c>
      <c r="AE44" s="53">
        <v>0</v>
      </c>
      <c r="AF44" s="53">
        <v>0</v>
      </c>
    </row>
    <row r="45" spans="1:32" x14ac:dyDescent="0.2">
      <c r="A45" s="12" t="s">
        <v>67</v>
      </c>
      <c r="B45" s="8" t="s">
        <v>32</v>
      </c>
      <c r="C45" s="42">
        <v>2</v>
      </c>
      <c r="D45" s="42">
        <v>2</v>
      </c>
      <c r="E45" s="42">
        <v>8</v>
      </c>
      <c r="F45" s="53">
        <v>0</v>
      </c>
      <c r="G45" s="53">
        <v>0</v>
      </c>
      <c r="H45" s="53">
        <v>0</v>
      </c>
      <c r="I45" s="53">
        <v>0</v>
      </c>
      <c r="J45" s="53">
        <v>0</v>
      </c>
      <c r="K45" s="42">
        <v>84</v>
      </c>
      <c r="L45" s="42">
        <v>107</v>
      </c>
      <c r="M45" s="42">
        <v>60</v>
      </c>
      <c r="N45" s="42">
        <v>60</v>
      </c>
      <c r="O45" s="53">
        <v>0</v>
      </c>
      <c r="P45" s="42">
        <v>40</v>
      </c>
      <c r="Q45" s="42">
        <v>21</v>
      </c>
      <c r="R45" s="42">
        <v>55</v>
      </c>
      <c r="S45" s="42">
        <v>20</v>
      </c>
      <c r="T45" s="42">
        <v>10</v>
      </c>
      <c r="U45" s="42">
        <v>5</v>
      </c>
      <c r="V45" s="42">
        <v>10</v>
      </c>
      <c r="W45" s="42">
        <v>7</v>
      </c>
      <c r="X45" s="42">
        <v>6</v>
      </c>
      <c r="Y45" s="42">
        <v>6</v>
      </c>
      <c r="Z45" s="42">
        <v>2</v>
      </c>
      <c r="AA45" s="42">
        <v>2</v>
      </c>
      <c r="AB45" s="53">
        <v>0</v>
      </c>
      <c r="AC45" s="53">
        <v>0</v>
      </c>
      <c r="AD45" s="53">
        <v>0</v>
      </c>
      <c r="AE45" s="53">
        <v>0</v>
      </c>
      <c r="AF45" s="53">
        <v>0</v>
      </c>
    </row>
    <row r="46" spans="1:32" s="14" customFormat="1" x14ac:dyDescent="0.2">
      <c r="A46" s="13" t="s">
        <v>68</v>
      </c>
      <c r="B46" s="24" t="s">
        <v>32</v>
      </c>
      <c r="C46" s="48">
        <v>2</v>
      </c>
      <c r="D46" s="48">
        <v>2</v>
      </c>
      <c r="E46" s="48">
        <v>8</v>
      </c>
      <c r="F46" s="48">
        <v>0</v>
      </c>
      <c r="G46" s="48">
        <v>0</v>
      </c>
      <c r="H46" s="48">
        <v>0</v>
      </c>
      <c r="I46" s="48">
        <v>0</v>
      </c>
      <c r="J46" s="48">
        <v>0</v>
      </c>
      <c r="K46" s="48">
        <v>84</v>
      </c>
      <c r="L46" s="48">
        <v>107</v>
      </c>
      <c r="M46" s="48">
        <v>63</v>
      </c>
      <c r="N46" s="48">
        <v>62</v>
      </c>
      <c r="O46" s="48">
        <v>0</v>
      </c>
      <c r="P46" s="48">
        <v>40</v>
      </c>
      <c r="Q46" s="48">
        <v>21</v>
      </c>
      <c r="R46" s="48">
        <v>55</v>
      </c>
      <c r="S46" s="48">
        <v>20</v>
      </c>
      <c r="T46" s="48">
        <v>10</v>
      </c>
      <c r="U46" s="48">
        <v>5</v>
      </c>
      <c r="V46" s="48">
        <v>10</v>
      </c>
      <c r="W46" s="48">
        <v>7</v>
      </c>
      <c r="X46" s="48">
        <v>6</v>
      </c>
      <c r="Y46" s="48">
        <v>6</v>
      </c>
      <c r="Z46" s="48">
        <v>2</v>
      </c>
      <c r="AA46" s="48">
        <v>2</v>
      </c>
      <c r="AB46" s="48">
        <v>0</v>
      </c>
      <c r="AC46" s="48">
        <v>0</v>
      </c>
      <c r="AD46" s="48">
        <v>0</v>
      </c>
      <c r="AE46" s="48">
        <v>0</v>
      </c>
      <c r="AF46" s="48">
        <v>0</v>
      </c>
    </row>
    <row r="47" spans="1:32" x14ac:dyDescent="0.2">
      <c r="A47" s="12" t="s">
        <v>69</v>
      </c>
      <c r="B47" s="8" t="s">
        <v>28</v>
      </c>
      <c r="C47" s="53">
        <v>0</v>
      </c>
      <c r="D47" s="53">
        <v>0</v>
      </c>
      <c r="E47" s="53">
        <v>0</v>
      </c>
      <c r="F47" s="53">
        <v>0</v>
      </c>
      <c r="G47" s="53">
        <v>0</v>
      </c>
      <c r="H47" s="53">
        <v>0</v>
      </c>
      <c r="I47" s="53">
        <v>0</v>
      </c>
      <c r="J47" s="53">
        <v>0</v>
      </c>
      <c r="K47" s="53">
        <v>0</v>
      </c>
      <c r="L47" s="53">
        <v>0</v>
      </c>
      <c r="M47" s="53">
        <v>0</v>
      </c>
      <c r="N47" s="42">
        <v>20</v>
      </c>
      <c r="O47" s="42">
        <v>25</v>
      </c>
      <c r="P47" s="42">
        <v>31</v>
      </c>
      <c r="Q47" s="42">
        <v>23</v>
      </c>
      <c r="R47" s="42">
        <v>24</v>
      </c>
      <c r="S47" s="42">
        <v>32</v>
      </c>
      <c r="T47" s="42">
        <v>32</v>
      </c>
      <c r="U47" s="42">
        <v>11</v>
      </c>
      <c r="V47" s="42">
        <v>5</v>
      </c>
      <c r="W47" s="42">
        <v>11</v>
      </c>
      <c r="X47" s="42">
        <v>22</v>
      </c>
      <c r="Y47" s="42">
        <v>15</v>
      </c>
      <c r="Z47" s="42">
        <v>10</v>
      </c>
      <c r="AA47" s="42">
        <v>10</v>
      </c>
      <c r="AB47" s="44">
        <v>10</v>
      </c>
      <c r="AC47" s="42">
        <v>10</v>
      </c>
      <c r="AD47" s="53">
        <v>0</v>
      </c>
      <c r="AE47" s="53">
        <v>0</v>
      </c>
      <c r="AF47" s="42">
        <v>0</v>
      </c>
    </row>
    <row r="48" spans="1:32" x14ac:dyDescent="0.2">
      <c r="A48" s="12" t="s">
        <v>70</v>
      </c>
      <c r="B48" s="8" t="s">
        <v>28</v>
      </c>
      <c r="C48" s="53">
        <v>0</v>
      </c>
      <c r="D48" s="53">
        <v>0</v>
      </c>
      <c r="E48" s="53">
        <v>0</v>
      </c>
      <c r="F48" s="53">
        <v>0</v>
      </c>
      <c r="G48" s="42">
        <v>20</v>
      </c>
      <c r="H48" s="42">
        <v>20</v>
      </c>
      <c r="I48" s="42">
        <v>20</v>
      </c>
      <c r="J48" s="42">
        <v>20</v>
      </c>
      <c r="K48" s="42">
        <v>20</v>
      </c>
      <c r="L48" s="42">
        <v>20</v>
      </c>
      <c r="M48" s="42">
        <v>36</v>
      </c>
      <c r="N48" s="42">
        <v>36</v>
      </c>
      <c r="O48" s="42">
        <v>36</v>
      </c>
      <c r="P48" s="42">
        <v>36</v>
      </c>
      <c r="Q48" s="42">
        <v>70</v>
      </c>
      <c r="R48" s="42">
        <v>60</v>
      </c>
      <c r="S48" s="42">
        <v>31</v>
      </c>
      <c r="T48" s="42">
        <v>23</v>
      </c>
      <c r="U48" s="42">
        <v>30</v>
      </c>
      <c r="V48" s="42">
        <v>10</v>
      </c>
      <c r="W48" s="53">
        <v>0</v>
      </c>
      <c r="X48" s="42">
        <v>1</v>
      </c>
      <c r="Y48" s="53">
        <v>0</v>
      </c>
      <c r="Z48" s="53">
        <v>0</v>
      </c>
      <c r="AA48" s="53">
        <v>0</v>
      </c>
      <c r="AB48" s="53">
        <v>0</v>
      </c>
      <c r="AC48" s="53">
        <v>0</v>
      </c>
      <c r="AD48" s="53">
        <v>0</v>
      </c>
      <c r="AE48" s="53">
        <v>0</v>
      </c>
      <c r="AF48" s="53">
        <v>0</v>
      </c>
    </row>
    <row r="49" spans="1:32" x14ac:dyDescent="0.2">
      <c r="A49" s="12" t="s">
        <v>71</v>
      </c>
      <c r="B49" s="8" t="s">
        <v>28</v>
      </c>
      <c r="C49" s="53">
        <v>0</v>
      </c>
      <c r="D49" s="53">
        <v>0</v>
      </c>
      <c r="E49" s="42">
        <v>4</v>
      </c>
      <c r="F49" s="42">
        <v>10</v>
      </c>
      <c r="G49" s="42">
        <v>10</v>
      </c>
      <c r="H49" s="42">
        <v>10</v>
      </c>
      <c r="I49" s="42">
        <v>20</v>
      </c>
      <c r="J49" s="42">
        <v>10</v>
      </c>
      <c r="K49" s="42">
        <v>40</v>
      </c>
      <c r="L49" s="42">
        <v>45</v>
      </c>
      <c r="M49" s="42">
        <v>85</v>
      </c>
      <c r="N49" s="42">
        <v>55</v>
      </c>
      <c r="O49" s="42">
        <v>90</v>
      </c>
      <c r="P49" s="42">
        <v>89</v>
      </c>
      <c r="Q49" s="42">
        <v>53</v>
      </c>
      <c r="R49" s="42">
        <v>32</v>
      </c>
      <c r="S49" s="42">
        <v>20</v>
      </c>
      <c r="T49" s="42">
        <v>29</v>
      </c>
      <c r="U49" s="42">
        <v>19</v>
      </c>
      <c r="V49" s="42">
        <v>10</v>
      </c>
      <c r="W49" s="42">
        <v>29</v>
      </c>
      <c r="X49" s="42">
        <v>19</v>
      </c>
      <c r="Y49" s="42">
        <v>15</v>
      </c>
      <c r="Z49" s="42">
        <v>10</v>
      </c>
      <c r="AA49" s="42">
        <v>5</v>
      </c>
      <c r="AB49" s="44">
        <v>10</v>
      </c>
      <c r="AC49" s="42">
        <v>10</v>
      </c>
      <c r="AD49" s="42">
        <v>30</v>
      </c>
      <c r="AE49" s="42">
        <v>10</v>
      </c>
      <c r="AF49" s="42">
        <v>10</v>
      </c>
    </row>
    <row r="50" spans="1:32" x14ac:dyDescent="0.2">
      <c r="A50" s="12" t="s">
        <v>72</v>
      </c>
      <c r="B50" s="8" t="s">
        <v>28</v>
      </c>
      <c r="C50" s="53">
        <v>0</v>
      </c>
      <c r="D50" s="53">
        <v>0</v>
      </c>
      <c r="E50" s="53">
        <v>0</v>
      </c>
      <c r="F50" s="53">
        <v>0</v>
      </c>
      <c r="G50" s="53">
        <v>0</v>
      </c>
      <c r="H50" s="53">
        <v>0</v>
      </c>
      <c r="I50" s="53">
        <v>0</v>
      </c>
      <c r="J50" s="53">
        <v>0</v>
      </c>
      <c r="K50" s="42">
        <v>2</v>
      </c>
      <c r="L50" s="42">
        <v>10</v>
      </c>
      <c r="M50" s="42">
        <v>11</v>
      </c>
      <c r="N50" s="42">
        <v>7</v>
      </c>
      <c r="O50" s="53">
        <v>0</v>
      </c>
      <c r="P50" s="42">
        <v>2</v>
      </c>
      <c r="Q50" s="42">
        <v>5</v>
      </c>
      <c r="R50" s="42">
        <v>5</v>
      </c>
      <c r="S50" s="53">
        <v>0</v>
      </c>
      <c r="T50" s="53">
        <v>0</v>
      </c>
      <c r="U50" s="53">
        <v>0</v>
      </c>
      <c r="V50" s="53">
        <v>0</v>
      </c>
      <c r="W50" s="53">
        <v>0</v>
      </c>
      <c r="X50" s="53">
        <v>0</v>
      </c>
      <c r="Y50" s="53">
        <v>0</v>
      </c>
      <c r="Z50" s="53">
        <v>0</v>
      </c>
      <c r="AA50" s="53">
        <v>0</v>
      </c>
      <c r="AB50" s="53">
        <v>0</v>
      </c>
      <c r="AC50" s="53">
        <v>0</v>
      </c>
      <c r="AD50" s="53">
        <v>0</v>
      </c>
      <c r="AE50" s="53">
        <v>0</v>
      </c>
      <c r="AF50" s="53">
        <v>0</v>
      </c>
    </row>
    <row r="51" spans="1:32" s="14" customFormat="1" x14ac:dyDescent="0.2">
      <c r="A51" s="13" t="s">
        <v>73</v>
      </c>
      <c r="B51" s="24" t="s">
        <v>28</v>
      </c>
      <c r="C51" s="48">
        <v>0</v>
      </c>
      <c r="D51" s="48">
        <v>0</v>
      </c>
      <c r="E51" s="48">
        <v>4</v>
      </c>
      <c r="F51" s="48">
        <v>10</v>
      </c>
      <c r="G51" s="48">
        <v>30</v>
      </c>
      <c r="H51" s="48">
        <v>30</v>
      </c>
      <c r="I51" s="48">
        <v>40</v>
      </c>
      <c r="J51" s="48">
        <v>30</v>
      </c>
      <c r="K51" s="48">
        <v>62</v>
      </c>
      <c r="L51" s="48">
        <v>75</v>
      </c>
      <c r="M51" s="48">
        <v>132</v>
      </c>
      <c r="N51" s="48">
        <v>118</v>
      </c>
      <c r="O51" s="48">
        <v>151</v>
      </c>
      <c r="P51" s="48">
        <v>158</v>
      </c>
      <c r="Q51" s="48">
        <v>151</v>
      </c>
      <c r="R51" s="48">
        <v>121</v>
      </c>
      <c r="S51" s="48">
        <v>83</v>
      </c>
      <c r="T51" s="48">
        <v>84</v>
      </c>
      <c r="U51" s="48">
        <v>60</v>
      </c>
      <c r="V51" s="48">
        <v>25</v>
      </c>
      <c r="W51" s="48">
        <v>40</v>
      </c>
      <c r="X51" s="48">
        <v>42</v>
      </c>
      <c r="Y51" s="48">
        <v>30</v>
      </c>
      <c r="Z51" s="48">
        <v>20</v>
      </c>
      <c r="AA51" s="48">
        <v>15</v>
      </c>
      <c r="AB51" s="48">
        <v>20</v>
      </c>
      <c r="AC51" s="48">
        <v>20</v>
      </c>
      <c r="AD51" s="48">
        <v>30</v>
      </c>
      <c r="AE51" s="48">
        <v>10</v>
      </c>
      <c r="AF51" s="48">
        <v>10</v>
      </c>
    </row>
    <row r="52" spans="1:32" x14ac:dyDescent="0.2">
      <c r="A52" s="12" t="s">
        <v>74</v>
      </c>
      <c r="B52" s="8" t="s">
        <v>49</v>
      </c>
      <c r="C52" s="53">
        <v>0</v>
      </c>
      <c r="D52" s="53">
        <v>0</v>
      </c>
      <c r="E52" s="53">
        <v>0</v>
      </c>
      <c r="F52" s="53">
        <v>0</v>
      </c>
      <c r="G52" s="53">
        <v>0</v>
      </c>
      <c r="H52" s="53">
        <v>0</v>
      </c>
      <c r="I52" s="42">
        <v>80</v>
      </c>
      <c r="J52" s="53">
        <v>0</v>
      </c>
      <c r="K52" s="53">
        <v>0</v>
      </c>
      <c r="L52" s="42">
        <v>5</v>
      </c>
      <c r="M52" s="53">
        <v>0</v>
      </c>
      <c r="N52" s="42">
        <v>43</v>
      </c>
      <c r="O52" s="42">
        <v>43</v>
      </c>
      <c r="P52" s="42">
        <v>30</v>
      </c>
      <c r="Q52" s="42">
        <v>40</v>
      </c>
      <c r="R52" s="42">
        <v>91</v>
      </c>
      <c r="S52" s="42">
        <v>188</v>
      </c>
      <c r="T52" s="42">
        <v>464</v>
      </c>
      <c r="U52" s="42">
        <v>246</v>
      </c>
      <c r="V52" s="42">
        <v>49</v>
      </c>
      <c r="W52" s="42">
        <v>14</v>
      </c>
      <c r="X52" s="42">
        <v>44</v>
      </c>
      <c r="Y52" s="53">
        <v>0</v>
      </c>
      <c r="Z52" s="42">
        <v>1</v>
      </c>
      <c r="AA52" s="53">
        <v>0</v>
      </c>
      <c r="AB52" s="53">
        <v>0</v>
      </c>
      <c r="AC52" s="53">
        <v>0</v>
      </c>
      <c r="AD52" s="53">
        <v>0</v>
      </c>
      <c r="AE52" s="53">
        <v>0</v>
      </c>
      <c r="AF52" s="53">
        <v>0</v>
      </c>
    </row>
    <row r="53" spans="1:32" x14ac:dyDescent="0.2">
      <c r="A53" s="12" t="s">
        <v>75</v>
      </c>
      <c r="B53" s="8" t="s">
        <v>49</v>
      </c>
      <c r="C53" s="53">
        <v>0</v>
      </c>
      <c r="D53" s="42">
        <v>11</v>
      </c>
      <c r="E53" s="42">
        <v>10</v>
      </c>
      <c r="F53" s="53">
        <v>0</v>
      </c>
      <c r="G53" s="53">
        <v>0</v>
      </c>
      <c r="H53" s="53">
        <v>0</v>
      </c>
      <c r="I53" s="53">
        <v>0</v>
      </c>
      <c r="J53" s="53">
        <v>0</v>
      </c>
      <c r="K53" s="53">
        <v>0</v>
      </c>
      <c r="L53" s="53">
        <v>0</v>
      </c>
      <c r="M53" s="53">
        <v>0</v>
      </c>
      <c r="N53" s="53">
        <v>0</v>
      </c>
      <c r="O53" s="53">
        <v>0</v>
      </c>
      <c r="P53" s="53">
        <v>0</v>
      </c>
      <c r="Q53" s="53">
        <v>0</v>
      </c>
      <c r="R53" s="53">
        <v>0</v>
      </c>
      <c r="S53" s="53">
        <v>0</v>
      </c>
      <c r="T53" s="53">
        <v>0</v>
      </c>
      <c r="U53" s="53">
        <v>0</v>
      </c>
      <c r="V53" s="53">
        <v>0</v>
      </c>
      <c r="W53" s="53">
        <v>0</v>
      </c>
      <c r="X53" s="42">
        <v>8</v>
      </c>
      <c r="Y53" s="53">
        <v>0</v>
      </c>
      <c r="Z53" s="53">
        <v>0</v>
      </c>
      <c r="AA53" s="53">
        <v>0</v>
      </c>
      <c r="AB53" s="44">
        <v>5</v>
      </c>
      <c r="AC53" s="53">
        <v>0</v>
      </c>
      <c r="AD53" s="53">
        <v>0</v>
      </c>
      <c r="AE53" s="53">
        <v>0</v>
      </c>
      <c r="AF53" s="53">
        <v>0</v>
      </c>
    </row>
    <row r="54" spans="1:32" x14ac:dyDescent="0.2">
      <c r="A54" s="12" t="s">
        <v>76</v>
      </c>
      <c r="B54" s="8" t="s">
        <v>49</v>
      </c>
      <c r="C54" s="53">
        <v>0</v>
      </c>
      <c r="D54" s="42">
        <v>25</v>
      </c>
      <c r="E54" s="53">
        <v>0</v>
      </c>
      <c r="F54" s="42">
        <v>25</v>
      </c>
      <c r="G54" s="53">
        <v>0</v>
      </c>
      <c r="H54" s="42">
        <v>20</v>
      </c>
      <c r="I54" s="53">
        <v>0</v>
      </c>
      <c r="J54" s="53">
        <v>0</v>
      </c>
      <c r="K54" s="53">
        <v>0</v>
      </c>
      <c r="L54" s="53">
        <v>0</v>
      </c>
      <c r="M54" s="53">
        <v>0</v>
      </c>
      <c r="N54" s="53">
        <v>0</v>
      </c>
      <c r="O54" s="53">
        <v>0</v>
      </c>
      <c r="P54" s="42">
        <v>10</v>
      </c>
      <c r="Q54" s="53">
        <v>0</v>
      </c>
      <c r="R54" s="42">
        <v>10</v>
      </c>
      <c r="S54" s="42">
        <v>10</v>
      </c>
      <c r="T54" s="42">
        <v>17</v>
      </c>
      <c r="U54" s="42">
        <v>10</v>
      </c>
      <c r="V54" s="42">
        <v>10</v>
      </c>
      <c r="W54" s="42">
        <v>0</v>
      </c>
      <c r="X54" s="42">
        <v>12</v>
      </c>
      <c r="Y54" s="42">
        <v>9</v>
      </c>
      <c r="Z54" s="42">
        <v>6</v>
      </c>
      <c r="AA54" s="42">
        <v>10</v>
      </c>
      <c r="AB54" s="43">
        <v>15</v>
      </c>
      <c r="AC54" s="42">
        <v>20</v>
      </c>
      <c r="AD54" s="42">
        <v>20</v>
      </c>
      <c r="AE54" s="42">
        <v>25</v>
      </c>
      <c r="AF54" s="42">
        <v>30</v>
      </c>
    </row>
    <row r="55" spans="1:32" x14ac:dyDescent="0.2">
      <c r="A55" s="12" t="s">
        <v>77</v>
      </c>
      <c r="B55" s="8" t="s">
        <v>49</v>
      </c>
      <c r="C55" s="53">
        <v>0</v>
      </c>
      <c r="D55" s="53">
        <v>0</v>
      </c>
      <c r="E55" s="53">
        <v>0</v>
      </c>
      <c r="F55" s="53">
        <v>0</v>
      </c>
      <c r="G55" s="53">
        <v>0</v>
      </c>
      <c r="H55" s="53">
        <v>0</v>
      </c>
      <c r="I55" s="53">
        <v>0</v>
      </c>
      <c r="J55" s="53">
        <v>0</v>
      </c>
      <c r="K55" s="53">
        <v>0</v>
      </c>
      <c r="L55" s="53">
        <v>0</v>
      </c>
      <c r="M55" s="53">
        <v>0</v>
      </c>
      <c r="N55" s="53">
        <v>0</v>
      </c>
      <c r="O55" s="53">
        <v>0</v>
      </c>
      <c r="P55" s="53">
        <v>0</v>
      </c>
      <c r="Q55" s="53">
        <v>0</v>
      </c>
      <c r="R55" s="53">
        <v>0</v>
      </c>
      <c r="S55" s="53">
        <v>0</v>
      </c>
      <c r="T55" s="53">
        <v>0</v>
      </c>
      <c r="U55" s="53">
        <v>0</v>
      </c>
      <c r="V55" s="53">
        <v>0</v>
      </c>
      <c r="W55" s="53">
        <v>0</v>
      </c>
      <c r="X55" s="53">
        <v>0</v>
      </c>
      <c r="Y55" s="53">
        <v>0</v>
      </c>
      <c r="Z55" s="53">
        <v>0</v>
      </c>
      <c r="AA55" s="53">
        <v>0</v>
      </c>
      <c r="AB55" s="53">
        <v>0</v>
      </c>
      <c r="AC55" s="53">
        <v>0</v>
      </c>
      <c r="AD55" s="53">
        <v>0</v>
      </c>
      <c r="AE55" s="53">
        <v>0</v>
      </c>
      <c r="AF55" s="53">
        <v>0</v>
      </c>
    </row>
    <row r="56" spans="1:32" x14ac:dyDescent="0.2">
      <c r="A56" s="12" t="s">
        <v>78</v>
      </c>
      <c r="B56" s="8" t="s">
        <v>49</v>
      </c>
      <c r="C56" s="53">
        <v>0</v>
      </c>
      <c r="D56" s="53">
        <v>0</v>
      </c>
      <c r="E56" s="53">
        <v>0</v>
      </c>
      <c r="F56" s="53">
        <v>0</v>
      </c>
      <c r="G56" s="53">
        <v>0</v>
      </c>
      <c r="H56" s="53">
        <v>0</v>
      </c>
      <c r="I56" s="53">
        <v>0</v>
      </c>
      <c r="J56" s="53">
        <v>0</v>
      </c>
      <c r="K56" s="53">
        <v>0</v>
      </c>
      <c r="L56" s="53">
        <v>0</v>
      </c>
      <c r="M56" s="53">
        <v>0</v>
      </c>
      <c r="N56" s="53">
        <v>0</v>
      </c>
      <c r="O56" s="53">
        <v>0</v>
      </c>
      <c r="P56" s="53">
        <v>0</v>
      </c>
      <c r="Q56" s="53">
        <v>0</v>
      </c>
      <c r="R56" s="53">
        <v>0</v>
      </c>
      <c r="S56" s="53">
        <v>0</v>
      </c>
      <c r="T56" s="53">
        <v>0</v>
      </c>
      <c r="U56" s="53">
        <v>0</v>
      </c>
      <c r="V56" s="53">
        <v>0</v>
      </c>
      <c r="W56" s="53">
        <v>0</v>
      </c>
      <c r="X56" s="53">
        <v>0</v>
      </c>
      <c r="Y56" s="53">
        <v>0</v>
      </c>
      <c r="Z56" s="53">
        <v>0</v>
      </c>
      <c r="AA56" s="53">
        <v>0</v>
      </c>
      <c r="AB56" s="53">
        <v>0</v>
      </c>
      <c r="AC56" s="53">
        <v>0</v>
      </c>
      <c r="AD56" s="53">
        <v>0</v>
      </c>
      <c r="AE56" s="53">
        <v>0</v>
      </c>
      <c r="AF56" s="53">
        <v>0</v>
      </c>
    </row>
    <row r="57" spans="1:32" x14ac:dyDescent="0.2">
      <c r="A57" s="12" t="s">
        <v>79</v>
      </c>
      <c r="B57" s="8" t="s">
        <v>49</v>
      </c>
      <c r="C57" s="53">
        <v>0</v>
      </c>
      <c r="D57" s="53">
        <v>0</v>
      </c>
      <c r="E57" s="53">
        <v>0</v>
      </c>
      <c r="F57" s="53">
        <v>0</v>
      </c>
      <c r="G57" s="53">
        <v>0</v>
      </c>
      <c r="H57" s="53">
        <v>0</v>
      </c>
      <c r="I57" s="53">
        <v>0</v>
      </c>
      <c r="J57" s="53">
        <v>0</v>
      </c>
      <c r="K57" s="53">
        <v>0</v>
      </c>
      <c r="L57" s="53">
        <v>0</v>
      </c>
      <c r="M57" s="53">
        <v>0</v>
      </c>
      <c r="N57" s="53">
        <v>0</v>
      </c>
      <c r="O57" s="53">
        <v>0</v>
      </c>
      <c r="P57" s="53">
        <v>0</v>
      </c>
      <c r="Q57" s="53">
        <v>0</v>
      </c>
      <c r="R57" s="53">
        <v>0</v>
      </c>
      <c r="S57" s="53">
        <v>0</v>
      </c>
      <c r="T57" s="53">
        <v>0</v>
      </c>
      <c r="U57" s="53">
        <v>0</v>
      </c>
      <c r="V57" s="53">
        <v>0</v>
      </c>
      <c r="W57" s="53">
        <v>0</v>
      </c>
      <c r="X57" s="53">
        <v>0</v>
      </c>
      <c r="Y57" s="53">
        <v>0</v>
      </c>
      <c r="Z57" s="53">
        <v>0</v>
      </c>
      <c r="AA57" s="53">
        <v>0</v>
      </c>
      <c r="AB57" s="53">
        <v>0</v>
      </c>
      <c r="AC57" s="53">
        <v>0</v>
      </c>
      <c r="AD57" s="53">
        <v>0</v>
      </c>
      <c r="AE57" s="53">
        <v>0</v>
      </c>
      <c r="AF57" s="53">
        <v>0</v>
      </c>
    </row>
    <row r="58" spans="1:32" x14ac:dyDescent="0.2">
      <c r="A58" s="12" t="s">
        <v>80</v>
      </c>
      <c r="B58" s="8" t="s">
        <v>49</v>
      </c>
      <c r="C58" s="53">
        <v>0</v>
      </c>
      <c r="D58" s="53">
        <v>0</v>
      </c>
      <c r="E58" s="53">
        <v>0</v>
      </c>
      <c r="F58" s="53">
        <v>0</v>
      </c>
      <c r="G58" s="53">
        <v>0</v>
      </c>
      <c r="H58" s="53">
        <v>0</v>
      </c>
      <c r="I58" s="53">
        <v>0</v>
      </c>
      <c r="J58" s="53">
        <v>0</v>
      </c>
      <c r="K58" s="53">
        <v>0</v>
      </c>
      <c r="L58" s="53">
        <v>0</v>
      </c>
      <c r="M58" s="53">
        <v>0</v>
      </c>
      <c r="N58" s="53">
        <v>0</v>
      </c>
      <c r="O58" s="53">
        <v>0</v>
      </c>
      <c r="P58" s="53">
        <v>0</v>
      </c>
      <c r="Q58" s="53">
        <v>0</v>
      </c>
      <c r="R58" s="53">
        <v>0</v>
      </c>
      <c r="S58" s="53">
        <v>0</v>
      </c>
      <c r="T58" s="53">
        <v>0</v>
      </c>
      <c r="U58" s="42">
        <v>9</v>
      </c>
      <c r="V58" s="42">
        <v>11</v>
      </c>
      <c r="W58" s="42">
        <v>2</v>
      </c>
      <c r="X58" s="42">
        <v>13</v>
      </c>
      <c r="Y58" s="53">
        <v>0</v>
      </c>
      <c r="Z58" s="53">
        <v>0</v>
      </c>
      <c r="AA58" s="53">
        <v>0</v>
      </c>
      <c r="AB58" s="53">
        <v>0</v>
      </c>
      <c r="AC58" s="53">
        <v>0</v>
      </c>
      <c r="AD58" s="53">
        <v>0</v>
      </c>
      <c r="AE58" s="53">
        <v>0</v>
      </c>
      <c r="AF58" s="53">
        <v>0</v>
      </c>
    </row>
    <row r="59" spans="1:32" s="14" customFormat="1" x14ac:dyDescent="0.2">
      <c r="A59" s="13" t="s">
        <v>81</v>
      </c>
      <c r="B59" s="24" t="s">
        <v>49</v>
      </c>
      <c r="C59" s="48">
        <v>0</v>
      </c>
      <c r="D59" s="48">
        <v>36</v>
      </c>
      <c r="E59" s="48">
        <v>10</v>
      </c>
      <c r="F59" s="48">
        <v>25</v>
      </c>
      <c r="G59" s="48">
        <v>0</v>
      </c>
      <c r="H59" s="48">
        <v>20</v>
      </c>
      <c r="I59" s="48">
        <v>80</v>
      </c>
      <c r="J59" s="48">
        <v>0</v>
      </c>
      <c r="K59" s="48">
        <v>0</v>
      </c>
      <c r="L59" s="48">
        <v>5</v>
      </c>
      <c r="M59" s="48">
        <v>0</v>
      </c>
      <c r="N59" s="48">
        <v>43</v>
      </c>
      <c r="O59" s="48">
        <v>43</v>
      </c>
      <c r="P59" s="48">
        <v>40</v>
      </c>
      <c r="Q59" s="48">
        <v>40</v>
      </c>
      <c r="R59" s="48">
        <v>101</v>
      </c>
      <c r="S59" s="48">
        <v>198</v>
      </c>
      <c r="T59" s="48">
        <v>481</v>
      </c>
      <c r="U59" s="48">
        <v>265</v>
      </c>
      <c r="V59" s="48">
        <v>70</v>
      </c>
      <c r="W59" s="48">
        <v>16</v>
      </c>
      <c r="X59" s="48">
        <v>77</v>
      </c>
      <c r="Y59" s="48">
        <v>9</v>
      </c>
      <c r="Z59" s="48">
        <v>7</v>
      </c>
      <c r="AA59" s="48">
        <v>10</v>
      </c>
      <c r="AB59" s="48">
        <v>20</v>
      </c>
      <c r="AC59" s="48">
        <v>20</v>
      </c>
      <c r="AD59" s="48">
        <v>20</v>
      </c>
      <c r="AE59" s="48">
        <v>25</v>
      </c>
      <c r="AF59" s="48">
        <v>30</v>
      </c>
    </row>
    <row r="60" spans="1:32" x14ac:dyDescent="0.2">
      <c r="A60" s="12" t="s">
        <v>82</v>
      </c>
      <c r="B60" s="8" t="s">
        <v>32</v>
      </c>
      <c r="C60" s="53">
        <v>0</v>
      </c>
      <c r="D60" s="53">
        <v>0</v>
      </c>
      <c r="E60" s="53">
        <v>0</v>
      </c>
      <c r="F60" s="53">
        <v>0</v>
      </c>
      <c r="G60" s="53">
        <v>0</v>
      </c>
      <c r="H60" s="53">
        <v>0</v>
      </c>
      <c r="I60" s="53">
        <v>0</v>
      </c>
      <c r="J60" s="53">
        <v>0</v>
      </c>
      <c r="K60" s="53">
        <v>0</v>
      </c>
      <c r="L60" s="53">
        <v>0</v>
      </c>
      <c r="M60" s="42">
        <v>20</v>
      </c>
      <c r="N60" s="42">
        <v>20</v>
      </c>
      <c r="O60" s="42">
        <v>20</v>
      </c>
      <c r="P60" s="42">
        <v>30</v>
      </c>
      <c r="Q60" s="42">
        <v>30</v>
      </c>
      <c r="R60" s="42">
        <v>10</v>
      </c>
      <c r="S60" s="42">
        <v>10</v>
      </c>
      <c r="T60" s="42">
        <v>10</v>
      </c>
      <c r="U60" s="42">
        <v>114</v>
      </c>
      <c r="V60" s="42">
        <v>4</v>
      </c>
      <c r="W60" s="42">
        <v>7</v>
      </c>
      <c r="X60" s="42">
        <v>5</v>
      </c>
      <c r="Y60" s="42">
        <v>5</v>
      </c>
      <c r="Z60" s="42">
        <v>5</v>
      </c>
      <c r="AA60" s="42">
        <v>7</v>
      </c>
      <c r="AB60" s="43">
        <v>10</v>
      </c>
      <c r="AC60" s="42">
        <v>20</v>
      </c>
      <c r="AD60" s="42">
        <v>20</v>
      </c>
      <c r="AE60" s="42">
        <v>10</v>
      </c>
      <c r="AF60" s="42">
        <v>10</v>
      </c>
    </row>
    <row r="61" spans="1:32" x14ac:dyDescent="0.2">
      <c r="A61" s="12" t="s">
        <v>83</v>
      </c>
      <c r="B61" s="8" t="s">
        <v>32</v>
      </c>
      <c r="C61" s="53">
        <v>0</v>
      </c>
      <c r="D61" s="53">
        <v>0</v>
      </c>
      <c r="E61" s="53">
        <v>0</v>
      </c>
      <c r="F61" s="53">
        <v>0</v>
      </c>
      <c r="G61" s="53">
        <v>0</v>
      </c>
      <c r="H61" s="53">
        <v>0</v>
      </c>
      <c r="I61" s="53">
        <v>0</v>
      </c>
      <c r="J61" s="53">
        <v>0</v>
      </c>
      <c r="K61" s="53">
        <v>0</v>
      </c>
      <c r="L61" s="53">
        <v>0</v>
      </c>
      <c r="M61" s="53">
        <v>0</v>
      </c>
      <c r="N61" s="53">
        <v>0</v>
      </c>
      <c r="O61" s="53">
        <v>0</v>
      </c>
      <c r="P61" s="53">
        <v>0</v>
      </c>
      <c r="Q61" s="53">
        <v>0</v>
      </c>
      <c r="R61" s="53">
        <v>0</v>
      </c>
      <c r="S61" s="53">
        <v>0</v>
      </c>
      <c r="T61" s="53">
        <v>0</v>
      </c>
      <c r="U61" s="53">
        <v>0</v>
      </c>
      <c r="V61" s="53">
        <v>0</v>
      </c>
      <c r="W61" s="53">
        <v>0</v>
      </c>
      <c r="X61" s="53">
        <v>0</v>
      </c>
      <c r="Y61" s="53">
        <v>0</v>
      </c>
      <c r="Z61" s="53">
        <v>0</v>
      </c>
      <c r="AA61" s="42">
        <v>2</v>
      </c>
      <c r="AB61" s="42">
        <v>2</v>
      </c>
      <c r="AC61" s="53">
        <v>0</v>
      </c>
      <c r="AD61" s="53">
        <v>0</v>
      </c>
      <c r="AE61" s="53">
        <v>0</v>
      </c>
      <c r="AF61" s="53">
        <v>0</v>
      </c>
    </row>
    <row r="62" spans="1:32" x14ac:dyDescent="0.2">
      <c r="A62" s="12" t="s">
        <v>84</v>
      </c>
      <c r="B62" s="8" t="s">
        <v>32</v>
      </c>
      <c r="C62" s="53">
        <v>0</v>
      </c>
      <c r="D62" s="53">
        <v>0</v>
      </c>
      <c r="E62" s="53">
        <v>0</v>
      </c>
      <c r="F62" s="53">
        <v>0</v>
      </c>
      <c r="G62" s="53">
        <v>0</v>
      </c>
      <c r="H62" s="53">
        <v>0</v>
      </c>
      <c r="I62" s="53">
        <v>0</v>
      </c>
      <c r="J62" s="53">
        <v>0</v>
      </c>
      <c r="K62" s="53">
        <v>0</v>
      </c>
      <c r="L62" s="53">
        <v>0</v>
      </c>
      <c r="M62" s="53">
        <v>0</v>
      </c>
      <c r="N62" s="53">
        <v>0</v>
      </c>
      <c r="O62" s="53">
        <v>0</v>
      </c>
      <c r="P62" s="53">
        <v>0</v>
      </c>
      <c r="Q62" s="53">
        <v>0</v>
      </c>
      <c r="R62" s="53">
        <v>0</v>
      </c>
      <c r="S62" s="53">
        <v>0</v>
      </c>
      <c r="T62" s="53">
        <v>0</v>
      </c>
      <c r="U62" s="53">
        <v>0</v>
      </c>
      <c r="V62" s="53">
        <v>0</v>
      </c>
      <c r="W62" s="42">
        <v>3</v>
      </c>
      <c r="X62" s="42">
        <v>1</v>
      </c>
      <c r="Y62" s="53">
        <v>0</v>
      </c>
      <c r="Z62" s="53">
        <v>0</v>
      </c>
      <c r="AA62" s="42">
        <v>3</v>
      </c>
      <c r="AB62" s="42">
        <v>2</v>
      </c>
      <c r="AC62" s="53">
        <v>0</v>
      </c>
      <c r="AD62" s="42">
        <v>5</v>
      </c>
      <c r="AE62" s="53">
        <v>0</v>
      </c>
      <c r="AF62" s="53">
        <v>0</v>
      </c>
    </row>
    <row r="63" spans="1:32" x14ac:dyDescent="0.2">
      <c r="A63" s="12" t="s">
        <v>85</v>
      </c>
      <c r="B63" s="8" t="s">
        <v>32</v>
      </c>
      <c r="C63" s="53">
        <v>0</v>
      </c>
      <c r="D63" s="53">
        <v>0</v>
      </c>
      <c r="E63" s="53">
        <v>0</v>
      </c>
      <c r="F63" s="53">
        <v>0</v>
      </c>
      <c r="G63" s="53">
        <v>0</v>
      </c>
      <c r="H63" s="53">
        <v>0</v>
      </c>
      <c r="I63" s="53">
        <v>0</v>
      </c>
      <c r="J63" s="53">
        <v>0</v>
      </c>
      <c r="K63" s="53">
        <v>0</v>
      </c>
      <c r="L63" s="53">
        <v>0</v>
      </c>
      <c r="M63" s="53">
        <v>0</v>
      </c>
      <c r="N63" s="53">
        <v>0</v>
      </c>
      <c r="O63" s="53">
        <v>0</v>
      </c>
      <c r="P63" s="53">
        <v>0</v>
      </c>
      <c r="Q63" s="53">
        <v>0</v>
      </c>
      <c r="R63" s="53">
        <v>0</v>
      </c>
      <c r="S63" s="53">
        <v>0</v>
      </c>
      <c r="T63" s="53">
        <v>0</v>
      </c>
      <c r="U63" s="53">
        <v>0</v>
      </c>
      <c r="V63" s="53">
        <v>0</v>
      </c>
      <c r="W63" s="42">
        <v>2</v>
      </c>
      <c r="X63" s="42">
        <v>0</v>
      </c>
      <c r="Y63" s="53">
        <v>0</v>
      </c>
      <c r="Z63" s="53">
        <v>0</v>
      </c>
      <c r="AA63" s="53">
        <v>0</v>
      </c>
      <c r="AB63" s="53">
        <v>0</v>
      </c>
      <c r="AC63" s="53">
        <v>0</v>
      </c>
      <c r="AD63" s="53">
        <v>0</v>
      </c>
      <c r="AE63" s="53">
        <v>0</v>
      </c>
      <c r="AF63" s="53">
        <v>0</v>
      </c>
    </row>
    <row r="64" spans="1:32" x14ac:dyDescent="0.2">
      <c r="A64" s="12" t="s">
        <v>86</v>
      </c>
      <c r="B64" s="8" t="s">
        <v>32</v>
      </c>
      <c r="C64" s="53">
        <v>0</v>
      </c>
      <c r="D64" s="53">
        <v>0</v>
      </c>
      <c r="E64" s="53">
        <v>0</v>
      </c>
      <c r="F64" s="53">
        <v>0</v>
      </c>
      <c r="G64" s="53">
        <v>0</v>
      </c>
      <c r="H64" s="42">
        <v>5</v>
      </c>
      <c r="I64" s="42">
        <v>5</v>
      </c>
      <c r="J64" s="53">
        <v>0</v>
      </c>
      <c r="K64" s="53">
        <v>0</v>
      </c>
      <c r="L64" s="53">
        <v>0</v>
      </c>
      <c r="M64" s="53">
        <v>0</v>
      </c>
      <c r="N64" s="53">
        <v>0</v>
      </c>
      <c r="O64" s="53">
        <v>0</v>
      </c>
      <c r="P64" s="53">
        <v>0</v>
      </c>
      <c r="Q64" s="53">
        <v>0</v>
      </c>
      <c r="R64" s="53">
        <v>0</v>
      </c>
      <c r="S64" s="53">
        <v>0</v>
      </c>
      <c r="T64" s="53">
        <v>0</v>
      </c>
      <c r="U64" s="53">
        <v>0</v>
      </c>
      <c r="V64" s="53">
        <v>0</v>
      </c>
      <c r="W64" s="42">
        <v>0</v>
      </c>
      <c r="X64" s="42">
        <v>0</v>
      </c>
      <c r="Y64" s="53">
        <v>0</v>
      </c>
      <c r="Z64" s="53">
        <v>0</v>
      </c>
      <c r="AA64" s="53">
        <v>0</v>
      </c>
      <c r="AB64" s="53">
        <v>0</v>
      </c>
      <c r="AC64" s="53">
        <v>0</v>
      </c>
      <c r="AD64" s="53">
        <v>0</v>
      </c>
      <c r="AE64" s="53">
        <v>0</v>
      </c>
      <c r="AF64" s="53">
        <v>0</v>
      </c>
    </row>
    <row r="65" spans="1:32" s="14" customFormat="1" x14ac:dyDescent="0.2">
      <c r="A65" s="13" t="s">
        <v>87</v>
      </c>
      <c r="B65" s="24" t="s">
        <v>32</v>
      </c>
      <c r="C65" s="48">
        <v>0</v>
      </c>
      <c r="D65" s="48">
        <v>0</v>
      </c>
      <c r="E65" s="48">
        <v>0</v>
      </c>
      <c r="F65" s="48">
        <v>0</v>
      </c>
      <c r="G65" s="48">
        <v>0</v>
      </c>
      <c r="H65" s="48">
        <v>5</v>
      </c>
      <c r="I65" s="48">
        <v>5</v>
      </c>
      <c r="J65" s="48">
        <v>0</v>
      </c>
      <c r="K65" s="48">
        <v>0</v>
      </c>
      <c r="L65" s="48">
        <v>0</v>
      </c>
      <c r="M65" s="48">
        <v>20</v>
      </c>
      <c r="N65" s="48">
        <v>20</v>
      </c>
      <c r="O65" s="48">
        <v>20</v>
      </c>
      <c r="P65" s="48">
        <v>30</v>
      </c>
      <c r="Q65" s="48">
        <v>30</v>
      </c>
      <c r="R65" s="48">
        <v>10</v>
      </c>
      <c r="S65" s="48">
        <v>10</v>
      </c>
      <c r="T65" s="48">
        <v>10</v>
      </c>
      <c r="U65" s="48">
        <v>114</v>
      </c>
      <c r="V65" s="48">
        <v>4</v>
      </c>
      <c r="W65" s="48">
        <v>12</v>
      </c>
      <c r="X65" s="48">
        <v>6</v>
      </c>
      <c r="Y65" s="48">
        <v>5</v>
      </c>
      <c r="Z65" s="48">
        <v>5</v>
      </c>
      <c r="AA65" s="48">
        <v>12</v>
      </c>
      <c r="AB65" s="48">
        <v>14</v>
      </c>
      <c r="AC65" s="48">
        <v>20</v>
      </c>
      <c r="AD65" s="48">
        <v>25</v>
      </c>
      <c r="AE65" s="48">
        <v>10</v>
      </c>
      <c r="AF65" s="48">
        <v>10</v>
      </c>
    </row>
    <row r="66" spans="1:32" x14ac:dyDescent="0.2">
      <c r="A66" s="12" t="s">
        <v>88</v>
      </c>
      <c r="B66" s="8" t="s">
        <v>49</v>
      </c>
      <c r="C66" s="53">
        <v>0</v>
      </c>
      <c r="D66" s="53">
        <v>0</v>
      </c>
      <c r="E66" s="53">
        <v>0</v>
      </c>
      <c r="F66" s="53">
        <v>0</v>
      </c>
      <c r="G66" s="53">
        <v>0</v>
      </c>
      <c r="H66" s="53">
        <v>0</v>
      </c>
      <c r="I66" s="53">
        <v>0</v>
      </c>
      <c r="J66" s="53">
        <v>0</v>
      </c>
      <c r="K66" s="53">
        <v>0</v>
      </c>
      <c r="L66" s="53">
        <v>0</v>
      </c>
      <c r="M66" s="42">
        <v>8</v>
      </c>
      <c r="N66" s="42">
        <v>8</v>
      </c>
      <c r="O66" s="42">
        <v>8</v>
      </c>
      <c r="P66" s="42">
        <v>22</v>
      </c>
      <c r="Q66" s="42">
        <v>20</v>
      </c>
      <c r="R66" s="42">
        <v>0</v>
      </c>
      <c r="S66" s="42">
        <v>7</v>
      </c>
      <c r="T66" s="42">
        <v>4</v>
      </c>
      <c r="U66" s="42">
        <v>5</v>
      </c>
      <c r="V66" s="42">
        <v>3</v>
      </c>
      <c r="W66" s="42">
        <v>3</v>
      </c>
      <c r="X66" s="42">
        <v>14</v>
      </c>
      <c r="Y66" s="42">
        <v>9</v>
      </c>
      <c r="Z66" s="42">
        <v>0</v>
      </c>
      <c r="AA66" s="42">
        <v>0</v>
      </c>
      <c r="AB66" s="42">
        <v>10</v>
      </c>
      <c r="AC66" s="42">
        <v>20</v>
      </c>
      <c r="AD66" s="42">
        <v>18</v>
      </c>
      <c r="AE66" s="42">
        <v>16</v>
      </c>
      <c r="AF66" s="42">
        <v>15</v>
      </c>
    </row>
    <row r="67" spans="1:32" x14ac:dyDescent="0.2">
      <c r="A67" s="12" t="s">
        <v>89</v>
      </c>
      <c r="B67" s="8" t="s">
        <v>49</v>
      </c>
      <c r="C67" s="42">
        <v>60</v>
      </c>
      <c r="D67" s="42">
        <v>50</v>
      </c>
      <c r="E67" s="42">
        <v>45</v>
      </c>
      <c r="F67" s="42">
        <v>10</v>
      </c>
      <c r="G67" s="42">
        <v>10</v>
      </c>
      <c r="H67" s="42">
        <v>10</v>
      </c>
      <c r="I67" s="42">
        <v>5</v>
      </c>
      <c r="J67" s="42">
        <v>5</v>
      </c>
      <c r="K67" s="42">
        <v>5</v>
      </c>
      <c r="L67" s="53">
        <v>0</v>
      </c>
      <c r="M67" s="42">
        <v>20</v>
      </c>
      <c r="N67" s="42">
        <v>20</v>
      </c>
      <c r="O67" s="42">
        <v>19</v>
      </c>
      <c r="P67" s="42">
        <v>79</v>
      </c>
      <c r="Q67" s="42">
        <v>54</v>
      </c>
      <c r="R67" s="42">
        <v>30</v>
      </c>
      <c r="S67" s="42">
        <v>42</v>
      </c>
      <c r="T67" s="42">
        <v>41</v>
      </c>
      <c r="U67" s="42">
        <v>35</v>
      </c>
      <c r="V67" s="42">
        <v>14</v>
      </c>
      <c r="W67" s="42">
        <v>18</v>
      </c>
      <c r="X67" s="42">
        <v>14</v>
      </c>
      <c r="Y67" s="42">
        <v>1</v>
      </c>
      <c r="Z67" s="42">
        <v>4</v>
      </c>
      <c r="AA67" s="42">
        <v>3</v>
      </c>
      <c r="AB67" s="42">
        <v>0</v>
      </c>
      <c r="AC67" s="42">
        <v>3</v>
      </c>
      <c r="AD67" s="42">
        <v>5</v>
      </c>
      <c r="AE67" s="42">
        <v>5</v>
      </c>
      <c r="AF67" s="42">
        <v>5</v>
      </c>
    </row>
    <row r="68" spans="1:32" x14ac:dyDescent="0.2">
      <c r="A68" s="12" t="s">
        <v>90</v>
      </c>
      <c r="B68" s="8" t="s">
        <v>49</v>
      </c>
      <c r="C68" s="42">
        <v>37</v>
      </c>
      <c r="D68" s="42">
        <v>27</v>
      </c>
      <c r="E68" s="42">
        <v>40</v>
      </c>
      <c r="F68" s="42">
        <v>30</v>
      </c>
      <c r="G68" s="42">
        <v>30</v>
      </c>
      <c r="H68" s="42">
        <v>30</v>
      </c>
      <c r="I68" s="42">
        <v>20</v>
      </c>
      <c r="J68" s="42">
        <v>20</v>
      </c>
      <c r="K68" s="42">
        <v>25</v>
      </c>
      <c r="L68" s="42">
        <v>30</v>
      </c>
      <c r="M68" s="42">
        <v>10</v>
      </c>
      <c r="N68" s="42">
        <v>85</v>
      </c>
      <c r="O68" s="42">
        <v>90</v>
      </c>
      <c r="P68" s="42">
        <v>219</v>
      </c>
      <c r="Q68" s="42">
        <v>189</v>
      </c>
      <c r="R68" s="42">
        <v>139</v>
      </c>
      <c r="S68" s="42">
        <v>79</v>
      </c>
      <c r="T68" s="42">
        <v>69</v>
      </c>
      <c r="U68" s="42">
        <v>54</v>
      </c>
      <c r="V68" s="42">
        <v>25</v>
      </c>
      <c r="W68" s="42">
        <v>128</v>
      </c>
      <c r="X68" s="42">
        <v>275</v>
      </c>
      <c r="Y68" s="42">
        <v>115</v>
      </c>
      <c r="Z68" s="42">
        <v>20</v>
      </c>
      <c r="AA68" s="42">
        <v>40</v>
      </c>
      <c r="AB68" s="42">
        <v>150</v>
      </c>
      <c r="AC68" s="42">
        <v>170</v>
      </c>
      <c r="AD68" s="42">
        <v>202</v>
      </c>
      <c r="AE68" s="42">
        <v>71</v>
      </c>
      <c r="AF68" s="42">
        <v>70</v>
      </c>
    </row>
    <row r="69" spans="1:32" s="14" customFormat="1" ht="12" customHeight="1" x14ac:dyDescent="0.2">
      <c r="A69" s="13" t="s">
        <v>91</v>
      </c>
      <c r="B69" s="24" t="s">
        <v>49</v>
      </c>
      <c r="C69" s="48">
        <v>97</v>
      </c>
      <c r="D69" s="48">
        <v>77</v>
      </c>
      <c r="E69" s="48">
        <v>85</v>
      </c>
      <c r="F69" s="48">
        <v>40</v>
      </c>
      <c r="G69" s="48">
        <v>40</v>
      </c>
      <c r="H69" s="48">
        <v>40</v>
      </c>
      <c r="I69" s="48">
        <v>25</v>
      </c>
      <c r="J69" s="48">
        <v>25</v>
      </c>
      <c r="K69" s="48">
        <v>30</v>
      </c>
      <c r="L69" s="48">
        <v>30</v>
      </c>
      <c r="M69" s="48">
        <v>38</v>
      </c>
      <c r="N69" s="48">
        <v>113</v>
      </c>
      <c r="O69" s="48">
        <v>117</v>
      </c>
      <c r="P69" s="48">
        <v>320</v>
      </c>
      <c r="Q69" s="48">
        <v>263</v>
      </c>
      <c r="R69" s="48">
        <v>169</v>
      </c>
      <c r="S69" s="48">
        <v>128</v>
      </c>
      <c r="T69" s="48">
        <v>114</v>
      </c>
      <c r="U69" s="48">
        <v>94</v>
      </c>
      <c r="V69" s="48">
        <v>42</v>
      </c>
      <c r="W69" s="48">
        <v>149</v>
      </c>
      <c r="X69" s="48">
        <v>303</v>
      </c>
      <c r="Y69" s="48">
        <v>125</v>
      </c>
      <c r="Z69" s="48">
        <v>24</v>
      </c>
      <c r="AA69" s="48">
        <v>43</v>
      </c>
      <c r="AB69" s="48">
        <v>160</v>
      </c>
      <c r="AC69" s="48">
        <v>193</v>
      </c>
      <c r="AD69" s="48">
        <v>225</v>
      </c>
      <c r="AE69" s="48">
        <v>92</v>
      </c>
      <c r="AF69" s="48">
        <v>90</v>
      </c>
    </row>
    <row r="70" spans="1:32" x14ac:dyDescent="0.2">
      <c r="A70" s="12" t="s">
        <v>92</v>
      </c>
      <c r="B70" s="8" t="s">
        <v>28</v>
      </c>
      <c r="C70" s="53">
        <v>0</v>
      </c>
      <c r="D70" s="53">
        <v>0</v>
      </c>
      <c r="E70" s="53">
        <v>0</v>
      </c>
      <c r="F70" s="53">
        <v>0</v>
      </c>
      <c r="G70" s="53">
        <v>0</v>
      </c>
      <c r="H70" s="53">
        <v>0</v>
      </c>
      <c r="I70" s="53">
        <v>0</v>
      </c>
      <c r="J70" s="53">
        <v>0</v>
      </c>
      <c r="K70" s="53">
        <v>0</v>
      </c>
      <c r="L70" s="53">
        <v>0</v>
      </c>
      <c r="M70" s="53">
        <v>0</v>
      </c>
      <c r="N70" s="42">
        <v>10</v>
      </c>
      <c r="O70" s="42">
        <v>10</v>
      </c>
      <c r="P70" s="42">
        <v>5</v>
      </c>
      <c r="Q70" s="42">
        <v>10</v>
      </c>
      <c r="R70" s="42">
        <v>10</v>
      </c>
      <c r="S70" s="42">
        <v>36</v>
      </c>
      <c r="T70" s="42">
        <v>31</v>
      </c>
      <c r="U70" s="42">
        <v>31</v>
      </c>
      <c r="V70" s="42">
        <v>31</v>
      </c>
      <c r="W70" s="42">
        <v>10</v>
      </c>
      <c r="X70" s="42">
        <v>20</v>
      </c>
      <c r="Y70" s="53">
        <v>0</v>
      </c>
      <c r="Z70" s="53">
        <v>0</v>
      </c>
      <c r="AA70" s="42">
        <v>20</v>
      </c>
      <c r="AB70" s="42">
        <v>30</v>
      </c>
      <c r="AC70" s="42">
        <v>20</v>
      </c>
      <c r="AD70" s="42">
        <v>20</v>
      </c>
      <c r="AE70" s="42">
        <v>18</v>
      </c>
      <c r="AF70" s="42">
        <v>25</v>
      </c>
    </row>
    <row r="71" spans="1:32" x14ac:dyDescent="0.2">
      <c r="A71" s="12" t="s">
        <v>93</v>
      </c>
      <c r="B71" s="8" t="s">
        <v>28</v>
      </c>
      <c r="C71" s="53">
        <v>0</v>
      </c>
      <c r="D71" s="53">
        <v>0</v>
      </c>
      <c r="E71" s="53">
        <v>0</v>
      </c>
      <c r="F71" s="53">
        <v>0</v>
      </c>
      <c r="G71" s="53">
        <v>0</v>
      </c>
      <c r="H71" s="53">
        <v>0</v>
      </c>
      <c r="I71" s="53">
        <v>0</v>
      </c>
      <c r="J71" s="53">
        <v>0</v>
      </c>
      <c r="K71" s="53">
        <v>0</v>
      </c>
      <c r="L71" s="53">
        <v>0</v>
      </c>
      <c r="M71" s="53">
        <v>0</v>
      </c>
      <c r="N71" s="53">
        <v>0</v>
      </c>
      <c r="O71" s="53">
        <v>0</v>
      </c>
      <c r="P71" s="53">
        <v>0</v>
      </c>
      <c r="Q71" s="53">
        <v>0</v>
      </c>
      <c r="R71" s="53">
        <v>0</v>
      </c>
      <c r="S71" s="53">
        <v>0</v>
      </c>
      <c r="T71" s="53">
        <v>0</v>
      </c>
      <c r="U71" s="42">
        <v>10</v>
      </c>
      <c r="V71" s="42">
        <v>10</v>
      </c>
      <c r="W71" s="53">
        <v>0</v>
      </c>
      <c r="X71" s="53">
        <v>0</v>
      </c>
      <c r="Y71" s="53">
        <v>0</v>
      </c>
      <c r="Z71" s="53">
        <v>0</v>
      </c>
      <c r="AA71" s="53">
        <v>0</v>
      </c>
      <c r="AB71" s="53">
        <v>0</v>
      </c>
      <c r="AC71" s="53">
        <v>0</v>
      </c>
      <c r="AD71" s="53">
        <v>0</v>
      </c>
      <c r="AE71" s="53">
        <v>10</v>
      </c>
      <c r="AF71" s="42">
        <v>0</v>
      </c>
    </row>
    <row r="72" spans="1:32" x14ac:dyDescent="0.2">
      <c r="A72" s="12" t="s">
        <v>94</v>
      </c>
      <c r="B72" s="8" t="s">
        <v>28</v>
      </c>
      <c r="C72" s="53">
        <v>0</v>
      </c>
      <c r="D72" s="53">
        <v>0</v>
      </c>
      <c r="E72" s="53">
        <v>0</v>
      </c>
      <c r="F72" s="53">
        <v>0</v>
      </c>
      <c r="G72" s="53">
        <v>0</v>
      </c>
      <c r="H72" s="53">
        <v>0</v>
      </c>
      <c r="I72" s="53">
        <v>0</v>
      </c>
      <c r="J72" s="53">
        <v>0</v>
      </c>
      <c r="K72" s="53">
        <v>0</v>
      </c>
      <c r="L72" s="53">
        <v>0</v>
      </c>
      <c r="M72" s="42">
        <v>23</v>
      </c>
      <c r="N72" s="42">
        <v>25</v>
      </c>
      <c r="O72" s="42">
        <v>19</v>
      </c>
      <c r="P72" s="42">
        <v>17</v>
      </c>
      <c r="Q72" s="42">
        <v>16</v>
      </c>
      <c r="R72" s="42">
        <v>15</v>
      </c>
      <c r="S72" s="42">
        <v>14</v>
      </c>
      <c r="T72" s="42">
        <v>10</v>
      </c>
      <c r="U72" s="53">
        <v>0</v>
      </c>
      <c r="V72" s="53">
        <v>0</v>
      </c>
      <c r="W72" s="53">
        <v>0</v>
      </c>
      <c r="X72" s="42">
        <v>5</v>
      </c>
      <c r="Y72" s="53">
        <v>0</v>
      </c>
      <c r="Z72" s="53">
        <v>0</v>
      </c>
      <c r="AA72" s="53">
        <v>0</v>
      </c>
      <c r="AB72" s="42">
        <v>10</v>
      </c>
      <c r="AC72" s="53">
        <v>0</v>
      </c>
      <c r="AD72" s="53">
        <v>0</v>
      </c>
      <c r="AE72" s="53">
        <v>0</v>
      </c>
      <c r="AF72" s="53">
        <v>10</v>
      </c>
    </row>
    <row r="73" spans="1:32" x14ac:dyDescent="0.2">
      <c r="A73" s="12" t="s">
        <v>95</v>
      </c>
      <c r="B73" s="8" t="s">
        <v>28</v>
      </c>
      <c r="C73" s="53">
        <v>0</v>
      </c>
      <c r="D73" s="53">
        <v>0</v>
      </c>
      <c r="E73" s="53">
        <v>0</v>
      </c>
      <c r="F73" s="53">
        <v>0</v>
      </c>
      <c r="G73" s="53">
        <v>0</v>
      </c>
      <c r="H73" s="53">
        <v>0</v>
      </c>
      <c r="I73" s="53">
        <v>0</v>
      </c>
      <c r="J73" s="53">
        <v>0</v>
      </c>
      <c r="K73" s="53">
        <v>0</v>
      </c>
      <c r="L73" s="53">
        <v>0</v>
      </c>
      <c r="M73" s="53">
        <v>0</v>
      </c>
      <c r="N73" s="53">
        <v>0</v>
      </c>
      <c r="O73" s="53">
        <v>0</v>
      </c>
      <c r="P73" s="42">
        <v>15</v>
      </c>
      <c r="Q73" s="42">
        <v>18</v>
      </c>
      <c r="R73" s="42">
        <v>20</v>
      </c>
      <c r="S73" s="42">
        <v>20</v>
      </c>
      <c r="T73" s="42">
        <v>20</v>
      </c>
      <c r="U73" s="42">
        <v>20</v>
      </c>
      <c r="V73" s="53">
        <v>0</v>
      </c>
      <c r="W73" s="53">
        <v>0</v>
      </c>
      <c r="X73" s="53">
        <v>0</v>
      </c>
      <c r="Y73" s="53">
        <v>0</v>
      </c>
      <c r="Z73" s="53">
        <v>0</v>
      </c>
      <c r="AA73" s="53">
        <v>0</v>
      </c>
      <c r="AB73" s="53">
        <v>0</v>
      </c>
      <c r="AC73" s="53">
        <v>0</v>
      </c>
      <c r="AD73" s="53">
        <v>0</v>
      </c>
      <c r="AE73" s="53">
        <v>0</v>
      </c>
      <c r="AF73" s="53">
        <v>0</v>
      </c>
    </row>
    <row r="74" spans="1:32" s="14" customFormat="1" x14ac:dyDescent="0.2">
      <c r="A74" s="13" t="s">
        <v>96</v>
      </c>
      <c r="B74" s="24" t="s">
        <v>28</v>
      </c>
      <c r="C74" s="48">
        <v>0</v>
      </c>
      <c r="D74" s="48">
        <v>0</v>
      </c>
      <c r="E74" s="48">
        <v>0</v>
      </c>
      <c r="F74" s="48">
        <v>0</v>
      </c>
      <c r="G74" s="48">
        <v>0</v>
      </c>
      <c r="H74" s="48">
        <v>0</v>
      </c>
      <c r="I74" s="48">
        <v>0</v>
      </c>
      <c r="J74" s="48">
        <v>0</v>
      </c>
      <c r="K74" s="48">
        <v>0</v>
      </c>
      <c r="L74" s="48">
        <v>0</v>
      </c>
      <c r="M74" s="48">
        <v>23</v>
      </c>
      <c r="N74" s="48">
        <v>35</v>
      </c>
      <c r="O74" s="48">
        <v>29</v>
      </c>
      <c r="P74" s="48">
        <v>37</v>
      </c>
      <c r="Q74" s="48">
        <v>44</v>
      </c>
      <c r="R74" s="48">
        <v>45</v>
      </c>
      <c r="S74" s="48">
        <v>70</v>
      </c>
      <c r="T74" s="48">
        <v>61</v>
      </c>
      <c r="U74" s="48">
        <v>61</v>
      </c>
      <c r="V74" s="48">
        <v>41</v>
      </c>
      <c r="W74" s="48">
        <v>10</v>
      </c>
      <c r="X74" s="48">
        <v>25</v>
      </c>
      <c r="Y74" s="48">
        <v>0</v>
      </c>
      <c r="Z74" s="48">
        <v>0</v>
      </c>
      <c r="AA74" s="48">
        <v>20</v>
      </c>
      <c r="AB74" s="48">
        <v>40</v>
      </c>
      <c r="AC74" s="48">
        <v>20</v>
      </c>
      <c r="AD74" s="48">
        <v>20</v>
      </c>
      <c r="AE74" s="48">
        <v>28</v>
      </c>
      <c r="AF74" s="48">
        <v>35</v>
      </c>
    </row>
    <row r="75" spans="1:32" x14ac:dyDescent="0.2">
      <c r="A75" s="12" t="s">
        <v>97</v>
      </c>
      <c r="B75" s="8" t="s">
        <v>32</v>
      </c>
      <c r="C75" s="53">
        <v>0</v>
      </c>
      <c r="D75" s="53">
        <v>0</v>
      </c>
      <c r="E75" s="42">
        <v>20</v>
      </c>
      <c r="F75" s="42">
        <v>10</v>
      </c>
      <c r="G75" s="53">
        <v>0</v>
      </c>
      <c r="H75" s="42">
        <v>10</v>
      </c>
      <c r="I75" s="53">
        <v>0</v>
      </c>
      <c r="J75" s="53">
        <v>0</v>
      </c>
      <c r="K75" s="53">
        <v>0</v>
      </c>
      <c r="L75" s="53">
        <v>0</v>
      </c>
      <c r="M75" s="53">
        <v>0</v>
      </c>
      <c r="N75" s="42">
        <v>50</v>
      </c>
      <c r="O75" s="42">
        <v>50</v>
      </c>
      <c r="P75" s="42">
        <v>20</v>
      </c>
      <c r="Q75" s="42">
        <v>10</v>
      </c>
      <c r="R75" s="42">
        <v>10</v>
      </c>
      <c r="S75" s="42">
        <v>10</v>
      </c>
      <c r="T75" s="53">
        <v>0</v>
      </c>
      <c r="U75" s="42">
        <v>10</v>
      </c>
      <c r="V75" s="42">
        <v>10</v>
      </c>
      <c r="W75" s="42">
        <v>0</v>
      </c>
      <c r="X75" s="53">
        <v>0</v>
      </c>
      <c r="Y75" s="42">
        <v>9</v>
      </c>
      <c r="Z75" s="42">
        <v>4</v>
      </c>
      <c r="AA75" s="42">
        <v>1</v>
      </c>
      <c r="AB75" s="53">
        <v>0</v>
      </c>
      <c r="AC75" s="53">
        <v>0</v>
      </c>
      <c r="AD75" s="53">
        <v>0</v>
      </c>
      <c r="AE75" s="53">
        <v>0</v>
      </c>
      <c r="AF75" s="53">
        <v>0</v>
      </c>
    </row>
    <row r="76" spans="1:32" x14ac:dyDescent="0.2">
      <c r="A76" s="12" t="s">
        <v>98</v>
      </c>
      <c r="B76" s="8" t="s">
        <v>32</v>
      </c>
      <c r="C76" s="53">
        <v>0</v>
      </c>
      <c r="D76" s="53">
        <v>0</v>
      </c>
      <c r="E76" s="53">
        <v>0</v>
      </c>
      <c r="F76" s="53">
        <v>0</v>
      </c>
      <c r="G76" s="53">
        <v>0</v>
      </c>
      <c r="H76" s="53">
        <v>0</v>
      </c>
      <c r="I76" s="53">
        <v>0</v>
      </c>
      <c r="J76" s="53">
        <v>0</v>
      </c>
      <c r="K76" s="53">
        <v>0</v>
      </c>
      <c r="L76" s="53">
        <v>0</v>
      </c>
      <c r="M76" s="53">
        <v>0</v>
      </c>
      <c r="N76" s="53">
        <v>0</v>
      </c>
      <c r="O76" s="53">
        <v>0</v>
      </c>
      <c r="P76" s="42">
        <v>96</v>
      </c>
      <c r="Q76" s="42">
        <v>169</v>
      </c>
      <c r="R76" s="42">
        <v>74</v>
      </c>
      <c r="S76" s="42">
        <v>45</v>
      </c>
      <c r="T76" s="42">
        <v>13</v>
      </c>
      <c r="U76" s="42">
        <v>9</v>
      </c>
      <c r="V76" s="42">
        <v>17</v>
      </c>
      <c r="W76" s="42">
        <v>25</v>
      </c>
      <c r="X76" s="42">
        <v>40</v>
      </c>
      <c r="Y76" s="42">
        <v>21</v>
      </c>
      <c r="Z76" s="42">
        <v>14</v>
      </c>
      <c r="AA76" s="42">
        <v>18</v>
      </c>
      <c r="AB76" s="53">
        <v>0</v>
      </c>
      <c r="AC76" s="53">
        <v>0</v>
      </c>
      <c r="AD76" s="42">
        <v>25</v>
      </c>
      <c r="AE76" s="42">
        <v>35</v>
      </c>
      <c r="AF76" s="42">
        <v>35</v>
      </c>
    </row>
    <row r="77" spans="1:32" x14ac:dyDescent="0.2">
      <c r="A77" s="12" t="s">
        <v>99</v>
      </c>
      <c r="B77" s="8" t="s">
        <v>32</v>
      </c>
      <c r="C77" s="53">
        <v>0</v>
      </c>
      <c r="D77" s="53">
        <v>0</v>
      </c>
      <c r="E77" s="53">
        <v>0</v>
      </c>
      <c r="F77" s="53">
        <v>0</v>
      </c>
      <c r="G77" s="53">
        <v>0</v>
      </c>
      <c r="H77" s="53">
        <v>0</v>
      </c>
      <c r="I77" s="53">
        <v>0</v>
      </c>
      <c r="J77" s="53">
        <v>0</v>
      </c>
      <c r="K77" s="53">
        <v>0</v>
      </c>
      <c r="L77" s="42">
        <v>180</v>
      </c>
      <c r="M77" s="42">
        <v>120</v>
      </c>
      <c r="N77" s="42">
        <v>55</v>
      </c>
      <c r="O77" s="42">
        <v>50</v>
      </c>
      <c r="P77" s="42">
        <v>55</v>
      </c>
      <c r="Q77" s="42">
        <v>45</v>
      </c>
      <c r="R77" s="42">
        <v>50</v>
      </c>
      <c r="S77" s="42">
        <v>50</v>
      </c>
      <c r="T77" s="42">
        <v>45</v>
      </c>
      <c r="U77" s="42">
        <v>30</v>
      </c>
      <c r="V77" s="42">
        <v>10</v>
      </c>
      <c r="W77" s="42">
        <v>5</v>
      </c>
      <c r="X77" s="53">
        <v>0</v>
      </c>
      <c r="Y77" s="42">
        <v>16</v>
      </c>
      <c r="Z77" s="42">
        <v>0</v>
      </c>
      <c r="AA77" s="42">
        <v>0</v>
      </c>
      <c r="AB77" s="53">
        <v>0</v>
      </c>
      <c r="AC77" s="53">
        <v>0</v>
      </c>
      <c r="AD77" s="53">
        <v>0</v>
      </c>
      <c r="AE77" s="53">
        <v>0</v>
      </c>
      <c r="AF77" s="53">
        <v>0</v>
      </c>
    </row>
    <row r="78" spans="1:32" x14ac:dyDescent="0.2">
      <c r="A78" s="12" t="s">
        <v>100</v>
      </c>
      <c r="B78" s="8" t="s">
        <v>32</v>
      </c>
      <c r="C78" s="53">
        <v>0</v>
      </c>
      <c r="D78" s="53">
        <v>0</v>
      </c>
      <c r="E78" s="42">
        <v>60</v>
      </c>
      <c r="F78" s="42">
        <v>30</v>
      </c>
      <c r="G78" s="53">
        <v>0</v>
      </c>
      <c r="H78" s="53">
        <v>0</v>
      </c>
      <c r="I78" s="53">
        <v>0</v>
      </c>
      <c r="J78" s="53">
        <v>0</v>
      </c>
      <c r="K78" s="53">
        <v>0</v>
      </c>
      <c r="L78" s="53">
        <v>0</v>
      </c>
      <c r="M78" s="53">
        <v>0</v>
      </c>
      <c r="N78" s="53">
        <v>0</v>
      </c>
      <c r="O78" s="53">
        <v>0</v>
      </c>
      <c r="P78" s="53">
        <v>0</v>
      </c>
      <c r="Q78" s="42">
        <v>50</v>
      </c>
      <c r="R78" s="42">
        <v>90</v>
      </c>
      <c r="S78" s="42">
        <v>50</v>
      </c>
      <c r="T78" s="42">
        <v>40</v>
      </c>
      <c r="U78" s="42">
        <v>40</v>
      </c>
      <c r="V78" s="42">
        <v>20</v>
      </c>
      <c r="W78" s="42">
        <v>10</v>
      </c>
      <c r="X78" s="42">
        <v>21</v>
      </c>
      <c r="Y78" s="42">
        <v>18</v>
      </c>
      <c r="Z78" s="42">
        <v>28</v>
      </c>
      <c r="AA78" s="42">
        <v>7</v>
      </c>
      <c r="AB78" s="53">
        <v>0</v>
      </c>
      <c r="AC78" s="53">
        <v>0</v>
      </c>
      <c r="AD78" s="53">
        <v>0</v>
      </c>
      <c r="AE78" s="42">
        <v>50</v>
      </c>
      <c r="AF78" s="42">
        <v>50</v>
      </c>
    </row>
    <row r="79" spans="1:32" x14ac:dyDescent="0.2">
      <c r="A79" s="12" t="s">
        <v>101</v>
      </c>
      <c r="B79" s="8" t="s">
        <v>32</v>
      </c>
      <c r="C79" s="53">
        <v>0</v>
      </c>
      <c r="D79" s="53">
        <v>0</v>
      </c>
      <c r="E79" s="53">
        <v>0</v>
      </c>
      <c r="F79" s="53">
        <v>0</v>
      </c>
      <c r="G79" s="53">
        <v>0</v>
      </c>
      <c r="H79" s="53">
        <v>0</v>
      </c>
      <c r="I79" s="53">
        <v>0</v>
      </c>
      <c r="J79" s="53">
        <v>0</v>
      </c>
      <c r="K79" s="53">
        <v>0</v>
      </c>
      <c r="L79" s="53">
        <v>0</v>
      </c>
      <c r="M79" s="53">
        <v>0</v>
      </c>
      <c r="N79" s="42">
        <v>10</v>
      </c>
      <c r="O79" s="42">
        <v>20</v>
      </c>
      <c r="P79" s="42">
        <v>40</v>
      </c>
      <c r="Q79" s="42">
        <v>40</v>
      </c>
      <c r="R79" s="42">
        <v>20</v>
      </c>
      <c r="S79" s="42">
        <v>10</v>
      </c>
      <c r="T79" s="42">
        <v>5</v>
      </c>
      <c r="U79" s="42">
        <v>5</v>
      </c>
      <c r="V79" s="42">
        <v>5</v>
      </c>
      <c r="W79" s="42">
        <v>5</v>
      </c>
      <c r="X79" s="53">
        <v>0</v>
      </c>
      <c r="Y79" s="53">
        <v>0</v>
      </c>
      <c r="Z79" s="53">
        <v>0</v>
      </c>
      <c r="AA79" s="53">
        <v>0</v>
      </c>
      <c r="AB79" s="53">
        <v>0</v>
      </c>
      <c r="AC79" s="53">
        <v>0</v>
      </c>
      <c r="AD79" s="53">
        <v>0</v>
      </c>
      <c r="AE79" s="53">
        <v>0</v>
      </c>
      <c r="AF79" s="53">
        <v>0</v>
      </c>
    </row>
    <row r="80" spans="1:32" x14ac:dyDescent="0.2">
      <c r="A80" s="12" t="s">
        <v>102</v>
      </c>
      <c r="B80" s="8" t="s">
        <v>32</v>
      </c>
      <c r="C80" s="53">
        <v>0</v>
      </c>
      <c r="D80" s="42">
        <v>20</v>
      </c>
      <c r="E80" s="42">
        <v>280</v>
      </c>
      <c r="F80" s="42">
        <v>150</v>
      </c>
      <c r="G80" s="42">
        <v>5</v>
      </c>
      <c r="H80" s="53">
        <v>0</v>
      </c>
      <c r="I80" s="53">
        <v>0</v>
      </c>
      <c r="J80" s="53">
        <v>0</v>
      </c>
      <c r="K80" s="53">
        <v>0</v>
      </c>
      <c r="L80" s="53">
        <v>0</v>
      </c>
      <c r="M80" s="53">
        <v>0</v>
      </c>
      <c r="N80" s="53">
        <v>0</v>
      </c>
      <c r="O80" s="53">
        <v>0</v>
      </c>
      <c r="P80" s="53">
        <v>0</v>
      </c>
      <c r="Q80" s="42">
        <v>7</v>
      </c>
      <c r="R80" s="42">
        <v>8</v>
      </c>
      <c r="S80" s="42">
        <v>8</v>
      </c>
      <c r="T80" s="42">
        <v>10</v>
      </c>
      <c r="U80" s="42">
        <v>5</v>
      </c>
      <c r="V80" s="42">
        <v>7</v>
      </c>
      <c r="W80" s="42">
        <v>5</v>
      </c>
      <c r="X80" s="53">
        <v>0</v>
      </c>
      <c r="Y80" s="42">
        <v>9</v>
      </c>
      <c r="Z80" s="42">
        <v>5</v>
      </c>
      <c r="AA80" s="42">
        <v>2</v>
      </c>
      <c r="AB80" s="53">
        <v>0</v>
      </c>
      <c r="AC80" s="53">
        <v>0</v>
      </c>
      <c r="AD80" s="53">
        <v>0</v>
      </c>
      <c r="AE80" s="53">
        <v>0</v>
      </c>
      <c r="AF80" s="53">
        <v>0</v>
      </c>
    </row>
    <row r="81" spans="1:32" x14ac:dyDescent="0.2">
      <c r="A81" s="12" t="s">
        <v>103</v>
      </c>
      <c r="B81" s="8" t="s">
        <v>32</v>
      </c>
      <c r="C81" s="42">
        <v>20</v>
      </c>
      <c r="D81" s="53">
        <v>0</v>
      </c>
      <c r="E81" s="53">
        <v>0</v>
      </c>
      <c r="F81" s="42">
        <v>24</v>
      </c>
      <c r="G81" s="42">
        <v>65</v>
      </c>
      <c r="H81" s="42">
        <v>70</v>
      </c>
      <c r="I81" s="42">
        <v>75</v>
      </c>
      <c r="J81" s="42">
        <v>81</v>
      </c>
      <c r="K81" s="42">
        <v>87</v>
      </c>
      <c r="L81" s="42">
        <v>93</v>
      </c>
      <c r="M81" s="42">
        <v>100</v>
      </c>
      <c r="N81" s="42">
        <v>100</v>
      </c>
      <c r="O81" s="42">
        <v>112</v>
      </c>
      <c r="P81" s="42">
        <v>324</v>
      </c>
      <c r="Q81" s="42">
        <v>222</v>
      </c>
      <c r="R81" s="42">
        <v>264</v>
      </c>
      <c r="S81" s="42">
        <v>139</v>
      </c>
      <c r="T81" s="42">
        <v>135</v>
      </c>
      <c r="U81" s="42">
        <v>86</v>
      </c>
      <c r="V81" s="42">
        <v>48</v>
      </c>
      <c r="W81" s="42">
        <v>13</v>
      </c>
      <c r="X81" s="42">
        <v>15</v>
      </c>
      <c r="Y81" s="42">
        <v>24</v>
      </c>
      <c r="Z81" s="42">
        <v>11</v>
      </c>
      <c r="AA81" s="42">
        <v>11</v>
      </c>
      <c r="AB81" s="42">
        <v>18</v>
      </c>
      <c r="AC81" s="42">
        <v>20</v>
      </c>
      <c r="AD81" s="42">
        <v>16</v>
      </c>
      <c r="AE81" s="42">
        <v>70</v>
      </c>
      <c r="AF81" s="42">
        <v>60</v>
      </c>
    </row>
    <row r="82" spans="1:32" x14ac:dyDescent="0.2">
      <c r="A82" s="12" t="s">
        <v>104</v>
      </c>
      <c r="B82" s="8" t="s">
        <v>32</v>
      </c>
      <c r="C82" s="53">
        <v>0</v>
      </c>
      <c r="D82" s="53">
        <v>0</v>
      </c>
      <c r="E82" s="42">
        <v>100</v>
      </c>
      <c r="F82" s="42">
        <v>100</v>
      </c>
      <c r="G82" s="42">
        <v>30</v>
      </c>
      <c r="H82" s="42">
        <v>50</v>
      </c>
      <c r="I82" s="42">
        <v>10</v>
      </c>
      <c r="J82" s="42">
        <v>10</v>
      </c>
      <c r="K82" s="42">
        <v>20</v>
      </c>
      <c r="L82" s="42">
        <v>50</v>
      </c>
      <c r="M82" s="42">
        <v>50</v>
      </c>
      <c r="N82" s="42">
        <v>30</v>
      </c>
      <c r="O82" s="42">
        <v>50</v>
      </c>
      <c r="P82" s="42">
        <v>30</v>
      </c>
      <c r="Q82" s="42">
        <v>20</v>
      </c>
      <c r="R82" s="42">
        <v>10</v>
      </c>
      <c r="S82" s="42">
        <v>10</v>
      </c>
      <c r="T82" s="42">
        <v>10</v>
      </c>
      <c r="U82" s="42">
        <v>5</v>
      </c>
      <c r="V82" s="42">
        <v>5</v>
      </c>
      <c r="W82" s="42">
        <v>5</v>
      </c>
      <c r="X82" s="53">
        <v>0</v>
      </c>
      <c r="Y82" s="42">
        <v>0</v>
      </c>
      <c r="Z82" s="42">
        <v>2</v>
      </c>
      <c r="AA82" s="42">
        <v>7</v>
      </c>
      <c r="AB82" s="42">
        <v>0</v>
      </c>
      <c r="AC82" s="53">
        <v>0</v>
      </c>
      <c r="AD82" s="53">
        <v>0</v>
      </c>
      <c r="AE82" s="53">
        <v>0</v>
      </c>
      <c r="AF82" s="53">
        <v>0</v>
      </c>
    </row>
    <row r="83" spans="1:32" s="14" customFormat="1" x14ac:dyDescent="0.2">
      <c r="A83" s="13" t="s">
        <v>105</v>
      </c>
      <c r="B83" s="24" t="s">
        <v>32</v>
      </c>
      <c r="C83" s="48">
        <v>20</v>
      </c>
      <c r="D83" s="48">
        <v>20</v>
      </c>
      <c r="E83" s="48">
        <v>460</v>
      </c>
      <c r="F83" s="48">
        <v>314</v>
      </c>
      <c r="G83" s="48">
        <v>100</v>
      </c>
      <c r="H83" s="48">
        <v>130</v>
      </c>
      <c r="I83" s="48">
        <v>85</v>
      </c>
      <c r="J83" s="48">
        <v>91</v>
      </c>
      <c r="K83" s="48">
        <v>107</v>
      </c>
      <c r="L83" s="48">
        <v>323</v>
      </c>
      <c r="M83" s="48">
        <v>270</v>
      </c>
      <c r="N83" s="48">
        <v>245</v>
      </c>
      <c r="O83" s="48">
        <v>282</v>
      </c>
      <c r="P83" s="48">
        <v>565</v>
      </c>
      <c r="Q83" s="48">
        <v>563</v>
      </c>
      <c r="R83" s="48">
        <v>526</v>
      </c>
      <c r="S83" s="48">
        <v>322</v>
      </c>
      <c r="T83" s="48">
        <v>258</v>
      </c>
      <c r="U83" s="48">
        <v>190</v>
      </c>
      <c r="V83" s="48">
        <v>122</v>
      </c>
      <c r="W83" s="48">
        <v>68</v>
      </c>
      <c r="X83" s="48">
        <v>76</v>
      </c>
      <c r="Y83" s="48">
        <v>97</v>
      </c>
      <c r="Z83" s="48">
        <v>64</v>
      </c>
      <c r="AA83" s="48">
        <v>46</v>
      </c>
      <c r="AB83" s="48">
        <v>18</v>
      </c>
      <c r="AC83" s="48">
        <v>20</v>
      </c>
      <c r="AD83" s="48">
        <v>41</v>
      </c>
      <c r="AE83" s="48">
        <v>155</v>
      </c>
      <c r="AF83" s="48">
        <v>145</v>
      </c>
    </row>
    <row r="84" spans="1:32" x14ac:dyDescent="0.2">
      <c r="A84" s="12" t="s">
        <v>106</v>
      </c>
      <c r="B84" s="8" t="s">
        <v>28</v>
      </c>
      <c r="C84" s="53">
        <v>0</v>
      </c>
      <c r="D84" s="53">
        <v>0</v>
      </c>
      <c r="E84" s="53">
        <v>0</v>
      </c>
      <c r="F84" s="53">
        <v>0</v>
      </c>
      <c r="G84" s="53">
        <v>0</v>
      </c>
      <c r="H84" s="53">
        <v>0</v>
      </c>
      <c r="I84" s="53">
        <v>0</v>
      </c>
      <c r="J84" s="53">
        <v>0</v>
      </c>
      <c r="K84" s="53">
        <v>0</v>
      </c>
      <c r="L84" s="53">
        <v>0</v>
      </c>
      <c r="M84" s="53">
        <v>0</v>
      </c>
      <c r="N84" s="53">
        <v>0</v>
      </c>
      <c r="O84" s="53">
        <v>0</v>
      </c>
      <c r="P84" s="53">
        <v>0</v>
      </c>
      <c r="Q84" s="53">
        <v>0</v>
      </c>
      <c r="R84" s="53">
        <v>0</v>
      </c>
      <c r="S84" s="42">
        <v>13</v>
      </c>
      <c r="T84" s="42">
        <v>26</v>
      </c>
      <c r="U84" s="42">
        <v>24</v>
      </c>
      <c r="V84" s="42">
        <v>1</v>
      </c>
      <c r="W84" s="53">
        <v>0</v>
      </c>
      <c r="X84" s="42">
        <v>4</v>
      </c>
      <c r="Y84" s="42">
        <v>3</v>
      </c>
      <c r="Z84" s="42">
        <v>1</v>
      </c>
      <c r="AA84" s="42">
        <v>1</v>
      </c>
      <c r="AB84" s="42">
        <v>1</v>
      </c>
      <c r="AC84" s="53">
        <v>0</v>
      </c>
      <c r="AD84" s="53">
        <v>0</v>
      </c>
      <c r="AE84" s="53">
        <v>0</v>
      </c>
      <c r="AF84" s="53">
        <v>0</v>
      </c>
    </row>
    <row r="85" spans="1:32" x14ac:dyDescent="0.2">
      <c r="A85" s="12" t="s">
        <v>107</v>
      </c>
      <c r="B85" s="8" t="s">
        <v>28</v>
      </c>
      <c r="C85" s="53">
        <v>0</v>
      </c>
      <c r="D85" s="53">
        <v>0</v>
      </c>
      <c r="E85" s="53">
        <v>0</v>
      </c>
      <c r="F85" s="53">
        <v>0</v>
      </c>
      <c r="G85" s="53">
        <v>0</v>
      </c>
      <c r="H85" s="53">
        <v>0</v>
      </c>
      <c r="I85" s="53">
        <v>0</v>
      </c>
      <c r="J85" s="53">
        <v>0</v>
      </c>
      <c r="K85" s="53">
        <v>0</v>
      </c>
      <c r="L85" s="53">
        <v>0</v>
      </c>
      <c r="M85" s="53">
        <v>0</v>
      </c>
      <c r="N85" s="53">
        <v>0</v>
      </c>
      <c r="O85" s="53">
        <v>0</v>
      </c>
      <c r="P85" s="53">
        <v>0</v>
      </c>
      <c r="Q85" s="53">
        <v>0</v>
      </c>
      <c r="R85" s="53">
        <v>0</v>
      </c>
      <c r="S85" s="42">
        <v>5</v>
      </c>
      <c r="T85" s="42">
        <v>20</v>
      </c>
      <c r="U85" s="42">
        <v>8</v>
      </c>
      <c r="V85" s="42">
        <v>1</v>
      </c>
      <c r="W85" s="42">
        <v>1</v>
      </c>
      <c r="X85" s="42">
        <v>6</v>
      </c>
      <c r="Y85" s="42">
        <v>3</v>
      </c>
      <c r="Z85" s="53">
        <v>0</v>
      </c>
      <c r="AA85" s="53">
        <v>0</v>
      </c>
      <c r="AB85" s="53">
        <v>0</v>
      </c>
      <c r="AC85" s="53">
        <v>0</v>
      </c>
      <c r="AD85" s="53">
        <v>0</v>
      </c>
      <c r="AE85" s="53">
        <v>0</v>
      </c>
      <c r="AF85" s="53">
        <v>0</v>
      </c>
    </row>
    <row r="86" spans="1:32" s="14" customFormat="1" x14ac:dyDescent="0.2">
      <c r="A86" s="13" t="s">
        <v>108</v>
      </c>
      <c r="B86" s="24" t="s">
        <v>28</v>
      </c>
      <c r="C86" s="48">
        <v>0</v>
      </c>
      <c r="D86" s="48">
        <v>0</v>
      </c>
      <c r="E86" s="48">
        <v>0</v>
      </c>
      <c r="F86" s="48">
        <v>0</v>
      </c>
      <c r="G86" s="48">
        <v>0</v>
      </c>
      <c r="H86" s="48">
        <v>0</v>
      </c>
      <c r="I86" s="48">
        <v>0</v>
      </c>
      <c r="J86" s="48">
        <v>0</v>
      </c>
      <c r="K86" s="48">
        <v>0</v>
      </c>
      <c r="L86" s="48">
        <v>0</v>
      </c>
      <c r="M86" s="48">
        <v>0</v>
      </c>
      <c r="N86" s="48">
        <v>0</v>
      </c>
      <c r="O86" s="48">
        <v>0</v>
      </c>
      <c r="P86" s="48">
        <v>0</v>
      </c>
      <c r="Q86" s="48">
        <v>0</v>
      </c>
      <c r="R86" s="48">
        <v>0</v>
      </c>
      <c r="S86" s="48">
        <v>18</v>
      </c>
      <c r="T86" s="48">
        <v>46</v>
      </c>
      <c r="U86" s="48">
        <v>32</v>
      </c>
      <c r="V86" s="48">
        <v>2</v>
      </c>
      <c r="W86" s="48">
        <v>1</v>
      </c>
      <c r="X86" s="48">
        <v>10</v>
      </c>
      <c r="Y86" s="48">
        <v>6</v>
      </c>
      <c r="Z86" s="48">
        <v>1</v>
      </c>
      <c r="AA86" s="48">
        <v>1</v>
      </c>
      <c r="AB86" s="48">
        <v>1</v>
      </c>
      <c r="AC86" s="48">
        <v>0</v>
      </c>
      <c r="AD86" s="48">
        <v>0</v>
      </c>
      <c r="AE86" s="48">
        <v>0</v>
      </c>
      <c r="AF86" s="48">
        <v>0</v>
      </c>
    </row>
    <row r="87" spans="1:32" x14ac:dyDescent="0.2">
      <c r="A87" s="12" t="s">
        <v>109</v>
      </c>
      <c r="B87" s="8" t="s">
        <v>49</v>
      </c>
      <c r="C87" s="53">
        <v>0</v>
      </c>
      <c r="D87" s="53">
        <v>0</v>
      </c>
      <c r="E87" s="53">
        <v>0</v>
      </c>
      <c r="F87" s="53">
        <v>0</v>
      </c>
      <c r="G87" s="53">
        <v>0</v>
      </c>
      <c r="H87" s="53">
        <v>0</v>
      </c>
      <c r="I87" s="53">
        <v>0</v>
      </c>
      <c r="J87" s="53">
        <v>0</v>
      </c>
      <c r="K87" s="53">
        <v>0</v>
      </c>
      <c r="L87" s="53">
        <v>0</v>
      </c>
      <c r="M87" s="53">
        <v>0</v>
      </c>
      <c r="N87" s="53">
        <v>0</v>
      </c>
      <c r="O87" s="42">
        <v>38</v>
      </c>
      <c r="P87" s="42">
        <v>38</v>
      </c>
      <c r="Q87" s="42">
        <v>38</v>
      </c>
      <c r="R87" s="42">
        <v>38</v>
      </c>
      <c r="S87" s="42">
        <v>37</v>
      </c>
      <c r="T87" s="42">
        <v>37</v>
      </c>
      <c r="U87" s="42">
        <v>37</v>
      </c>
      <c r="V87" s="42">
        <v>37</v>
      </c>
      <c r="W87" s="42">
        <v>37</v>
      </c>
      <c r="X87" s="42">
        <v>37</v>
      </c>
      <c r="Y87" s="42">
        <v>40</v>
      </c>
      <c r="Z87" s="42">
        <v>50</v>
      </c>
      <c r="AA87" s="42">
        <v>50</v>
      </c>
      <c r="AB87" s="42">
        <v>50</v>
      </c>
      <c r="AC87" s="42">
        <v>80</v>
      </c>
      <c r="AD87" s="42">
        <v>0</v>
      </c>
      <c r="AE87" s="42">
        <v>0</v>
      </c>
      <c r="AF87" s="42">
        <v>50</v>
      </c>
    </row>
    <row r="88" spans="1:32" x14ac:dyDescent="0.2">
      <c r="A88" s="12" t="s">
        <v>110</v>
      </c>
      <c r="B88" s="8" t="s">
        <v>49</v>
      </c>
      <c r="C88" s="53">
        <v>0</v>
      </c>
      <c r="D88" s="53">
        <v>0</v>
      </c>
      <c r="E88" s="53">
        <v>0</v>
      </c>
      <c r="F88" s="53">
        <v>0</v>
      </c>
      <c r="G88" s="53">
        <v>0</v>
      </c>
      <c r="H88" s="53">
        <v>0</v>
      </c>
      <c r="I88" s="53">
        <v>0</v>
      </c>
      <c r="J88" s="53">
        <v>0</v>
      </c>
      <c r="K88" s="53">
        <v>0</v>
      </c>
      <c r="L88" s="53">
        <v>0</v>
      </c>
      <c r="M88" s="53">
        <v>0</v>
      </c>
      <c r="N88" s="53">
        <v>0</v>
      </c>
      <c r="O88" s="42">
        <v>18</v>
      </c>
      <c r="P88" s="42">
        <v>20</v>
      </c>
      <c r="Q88" s="42">
        <v>21</v>
      </c>
      <c r="R88" s="42">
        <v>23</v>
      </c>
      <c r="S88" s="42">
        <v>25</v>
      </c>
      <c r="T88" s="42">
        <v>27</v>
      </c>
      <c r="U88" s="42">
        <v>29</v>
      </c>
      <c r="V88" s="42">
        <v>32</v>
      </c>
      <c r="W88" s="42">
        <v>34</v>
      </c>
      <c r="X88" s="42">
        <v>37</v>
      </c>
      <c r="Y88" s="42">
        <v>20</v>
      </c>
      <c r="Z88" s="42">
        <v>20</v>
      </c>
      <c r="AA88" s="42">
        <v>20</v>
      </c>
      <c r="AB88" s="42">
        <v>50</v>
      </c>
      <c r="AC88" s="53">
        <v>0</v>
      </c>
      <c r="AD88" s="53">
        <v>0</v>
      </c>
      <c r="AE88" s="53">
        <v>0</v>
      </c>
      <c r="AF88" s="53">
        <v>0</v>
      </c>
    </row>
    <row r="89" spans="1:32" x14ac:dyDescent="0.2">
      <c r="A89" s="12" t="s">
        <v>111</v>
      </c>
      <c r="B89" s="8" t="s">
        <v>49</v>
      </c>
      <c r="C89" s="53">
        <v>0</v>
      </c>
      <c r="D89" s="53">
        <v>0</v>
      </c>
      <c r="E89" s="53">
        <v>0</v>
      </c>
      <c r="F89" s="53">
        <v>0</v>
      </c>
      <c r="G89" s="53">
        <v>0</v>
      </c>
      <c r="H89" s="53">
        <v>0</v>
      </c>
      <c r="I89" s="53">
        <v>0</v>
      </c>
      <c r="J89" s="53">
        <v>0</v>
      </c>
      <c r="K89" s="53">
        <v>0</v>
      </c>
      <c r="L89" s="53">
        <v>0</v>
      </c>
      <c r="M89" s="53">
        <v>0</v>
      </c>
      <c r="N89" s="53">
        <v>0</v>
      </c>
      <c r="O89" s="42">
        <v>66</v>
      </c>
      <c r="P89" s="42">
        <v>65</v>
      </c>
      <c r="Q89" s="42">
        <v>63</v>
      </c>
      <c r="R89" s="42">
        <v>62</v>
      </c>
      <c r="S89" s="42">
        <v>61</v>
      </c>
      <c r="T89" s="42">
        <v>59</v>
      </c>
      <c r="U89" s="42">
        <v>58</v>
      </c>
      <c r="V89" s="42">
        <v>57</v>
      </c>
      <c r="W89" s="42">
        <v>55</v>
      </c>
      <c r="X89" s="42">
        <v>54</v>
      </c>
      <c r="Y89" s="42">
        <v>30</v>
      </c>
      <c r="Z89" s="42">
        <v>20</v>
      </c>
      <c r="AA89" s="42">
        <v>20</v>
      </c>
      <c r="AB89" s="42">
        <v>10</v>
      </c>
      <c r="AC89" s="42">
        <v>10</v>
      </c>
      <c r="AD89" s="42">
        <v>70</v>
      </c>
      <c r="AE89" s="42">
        <v>100</v>
      </c>
      <c r="AF89" s="42">
        <v>10</v>
      </c>
    </row>
    <row r="90" spans="1:32" s="14" customFormat="1" x14ac:dyDescent="0.2">
      <c r="A90" s="13" t="s">
        <v>112</v>
      </c>
      <c r="B90" s="24" t="s">
        <v>49</v>
      </c>
      <c r="C90" s="48">
        <v>0</v>
      </c>
      <c r="D90" s="48">
        <v>0</v>
      </c>
      <c r="E90" s="48">
        <v>0</v>
      </c>
      <c r="F90" s="48">
        <v>0</v>
      </c>
      <c r="G90" s="48">
        <v>0</v>
      </c>
      <c r="H90" s="48">
        <v>0</v>
      </c>
      <c r="I90" s="48">
        <v>0</v>
      </c>
      <c r="J90" s="48">
        <v>0</v>
      </c>
      <c r="K90" s="48">
        <v>0</v>
      </c>
      <c r="L90" s="48">
        <v>0</v>
      </c>
      <c r="M90" s="48">
        <v>0</v>
      </c>
      <c r="N90" s="48">
        <v>0</v>
      </c>
      <c r="O90" s="48">
        <v>122</v>
      </c>
      <c r="P90" s="48">
        <v>123</v>
      </c>
      <c r="Q90" s="48">
        <v>122</v>
      </c>
      <c r="R90" s="48">
        <v>123</v>
      </c>
      <c r="S90" s="48">
        <v>123</v>
      </c>
      <c r="T90" s="48">
        <v>123</v>
      </c>
      <c r="U90" s="48">
        <v>124</v>
      </c>
      <c r="V90" s="48">
        <v>126</v>
      </c>
      <c r="W90" s="48">
        <v>126</v>
      </c>
      <c r="X90" s="48">
        <v>128</v>
      </c>
      <c r="Y90" s="48">
        <v>90</v>
      </c>
      <c r="Z90" s="48">
        <v>90</v>
      </c>
      <c r="AA90" s="48">
        <v>90</v>
      </c>
      <c r="AB90" s="48">
        <v>110</v>
      </c>
      <c r="AC90" s="48">
        <v>90</v>
      </c>
      <c r="AD90" s="48">
        <v>60</v>
      </c>
      <c r="AE90" s="48">
        <v>90</v>
      </c>
      <c r="AF90" s="48">
        <v>60</v>
      </c>
    </row>
    <row r="91" spans="1:32" x14ac:dyDescent="0.2">
      <c r="A91" s="12" t="s">
        <v>113</v>
      </c>
      <c r="B91" s="8" t="s">
        <v>49</v>
      </c>
      <c r="C91" s="53">
        <v>0</v>
      </c>
      <c r="D91" s="42">
        <v>50</v>
      </c>
      <c r="E91" s="42">
        <v>50</v>
      </c>
      <c r="F91" s="42">
        <v>50</v>
      </c>
      <c r="G91" s="53">
        <v>0</v>
      </c>
      <c r="H91" s="53">
        <v>0</v>
      </c>
      <c r="I91" s="53">
        <v>0</v>
      </c>
      <c r="J91" s="53">
        <v>0</v>
      </c>
      <c r="K91" s="53">
        <v>0</v>
      </c>
      <c r="L91" s="53">
        <v>0</v>
      </c>
      <c r="M91" s="53">
        <v>0</v>
      </c>
      <c r="N91" s="53">
        <v>0</v>
      </c>
      <c r="O91" s="53">
        <v>0</v>
      </c>
      <c r="P91" s="53">
        <v>0</v>
      </c>
      <c r="Q91" s="42">
        <v>14</v>
      </c>
      <c r="R91" s="42">
        <v>45</v>
      </c>
      <c r="S91" s="53">
        <v>0</v>
      </c>
      <c r="T91" s="53">
        <v>0</v>
      </c>
      <c r="U91" s="42">
        <v>205</v>
      </c>
      <c r="V91" s="42">
        <v>45</v>
      </c>
      <c r="W91" s="42">
        <v>20</v>
      </c>
      <c r="X91" s="42">
        <v>25</v>
      </c>
      <c r="Y91" s="42">
        <v>8</v>
      </c>
      <c r="Z91" s="42">
        <v>6</v>
      </c>
      <c r="AA91" s="42">
        <v>3</v>
      </c>
      <c r="AB91" s="42">
        <v>13</v>
      </c>
      <c r="AC91" s="53">
        <v>0</v>
      </c>
      <c r="AD91" s="53">
        <v>0</v>
      </c>
      <c r="AE91" s="53">
        <v>0</v>
      </c>
      <c r="AF91" s="53">
        <v>0</v>
      </c>
    </row>
    <row r="92" spans="1:32" x14ac:dyDescent="0.2">
      <c r="A92" s="12" t="s">
        <v>114</v>
      </c>
      <c r="B92" s="8" t="s">
        <v>49</v>
      </c>
      <c r="C92" s="53">
        <v>0</v>
      </c>
      <c r="D92" s="53">
        <v>0</v>
      </c>
      <c r="E92" s="53">
        <v>0</v>
      </c>
      <c r="F92" s="53">
        <v>0</v>
      </c>
      <c r="G92" s="53">
        <v>0</v>
      </c>
      <c r="H92" s="53">
        <v>0</v>
      </c>
      <c r="I92" s="53">
        <v>0</v>
      </c>
      <c r="J92" s="53">
        <v>0</v>
      </c>
      <c r="K92" s="53">
        <v>0</v>
      </c>
      <c r="L92" s="53">
        <v>0</v>
      </c>
      <c r="M92" s="53">
        <v>0</v>
      </c>
      <c r="N92" s="53">
        <v>0</v>
      </c>
      <c r="O92" s="53">
        <v>0</v>
      </c>
      <c r="P92" s="53">
        <v>0</v>
      </c>
      <c r="Q92" s="42">
        <v>6</v>
      </c>
      <c r="R92" s="53">
        <v>0</v>
      </c>
      <c r="S92" s="53">
        <v>0</v>
      </c>
      <c r="T92" s="42">
        <v>126</v>
      </c>
      <c r="U92" s="42">
        <v>66</v>
      </c>
      <c r="V92" s="53">
        <v>0</v>
      </c>
      <c r="W92" s="42">
        <v>7</v>
      </c>
      <c r="X92" s="42">
        <v>9</v>
      </c>
      <c r="Y92" s="42">
        <v>3</v>
      </c>
      <c r="Z92" s="42">
        <v>1</v>
      </c>
      <c r="AA92" s="53">
        <v>0</v>
      </c>
      <c r="AB92" s="53">
        <v>0</v>
      </c>
      <c r="AC92" s="53">
        <v>0</v>
      </c>
      <c r="AD92" s="42">
        <v>10</v>
      </c>
      <c r="AE92" s="42">
        <v>10</v>
      </c>
      <c r="AF92" s="53">
        <v>0</v>
      </c>
    </row>
    <row r="93" spans="1:32" s="14" customFormat="1" x14ac:dyDescent="0.2">
      <c r="A93" s="13" t="s">
        <v>115</v>
      </c>
      <c r="B93" s="24" t="s">
        <v>49</v>
      </c>
      <c r="C93" s="48"/>
      <c r="D93" s="48">
        <v>50</v>
      </c>
      <c r="E93" s="48">
        <v>50</v>
      </c>
      <c r="F93" s="48">
        <v>50</v>
      </c>
      <c r="G93" s="48">
        <v>0</v>
      </c>
      <c r="H93" s="48">
        <v>0</v>
      </c>
      <c r="I93" s="48">
        <v>0</v>
      </c>
      <c r="J93" s="48">
        <v>0</v>
      </c>
      <c r="K93" s="48">
        <v>0</v>
      </c>
      <c r="L93" s="48">
        <v>0</v>
      </c>
      <c r="M93" s="48">
        <v>0</v>
      </c>
      <c r="N93" s="48">
        <v>0</v>
      </c>
      <c r="O93" s="48">
        <v>0</v>
      </c>
      <c r="P93" s="48">
        <v>0</v>
      </c>
      <c r="Q93" s="48">
        <v>20</v>
      </c>
      <c r="R93" s="48">
        <v>45</v>
      </c>
      <c r="S93" s="48">
        <v>0</v>
      </c>
      <c r="T93" s="48">
        <v>126</v>
      </c>
      <c r="U93" s="48">
        <v>271</v>
      </c>
      <c r="V93" s="48">
        <v>45</v>
      </c>
      <c r="W93" s="48">
        <v>27</v>
      </c>
      <c r="X93" s="48">
        <v>34</v>
      </c>
      <c r="Y93" s="48">
        <v>11</v>
      </c>
      <c r="Z93" s="48">
        <v>7</v>
      </c>
      <c r="AA93" s="48">
        <v>3</v>
      </c>
      <c r="AB93" s="48">
        <v>13</v>
      </c>
      <c r="AC93" s="48">
        <v>0</v>
      </c>
      <c r="AD93" s="48">
        <v>0</v>
      </c>
      <c r="AE93" s="48">
        <v>0</v>
      </c>
      <c r="AF93" s="48">
        <v>0</v>
      </c>
    </row>
    <row r="94" spans="1:32" x14ac:dyDescent="0.2">
      <c r="A94" s="12" t="s">
        <v>116</v>
      </c>
      <c r="B94" s="8" t="s">
        <v>49</v>
      </c>
      <c r="C94" s="42">
        <v>500</v>
      </c>
      <c r="D94" s="42">
        <v>500</v>
      </c>
      <c r="E94" s="42">
        <v>700</v>
      </c>
      <c r="F94" s="42">
        <v>700</v>
      </c>
      <c r="G94" s="42">
        <v>700</v>
      </c>
      <c r="H94" s="42">
        <v>1300</v>
      </c>
      <c r="I94" s="42">
        <v>600</v>
      </c>
      <c r="J94" s="42">
        <v>300</v>
      </c>
      <c r="K94" s="42">
        <v>600</v>
      </c>
      <c r="L94" s="42">
        <v>800</v>
      </c>
      <c r="M94" s="42">
        <v>1500</v>
      </c>
      <c r="N94" s="42">
        <v>2100</v>
      </c>
      <c r="O94" s="42">
        <v>2500</v>
      </c>
      <c r="P94" s="42">
        <v>2000</v>
      </c>
      <c r="Q94" s="42">
        <v>1600</v>
      </c>
      <c r="R94" s="42">
        <v>1100</v>
      </c>
      <c r="S94" s="42">
        <v>900</v>
      </c>
      <c r="T94" s="42">
        <v>600</v>
      </c>
      <c r="U94" s="42">
        <v>420</v>
      </c>
      <c r="V94" s="42">
        <v>229</v>
      </c>
      <c r="W94" s="42">
        <v>250</v>
      </c>
      <c r="X94" s="42">
        <v>745</v>
      </c>
      <c r="Y94" s="42">
        <v>350</v>
      </c>
      <c r="Z94" s="42">
        <v>384</v>
      </c>
      <c r="AA94" s="42">
        <v>600</v>
      </c>
      <c r="AB94" s="42">
        <v>649</v>
      </c>
      <c r="AC94" s="42">
        <v>1103</v>
      </c>
      <c r="AD94" s="42">
        <v>1181</v>
      </c>
      <c r="AE94" s="42">
        <v>554</v>
      </c>
      <c r="AF94" s="42">
        <v>205</v>
      </c>
    </row>
    <row r="95" spans="1:32" x14ac:dyDescent="0.2">
      <c r="A95" s="12" t="s">
        <v>117</v>
      </c>
      <c r="B95" s="8" t="s">
        <v>49</v>
      </c>
      <c r="C95" s="42">
        <v>250</v>
      </c>
      <c r="D95" s="42">
        <v>153</v>
      </c>
      <c r="E95" s="42">
        <v>525</v>
      </c>
      <c r="F95" s="42">
        <v>539</v>
      </c>
      <c r="G95" s="42">
        <v>442</v>
      </c>
      <c r="H95" s="42">
        <v>510</v>
      </c>
      <c r="I95" s="42">
        <v>523</v>
      </c>
      <c r="J95" s="42">
        <v>548</v>
      </c>
      <c r="K95" s="42">
        <v>568</v>
      </c>
      <c r="L95" s="42">
        <v>570</v>
      </c>
      <c r="M95" s="42">
        <v>900</v>
      </c>
      <c r="N95" s="42">
        <v>1200</v>
      </c>
      <c r="O95" s="42">
        <v>1200</v>
      </c>
      <c r="P95" s="42">
        <v>1600</v>
      </c>
      <c r="Q95" s="42">
        <v>800</v>
      </c>
      <c r="R95" s="42">
        <v>500</v>
      </c>
      <c r="S95" s="42">
        <v>500</v>
      </c>
      <c r="T95" s="42">
        <v>400</v>
      </c>
      <c r="U95" s="42">
        <v>220</v>
      </c>
      <c r="V95" s="42">
        <v>115</v>
      </c>
      <c r="W95" s="42">
        <v>140</v>
      </c>
      <c r="X95" s="42">
        <v>346</v>
      </c>
      <c r="Y95" s="42">
        <v>160</v>
      </c>
      <c r="Z95" s="42">
        <v>143</v>
      </c>
      <c r="AA95" s="42">
        <v>120</v>
      </c>
      <c r="AB95" s="42">
        <v>189</v>
      </c>
      <c r="AC95" s="42">
        <v>316</v>
      </c>
      <c r="AD95" s="42">
        <v>432</v>
      </c>
      <c r="AE95" s="42">
        <v>343</v>
      </c>
      <c r="AF95" s="42">
        <v>120</v>
      </c>
    </row>
    <row r="96" spans="1:32" x14ac:dyDescent="0.2">
      <c r="A96" s="12" t="s">
        <v>118</v>
      </c>
      <c r="B96" s="8" t="s">
        <v>49</v>
      </c>
      <c r="C96" s="42">
        <v>150</v>
      </c>
      <c r="D96" s="42">
        <v>232</v>
      </c>
      <c r="E96" s="42">
        <v>214</v>
      </c>
      <c r="F96" s="42">
        <v>236</v>
      </c>
      <c r="G96" s="42">
        <v>228</v>
      </c>
      <c r="H96" s="42">
        <v>310</v>
      </c>
      <c r="I96" s="42">
        <v>392</v>
      </c>
      <c r="J96" s="42">
        <v>384</v>
      </c>
      <c r="K96" s="42">
        <v>356</v>
      </c>
      <c r="L96" s="42">
        <v>388</v>
      </c>
      <c r="M96" s="42">
        <v>570</v>
      </c>
      <c r="N96" s="42">
        <v>570</v>
      </c>
      <c r="O96" s="42">
        <v>600</v>
      </c>
      <c r="P96" s="42">
        <v>600</v>
      </c>
      <c r="Q96" s="42">
        <v>700</v>
      </c>
      <c r="R96" s="42">
        <v>600</v>
      </c>
      <c r="S96" s="42">
        <v>550</v>
      </c>
      <c r="T96" s="42">
        <v>350</v>
      </c>
      <c r="U96" s="42">
        <v>370</v>
      </c>
      <c r="V96" s="42">
        <v>99</v>
      </c>
      <c r="W96" s="42">
        <v>120</v>
      </c>
      <c r="X96" s="42">
        <v>130</v>
      </c>
      <c r="Y96" s="42">
        <v>70</v>
      </c>
      <c r="Z96" s="42">
        <v>67</v>
      </c>
      <c r="AA96" s="42">
        <v>65</v>
      </c>
      <c r="AB96" s="42">
        <v>118</v>
      </c>
      <c r="AC96" s="42">
        <v>248</v>
      </c>
      <c r="AD96" s="42">
        <v>169</v>
      </c>
      <c r="AE96" s="42">
        <v>80</v>
      </c>
      <c r="AF96" s="42">
        <v>45</v>
      </c>
    </row>
    <row r="97" spans="1:32" x14ac:dyDescent="0.2">
      <c r="A97" s="12" t="s">
        <v>119</v>
      </c>
      <c r="B97" s="8" t="s">
        <v>49</v>
      </c>
      <c r="C97" s="42">
        <v>10</v>
      </c>
      <c r="D97" s="42">
        <v>20</v>
      </c>
      <c r="E97" s="42">
        <v>32</v>
      </c>
      <c r="F97" s="42">
        <v>41</v>
      </c>
      <c r="G97" s="42">
        <v>53</v>
      </c>
      <c r="H97" s="42">
        <v>67</v>
      </c>
      <c r="I97" s="42">
        <v>86</v>
      </c>
      <c r="J97" s="42">
        <v>110</v>
      </c>
      <c r="K97" s="42">
        <v>141</v>
      </c>
      <c r="L97" s="42">
        <v>180</v>
      </c>
      <c r="M97" s="42">
        <v>230</v>
      </c>
      <c r="N97" s="42">
        <v>293</v>
      </c>
      <c r="O97" s="42">
        <v>350</v>
      </c>
      <c r="P97" s="42">
        <v>510</v>
      </c>
      <c r="Q97" s="42">
        <v>400</v>
      </c>
      <c r="R97" s="42">
        <v>17</v>
      </c>
      <c r="S97" s="42">
        <v>11</v>
      </c>
      <c r="T97" s="42">
        <v>220</v>
      </c>
      <c r="U97" s="42">
        <v>160</v>
      </c>
      <c r="V97" s="42">
        <v>41</v>
      </c>
      <c r="W97" s="42">
        <v>50</v>
      </c>
      <c r="X97" s="42">
        <v>78</v>
      </c>
      <c r="Y97" s="42">
        <v>20</v>
      </c>
      <c r="Z97" s="42">
        <v>18</v>
      </c>
      <c r="AA97" s="42">
        <v>35</v>
      </c>
      <c r="AB97" s="43">
        <v>19</v>
      </c>
      <c r="AC97" s="42">
        <v>18</v>
      </c>
      <c r="AD97" s="42">
        <v>15</v>
      </c>
      <c r="AE97" s="42">
        <v>28</v>
      </c>
      <c r="AF97" s="42">
        <v>10</v>
      </c>
    </row>
    <row r="98" spans="1:32" x14ac:dyDescent="0.2">
      <c r="A98" s="12" t="s">
        <v>120</v>
      </c>
      <c r="B98" s="8" t="s">
        <v>49</v>
      </c>
      <c r="C98" s="53">
        <v>0</v>
      </c>
      <c r="D98" s="53">
        <v>0</v>
      </c>
      <c r="E98" s="42">
        <v>15</v>
      </c>
      <c r="F98" s="42">
        <v>15</v>
      </c>
      <c r="G98" s="42">
        <v>10</v>
      </c>
      <c r="H98" s="42">
        <v>10</v>
      </c>
      <c r="I98" s="53">
        <v>0</v>
      </c>
      <c r="J98" s="53">
        <v>0</v>
      </c>
      <c r="K98" s="42">
        <v>5</v>
      </c>
      <c r="L98" s="42">
        <v>200</v>
      </c>
      <c r="M98" s="42">
        <v>200</v>
      </c>
      <c r="N98" s="42">
        <v>1500</v>
      </c>
      <c r="O98" s="42">
        <v>1500</v>
      </c>
      <c r="P98" s="42">
        <v>1400</v>
      </c>
      <c r="Q98" s="42">
        <v>1000</v>
      </c>
      <c r="R98" s="42">
        <v>700</v>
      </c>
      <c r="S98" s="42">
        <v>400</v>
      </c>
      <c r="T98" s="42">
        <v>360</v>
      </c>
      <c r="U98" s="42">
        <v>240</v>
      </c>
      <c r="V98" s="42">
        <v>97</v>
      </c>
      <c r="W98" s="42">
        <v>90</v>
      </c>
      <c r="X98" s="42">
        <v>110</v>
      </c>
      <c r="Y98" s="42">
        <v>85</v>
      </c>
      <c r="Z98" s="42">
        <v>35</v>
      </c>
      <c r="AA98" s="42">
        <v>85</v>
      </c>
      <c r="AB98" s="44">
        <v>111</v>
      </c>
      <c r="AC98" s="42">
        <v>118</v>
      </c>
      <c r="AD98" s="42">
        <v>161</v>
      </c>
      <c r="AE98" s="42">
        <v>188</v>
      </c>
      <c r="AF98" s="42">
        <v>115</v>
      </c>
    </row>
    <row r="99" spans="1:32" s="14" customFormat="1" x14ac:dyDescent="0.2">
      <c r="A99" s="13" t="s">
        <v>121</v>
      </c>
      <c r="B99" s="24" t="s">
        <v>49</v>
      </c>
      <c r="C99" s="48">
        <v>910</v>
      </c>
      <c r="D99" s="48">
        <v>905</v>
      </c>
      <c r="E99" s="48">
        <v>1486</v>
      </c>
      <c r="F99" s="48">
        <v>1531</v>
      </c>
      <c r="G99" s="48">
        <v>1433</v>
      </c>
      <c r="H99" s="48">
        <v>2197</v>
      </c>
      <c r="I99" s="48">
        <v>1601</v>
      </c>
      <c r="J99" s="48">
        <v>1342</v>
      </c>
      <c r="K99" s="48">
        <v>1670</v>
      </c>
      <c r="L99" s="48">
        <v>2138</v>
      </c>
      <c r="M99" s="48">
        <v>3400</v>
      </c>
      <c r="N99" s="48">
        <v>5663</v>
      </c>
      <c r="O99" s="48">
        <v>6150</v>
      </c>
      <c r="P99" s="48">
        <v>6110</v>
      </c>
      <c r="Q99" s="48">
        <v>4500</v>
      </c>
      <c r="R99" s="48">
        <v>2917</v>
      </c>
      <c r="S99" s="48">
        <v>2361</v>
      </c>
      <c r="T99" s="48">
        <v>1930</v>
      </c>
      <c r="U99" s="48">
        <v>1410</v>
      </c>
      <c r="V99" s="48">
        <v>581</v>
      </c>
      <c r="W99" s="48">
        <v>650</v>
      </c>
      <c r="X99" s="48">
        <v>1409</v>
      </c>
      <c r="Y99" s="48">
        <v>685</v>
      </c>
      <c r="Z99" s="48">
        <v>647</v>
      </c>
      <c r="AA99" s="48">
        <v>905</v>
      </c>
      <c r="AB99" s="48">
        <v>1086</v>
      </c>
      <c r="AC99" s="48">
        <v>1803</v>
      </c>
      <c r="AD99" s="48">
        <v>1958</v>
      </c>
      <c r="AE99" s="48">
        <v>1193</v>
      </c>
      <c r="AF99" s="48">
        <v>495</v>
      </c>
    </row>
    <row r="100" spans="1:32" x14ac:dyDescent="0.2">
      <c r="A100" s="12" t="s">
        <v>122</v>
      </c>
      <c r="B100" s="8" t="s">
        <v>28</v>
      </c>
      <c r="C100" s="53">
        <v>0</v>
      </c>
      <c r="D100" s="53">
        <v>0</v>
      </c>
      <c r="E100" s="53">
        <v>0</v>
      </c>
      <c r="F100" s="53">
        <v>0</v>
      </c>
      <c r="G100" s="53">
        <v>0</v>
      </c>
      <c r="H100" s="53">
        <v>0</v>
      </c>
      <c r="I100" s="53">
        <v>0</v>
      </c>
      <c r="J100" s="53">
        <v>0</v>
      </c>
      <c r="K100" s="53">
        <v>0</v>
      </c>
      <c r="L100" s="53">
        <v>0</v>
      </c>
      <c r="M100" s="53">
        <v>0</v>
      </c>
      <c r="N100" s="53">
        <v>0</v>
      </c>
      <c r="O100" s="53">
        <v>0</v>
      </c>
      <c r="P100" s="53">
        <v>0</v>
      </c>
      <c r="Q100" s="42">
        <v>10</v>
      </c>
      <c r="R100" s="42">
        <v>32</v>
      </c>
      <c r="S100" s="42">
        <v>50</v>
      </c>
      <c r="T100" s="42">
        <v>80</v>
      </c>
      <c r="U100" s="42">
        <v>54</v>
      </c>
      <c r="V100" s="42">
        <v>17</v>
      </c>
      <c r="W100" s="42">
        <v>5</v>
      </c>
      <c r="X100" s="42">
        <v>7</v>
      </c>
      <c r="Y100" s="42">
        <v>9</v>
      </c>
      <c r="Z100" s="42">
        <v>14</v>
      </c>
      <c r="AA100" s="42">
        <v>2</v>
      </c>
      <c r="AB100" s="44">
        <v>13</v>
      </c>
      <c r="AC100" s="53">
        <v>0</v>
      </c>
      <c r="AD100" s="53">
        <v>0</v>
      </c>
      <c r="AE100" s="53">
        <v>0</v>
      </c>
      <c r="AF100" s="53">
        <v>0</v>
      </c>
    </row>
    <row r="101" spans="1:32" x14ac:dyDescent="0.2">
      <c r="A101" s="12" t="s">
        <v>123</v>
      </c>
      <c r="B101" s="8" t="s">
        <v>28</v>
      </c>
      <c r="C101" s="53">
        <v>0</v>
      </c>
      <c r="D101" s="53">
        <v>0</v>
      </c>
      <c r="E101" s="53">
        <v>0</v>
      </c>
      <c r="F101" s="53">
        <v>0</v>
      </c>
      <c r="G101" s="53">
        <v>0</v>
      </c>
      <c r="H101" s="53">
        <v>0</v>
      </c>
      <c r="I101" s="53">
        <v>0</v>
      </c>
      <c r="J101" s="53">
        <v>0</v>
      </c>
      <c r="K101" s="53">
        <v>0</v>
      </c>
      <c r="L101" s="53">
        <v>0</v>
      </c>
      <c r="M101" s="53">
        <v>0</v>
      </c>
      <c r="N101" s="53">
        <v>0</v>
      </c>
      <c r="O101" s="53">
        <v>0</v>
      </c>
      <c r="P101" s="53">
        <v>0</v>
      </c>
      <c r="Q101" s="53">
        <v>0</v>
      </c>
      <c r="R101" s="53">
        <v>0</v>
      </c>
      <c r="S101" s="42">
        <v>57</v>
      </c>
      <c r="T101" s="42">
        <v>117</v>
      </c>
      <c r="U101" s="42">
        <v>27</v>
      </c>
      <c r="V101" s="42">
        <v>7</v>
      </c>
      <c r="W101" s="42">
        <v>4</v>
      </c>
      <c r="X101" s="42">
        <v>6</v>
      </c>
      <c r="Y101" s="42">
        <v>3</v>
      </c>
      <c r="Z101" s="42">
        <v>2</v>
      </c>
      <c r="AA101" s="42">
        <v>3</v>
      </c>
      <c r="AB101" s="43">
        <v>7</v>
      </c>
      <c r="AC101" s="53">
        <v>0</v>
      </c>
      <c r="AD101" s="53">
        <v>0</v>
      </c>
      <c r="AE101" s="53">
        <v>0</v>
      </c>
      <c r="AF101" s="53">
        <v>0</v>
      </c>
    </row>
    <row r="102" spans="1:32" x14ac:dyDescent="0.2">
      <c r="A102" s="12" t="s">
        <v>124</v>
      </c>
      <c r="B102" s="8" t="s">
        <v>28</v>
      </c>
      <c r="C102" s="53">
        <v>0</v>
      </c>
      <c r="D102" s="53">
        <v>0</v>
      </c>
      <c r="E102" s="53">
        <v>0</v>
      </c>
      <c r="F102" s="53">
        <v>0</v>
      </c>
      <c r="G102" s="53">
        <v>0</v>
      </c>
      <c r="H102" s="53">
        <v>0</v>
      </c>
      <c r="I102" s="53">
        <v>0</v>
      </c>
      <c r="J102" s="53">
        <v>0</v>
      </c>
      <c r="K102" s="53">
        <v>0</v>
      </c>
      <c r="L102" s="53">
        <v>0</v>
      </c>
      <c r="M102" s="53">
        <v>0</v>
      </c>
      <c r="N102" s="53">
        <v>0</v>
      </c>
      <c r="O102" s="53">
        <v>0</v>
      </c>
      <c r="P102" s="53">
        <v>0</v>
      </c>
      <c r="Q102" s="53">
        <v>0</v>
      </c>
      <c r="R102" s="53">
        <v>0</v>
      </c>
      <c r="S102" s="53">
        <v>0</v>
      </c>
      <c r="T102" s="42">
        <v>12</v>
      </c>
      <c r="U102" s="42">
        <v>8</v>
      </c>
      <c r="V102" s="42">
        <v>1</v>
      </c>
      <c r="W102" s="42">
        <v>1</v>
      </c>
      <c r="X102" s="42">
        <v>4</v>
      </c>
      <c r="Y102" s="42">
        <v>1</v>
      </c>
      <c r="Z102" s="42">
        <v>1</v>
      </c>
      <c r="AA102" s="42">
        <v>9</v>
      </c>
      <c r="AB102" s="42">
        <v>1</v>
      </c>
      <c r="AC102" s="53">
        <v>0</v>
      </c>
      <c r="AD102" s="53">
        <v>0</v>
      </c>
      <c r="AE102" s="53">
        <v>0</v>
      </c>
      <c r="AF102" s="53">
        <v>0</v>
      </c>
    </row>
    <row r="103" spans="1:32" s="14" customFormat="1" x14ac:dyDescent="0.2">
      <c r="A103" s="13" t="s">
        <v>125</v>
      </c>
      <c r="B103" s="24" t="s">
        <v>28</v>
      </c>
      <c r="C103" s="48">
        <v>0</v>
      </c>
      <c r="D103" s="48">
        <v>0</v>
      </c>
      <c r="E103" s="48">
        <v>0</v>
      </c>
      <c r="F103" s="48">
        <v>0</v>
      </c>
      <c r="G103" s="48">
        <v>0</v>
      </c>
      <c r="H103" s="48">
        <v>0</v>
      </c>
      <c r="I103" s="48">
        <v>0</v>
      </c>
      <c r="J103" s="48">
        <v>0</v>
      </c>
      <c r="K103" s="48">
        <v>0</v>
      </c>
      <c r="L103" s="48">
        <v>0</v>
      </c>
      <c r="M103" s="48">
        <v>0</v>
      </c>
      <c r="N103" s="48">
        <v>0</v>
      </c>
      <c r="O103" s="48">
        <v>0</v>
      </c>
      <c r="P103" s="48">
        <v>0</v>
      </c>
      <c r="Q103" s="48">
        <v>10</v>
      </c>
      <c r="R103" s="48">
        <v>32</v>
      </c>
      <c r="S103" s="48">
        <v>107</v>
      </c>
      <c r="T103" s="48">
        <v>209</v>
      </c>
      <c r="U103" s="48">
        <v>89</v>
      </c>
      <c r="V103" s="48">
        <v>25</v>
      </c>
      <c r="W103" s="48">
        <v>10</v>
      </c>
      <c r="X103" s="48">
        <v>17</v>
      </c>
      <c r="Y103" s="48">
        <v>13</v>
      </c>
      <c r="Z103" s="48">
        <v>17</v>
      </c>
      <c r="AA103" s="48">
        <v>14</v>
      </c>
      <c r="AB103" s="48">
        <v>21</v>
      </c>
      <c r="AC103" s="48">
        <v>0</v>
      </c>
      <c r="AD103" s="48">
        <v>0</v>
      </c>
      <c r="AE103" s="48">
        <v>0</v>
      </c>
      <c r="AF103" s="48">
        <v>0</v>
      </c>
    </row>
    <row r="104" spans="1:32" x14ac:dyDescent="0.2">
      <c r="A104" s="12" t="s">
        <v>126</v>
      </c>
      <c r="B104" s="8" t="s">
        <v>49</v>
      </c>
      <c r="C104" s="42">
        <v>100</v>
      </c>
      <c r="D104" s="42">
        <v>80</v>
      </c>
      <c r="E104" s="42">
        <v>50</v>
      </c>
      <c r="F104" s="42">
        <v>50</v>
      </c>
      <c r="G104" s="42">
        <v>50</v>
      </c>
      <c r="H104" s="42">
        <v>50</v>
      </c>
      <c r="I104" s="42">
        <v>50</v>
      </c>
      <c r="J104" s="42">
        <v>50</v>
      </c>
      <c r="K104" s="42">
        <v>40</v>
      </c>
      <c r="L104" s="42">
        <v>40</v>
      </c>
      <c r="M104" s="42">
        <v>40</v>
      </c>
      <c r="N104" s="42">
        <v>200</v>
      </c>
      <c r="O104" s="42">
        <v>698</v>
      </c>
      <c r="P104" s="42">
        <v>328</v>
      </c>
      <c r="Q104" s="42">
        <v>223</v>
      </c>
      <c r="R104" s="42">
        <v>207</v>
      </c>
      <c r="S104" s="42">
        <v>93</v>
      </c>
      <c r="T104" s="42">
        <v>49</v>
      </c>
      <c r="U104" s="42">
        <v>29</v>
      </c>
      <c r="V104" s="42">
        <v>19</v>
      </c>
      <c r="W104" s="42">
        <v>233</v>
      </c>
      <c r="X104" s="42">
        <v>678</v>
      </c>
      <c r="Y104" s="42">
        <v>130</v>
      </c>
      <c r="Z104" s="42">
        <v>40</v>
      </c>
      <c r="AA104" s="42">
        <v>50</v>
      </c>
      <c r="AB104" s="44">
        <v>400</v>
      </c>
      <c r="AC104" s="42">
        <v>535</v>
      </c>
      <c r="AD104" s="42">
        <v>620</v>
      </c>
      <c r="AE104" s="42">
        <v>170</v>
      </c>
      <c r="AF104" s="42">
        <v>40</v>
      </c>
    </row>
    <row r="105" spans="1:32" x14ac:dyDescent="0.2">
      <c r="A105" s="12" t="s">
        <v>127</v>
      </c>
      <c r="B105" s="8" t="s">
        <v>49</v>
      </c>
      <c r="C105" s="42">
        <v>80</v>
      </c>
      <c r="D105" s="42">
        <v>100</v>
      </c>
      <c r="E105" s="42">
        <v>50</v>
      </c>
      <c r="F105" s="42">
        <v>50</v>
      </c>
      <c r="G105" s="42">
        <v>30</v>
      </c>
      <c r="H105" s="42">
        <v>200</v>
      </c>
      <c r="I105" s="42">
        <v>250</v>
      </c>
      <c r="J105" s="42">
        <v>100</v>
      </c>
      <c r="K105" s="42">
        <v>80</v>
      </c>
      <c r="L105" s="42">
        <v>80</v>
      </c>
      <c r="M105" s="42">
        <v>80</v>
      </c>
      <c r="N105" s="42">
        <v>100</v>
      </c>
      <c r="O105" s="42">
        <v>99</v>
      </c>
      <c r="P105" s="42">
        <v>49</v>
      </c>
      <c r="Q105" s="42">
        <v>97</v>
      </c>
      <c r="R105" s="42">
        <v>96</v>
      </c>
      <c r="S105" s="42">
        <v>47</v>
      </c>
      <c r="T105" s="42">
        <v>47</v>
      </c>
      <c r="U105" s="42">
        <v>46</v>
      </c>
      <c r="V105" s="42">
        <v>9</v>
      </c>
      <c r="W105" s="42">
        <v>18</v>
      </c>
      <c r="X105" s="42">
        <v>18</v>
      </c>
      <c r="Y105" s="42">
        <v>20</v>
      </c>
      <c r="Z105" s="42">
        <v>10</v>
      </c>
      <c r="AA105" s="42">
        <v>10</v>
      </c>
      <c r="AB105" s="43">
        <v>15</v>
      </c>
      <c r="AC105" s="42">
        <v>20</v>
      </c>
      <c r="AD105" s="42">
        <v>20</v>
      </c>
      <c r="AE105" s="42">
        <v>20</v>
      </c>
      <c r="AF105" s="42">
        <v>20</v>
      </c>
    </row>
    <row r="106" spans="1:32" x14ac:dyDescent="0.2">
      <c r="A106" s="12" t="s">
        <v>128</v>
      </c>
      <c r="B106" s="8" t="s">
        <v>49</v>
      </c>
      <c r="C106" s="42">
        <v>200</v>
      </c>
      <c r="D106" s="42">
        <v>218</v>
      </c>
      <c r="E106" s="42">
        <v>286</v>
      </c>
      <c r="F106" s="42">
        <v>326</v>
      </c>
      <c r="G106" s="42">
        <v>356</v>
      </c>
      <c r="H106" s="42">
        <v>390</v>
      </c>
      <c r="I106" s="42">
        <v>341</v>
      </c>
      <c r="J106" s="42">
        <v>316</v>
      </c>
      <c r="K106" s="42">
        <v>305</v>
      </c>
      <c r="L106" s="42">
        <v>334</v>
      </c>
      <c r="M106" s="42">
        <v>560</v>
      </c>
      <c r="N106" s="42">
        <v>870</v>
      </c>
      <c r="O106" s="42">
        <v>1200</v>
      </c>
      <c r="P106" s="42">
        <v>949</v>
      </c>
      <c r="Q106" s="42">
        <v>899</v>
      </c>
      <c r="R106" s="42">
        <v>669</v>
      </c>
      <c r="S106" s="42">
        <v>559</v>
      </c>
      <c r="T106" s="42">
        <v>449</v>
      </c>
      <c r="U106" s="42">
        <v>314</v>
      </c>
      <c r="V106" s="42">
        <v>199</v>
      </c>
      <c r="W106" s="42">
        <v>289</v>
      </c>
      <c r="X106" s="42">
        <v>548</v>
      </c>
      <c r="Y106" s="42">
        <v>420</v>
      </c>
      <c r="Z106" s="42">
        <v>310</v>
      </c>
      <c r="AA106" s="42">
        <v>365</v>
      </c>
      <c r="AB106" s="44">
        <v>635</v>
      </c>
      <c r="AC106" s="42">
        <v>900</v>
      </c>
      <c r="AD106" s="42">
        <v>985</v>
      </c>
      <c r="AE106" s="42">
        <v>1000</v>
      </c>
      <c r="AF106" s="42">
        <v>365</v>
      </c>
    </row>
    <row r="107" spans="1:32" x14ac:dyDescent="0.2">
      <c r="A107" s="12" t="s">
        <v>129</v>
      </c>
      <c r="B107" s="8" t="s">
        <v>49</v>
      </c>
      <c r="C107" s="42">
        <v>150</v>
      </c>
      <c r="D107" s="42">
        <v>200</v>
      </c>
      <c r="E107" s="42">
        <v>300</v>
      </c>
      <c r="F107" s="42">
        <v>300</v>
      </c>
      <c r="G107" s="42">
        <v>500</v>
      </c>
      <c r="H107" s="42">
        <v>500</v>
      </c>
      <c r="I107" s="42">
        <v>100</v>
      </c>
      <c r="J107" s="42">
        <v>100</v>
      </c>
      <c r="K107" s="42">
        <v>100</v>
      </c>
      <c r="L107" s="42">
        <v>100</v>
      </c>
      <c r="M107" s="42">
        <v>900</v>
      </c>
      <c r="N107" s="42">
        <v>1250</v>
      </c>
      <c r="O107" s="42">
        <v>1101</v>
      </c>
      <c r="P107" s="42">
        <v>901</v>
      </c>
      <c r="Q107" s="42">
        <v>802</v>
      </c>
      <c r="R107" s="42">
        <v>802</v>
      </c>
      <c r="S107" s="42">
        <v>351</v>
      </c>
      <c r="T107" s="42">
        <v>301</v>
      </c>
      <c r="U107" s="42">
        <v>151</v>
      </c>
      <c r="V107" s="42">
        <v>191</v>
      </c>
      <c r="W107" s="42">
        <v>624</v>
      </c>
      <c r="X107" s="42">
        <v>1470</v>
      </c>
      <c r="Y107" s="42">
        <v>900</v>
      </c>
      <c r="Z107" s="42">
        <v>610</v>
      </c>
      <c r="AA107" s="42">
        <v>565</v>
      </c>
      <c r="AB107" s="43">
        <v>960</v>
      </c>
      <c r="AC107" s="42">
        <v>1760</v>
      </c>
      <c r="AD107" s="42">
        <v>2350</v>
      </c>
      <c r="AE107" s="42">
        <v>1425</v>
      </c>
      <c r="AF107" s="42">
        <v>700</v>
      </c>
    </row>
    <row r="108" spans="1:32" s="14" customFormat="1" x14ac:dyDescent="0.2">
      <c r="A108" s="13" t="s">
        <v>130</v>
      </c>
      <c r="B108" s="24" t="s">
        <v>49</v>
      </c>
      <c r="C108" s="48">
        <v>530</v>
      </c>
      <c r="D108" s="48">
        <v>598</v>
      </c>
      <c r="E108" s="48">
        <v>686</v>
      </c>
      <c r="F108" s="48">
        <v>726</v>
      </c>
      <c r="G108" s="48">
        <v>936</v>
      </c>
      <c r="H108" s="48">
        <v>1140</v>
      </c>
      <c r="I108" s="48">
        <v>741</v>
      </c>
      <c r="J108" s="48">
        <v>566</v>
      </c>
      <c r="K108" s="48">
        <v>525</v>
      </c>
      <c r="L108" s="48">
        <v>554</v>
      </c>
      <c r="M108" s="48">
        <v>1580</v>
      </c>
      <c r="N108" s="48">
        <v>2420</v>
      </c>
      <c r="O108" s="48">
        <v>3098</v>
      </c>
      <c r="P108" s="48">
        <v>2227</v>
      </c>
      <c r="Q108" s="48">
        <v>2021</v>
      </c>
      <c r="R108" s="48">
        <v>1774</v>
      </c>
      <c r="S108" s="48">
        <v>1050</v>
      </c>
      <c r="T108" s="48">
        <v>846</v>
      </c>
      <c r="U108" s="48">
        <v>540</v>
      </c>
      <c r="V108" s="48">
        <v>418</v>
      </c>
      <c r="W108" s="48">
        <v>1164</v>
      </c>
      <c r="X108" s="48">
        <v>2714</v>
      </c>
      <c r="Y108" s="48">
        <v>1470</v>
      </c>
      <c r="Z108" s="48">
        <v>970</v>
      </c>
      <c r="AA108" s="48">
        <v>990</v>
      </c>
      <c r="AB108" s="48">
        <v>2010</v>
      </c>
      <c r="AC108" s="48">
        <v>3215</v>
      </c>
      <c r="AD108" s="48">
        <v>3975</v>
      </c>
      <c r="AE108" s="48">
        <v>2615</v>
      </c>
      <c r="AF108" s="48">
        <v>1125</v>
      </c>
    </row>
    <row r="109" spans="1:32" x14ac:dyDescent="0.2">
      <c r="A109" s="12" t="s">
        <v>131</v>
      </c>
      <c r="B109" s="8" t="s">
        <v>32</v>
      </c>
      <c r="C109" s="53">
        <v>0</v>
      </c>
      <c r="D109" s="53">
        <v>0</v>
      </c>
      <c r="E109" s="53">
        <v>0</v>
      </c>
      <c r="F109" s="53">
        <v>0</v>
      </c>
      <c r="G109" s="42">
        <v>100</v>
      </c>
      <c r="H109" s="42">
        <v>50</v>
      </c>
      <c r="I109" s="42">
        <v>10</v>
      </c>
      <c r="J109" s="42">
        <v>30</v>
      </c>
      <c r="K109" s="42">
        <v>50</v>
      </c>
      <c r="L109" s="42">
        <v>10</v>
      </c>
      <c r="M109" s="42">
        <v>20</v>
      </c>
      <c r="N109" s="42">
        <v>20</v>
      </c>
      <c r="O109" s="42">
        <v>20</v>
      </c>
      <c r="P109" s="42">
        <v>20</v>
      </c>
      <c r="Q109" s="42">
        <v>15</v>
      </c>
      <c r="R109" s="42">
        <v>10</v>
      </c>
      <c r="S109" s="42">
        <v>15</v>
      </c>
      <c r="T109" s="42">
        <v>5</v>
      </c>
      <c r="U109" s="42">
        <v>20</v>
      </c>
      <c r="V109" s="42">
        <v>15</v>
      </c>
      <c r="W109" s="42">
        <v>10</v>
      </c>
      <c r="X109" s="42">
        <v>2</v>
      </c>
      <c r="Y109" s="53">
        <v>0</v>
      </c>
      <c r="Z109" s="53">
        <v>0</v>
      </c>
      <c r="AA109" s="42">
        <v>2</v>
      </c>
      <c r="AB109" s="53">
        <v>0</v>
      </c>
      <c r="AC109" s="53">
        <v>0</v>
      </c>
      <c r="AD109" s="53">
        <v>0</v>
      </c>
      <c r="AE109" s="53">
        <v>0</v>
      </c>
      <c r="AF109" s="53">
        <v>0</v>
      </c>
    </row>
    <row r="110" spans="1:32" x14ac:dyDescent="0.2">
      <c r="A110" s="12" t="s">
        <v>132</v>
      </c>
      <c r="B110" s="8" t="s">
        <v>32</v>
      </c>
      <c r="C110" s="53">
        <v>0</v>
      </c>
      <c r="D110" s="53">
        <v>0</v>
      </c>
      <c r="E110" s="53">
        <v>0</v>
      </c>
      <c r="F110" s="53">
        <v>0</v>
      </c>
      <c r="G110" s="53">
        <v>0</v>
      </c>
      <c r="H110" s="53">
        <v>0</v>
      </c>
      <c r="I110" s="53">
        <v>0</v>
      </c>
      <c r="J110" s="53">
        <v>0</v>
      </c>
      <c r="K110" s="53">
        <v>0</v>
      </c>
      <c r="L110" s="53">
        <v>0</v>
      </c>
      <c r="M110" s="53">
        <v>0</v>
      </c>
      <c r="N110" s="53">
        <v>0</v>
      </c>
      <c r="O110" s="53">
        <v>0</v>
      </c>
      <c r="P110" s="53">
        <v>0</v>
      </c>
      <c r="Q110" s="53">
        <v>0</v>
      </c>
      <c r="R110" s="53">
        <v>0</v>
      </c>
      <c r="S110" s="53">
        <v>0</v>
      </c>
      <c r="T110" s="53">
        <v>0</v>
      </c>
      <c r="U110" s="53">
        <v>0</v>
      </c>
      <c r="V110" s="53">
        <v>0</v>
      </c>
      <c r="W110" s="53">
        <v>0</v>
      </c>
      <c r="X110" s="53">
        <v>0</v>
      </c>
      <c r="Y110" s="53">
        <v>0</v>
      </c>
      <c r="Z110" s="53">
        <v>0</v>
      </c>
      <c r="AA110" s="53">
        <v>0</v>
      </c>
      <c r="AB110" s="53">
        <v>0</v>
      </c>
      <c r="AC110" s="53">
        <v>0</v>
      </c>
      <c r="AD110" s="53">
        <v>0</v>
      </c>
      <c r="AE110" s="53">
        <v>0</v>
      </c>
      <c r="AF110" s="53">
        <v>0</v>
      </c>
    </row>
    <row r="111" spans="1:32" x14ac:dyDescent="0.2">
      <c r="A111" s="12" t="s">
        <v>133</v>
      </c>
      <c r="B111" s="8" t="s">
        <v>32</v>
      </c>
      <c r="C111" s="53">
        <v>0</v>
      </c>
      <c r="D111" s="53">
        <v>0</v>
      </c>
      <c r="E111" s="53">
        <v>0</v>
      </c>
      <c r="F111" s="53">
        <v>0</v>
      </c>
      <c r="G111" s="53">
        <v>0</v>
      </c>
      <c r="H111" s="53">
        <v>0</v>
      </c>
      <c r="I111" s="53">
        <v>0</v>
      </c>
      <c r="J111" s="53">
        <v>0</v>
      </c>
      <c r="K111" s="53">
        <v>0</v>
      </c>
      <c r="L111" s="53">
        <v>0</v>
      </c>
      <c r="M111" s="53">
        <v>0</v>
      </c>
      <c r="N111" s="53">
        <v>0</v>
      </c>
      <c r="O111" s="53">
        <v>0</v>
      </c>
      <c r="P111" s="53">
        <v>0</v>
      </c>
      <c r="Q111" s="53">
        <v>0</v>
      </c>
      <c r="R111" s="53">
        <v>0</v>
      </c>
      <c r="S111" s="53">
        <v>0</v>
      </c>
      <c r="T111" s="53">
        <v>0</v>
      </c>
      <c r="U111" s="53">
        <v>0</v>
      </c>
      <c r="V111" s="53">
        <v>0</v>
      </c>
      <c r="W111" s="53">
        <v>0</v>
      </c>
      <c r="X111" s="53">
        <v>0</v>
      </c>
      <c r="Y111" s="53">
        <v>0</v>
      </c>
      <c r="Z111" s="53">
        <v>0</v>
      </c>
      <c r="AA111" s="53">
        <v>0</v>
      </c>
      <c r="AB111" s="53">
        <v>0</v>
      </c>
      <c r="AC111" s="53">
        <v>0</v>
      </c>
      <c r="AD111" s="53">
        <v>0</v>
      </c>
      <c r="AE111" s="53">
        <v>0</v>
      </c>
      <c r="AF111" s="53">
        <v>0</v>
      </c>
    </row>
    <row r="112" spans="1:32" x14ac:dyDescent="0.2">
      <c r="A112" s="12" t="s">
        <v>134</v>
      </c>
      <c r="B112" s="8" t="s">
        <v>32</v>
      </c>
      <c r="C112" s="53">
        <v>0</v>
      </c>
      <c r="D112" s="42">
        <v>20</v>
      </c>
      <c r="E112" s="53">
        <v>0</v>
      </c>
      <c r="F112" s="53">
        <v>0</v>
      </c>
      <c r="G112" s="53">
        <v>0</v>
      </c>
      <c r="H112" s="53">
        <v>0</v>
      </c>
      <c r="I112" s="53">
        <v>0</v>
      </c>
      <c r="J112" s="53">
        <v>0</v>
      </c>
      <c r="K112" s="53">
        <v>0</v>
      </c>
      <c r="L112" s="53">
        <v>0</v>
      </c>
      <c r="M112" s="53">
        <v>0</v>
      </c>
      <c r="N112" s="53">
        <v>0</v>
      </c>
      <c r="O112" s="53">
        <v>0</v>
      </c>
      <c r="P112" s="53">
        <v>0</v>
      </c>
      <c r="Q112" s="53">
        <v>0</v>
      </c>
      <c r="R112" s="53">
        <v>0</v>
      </c>
      <c r="S112" s="53">
        <v>0</v>
      </c>
      <c r="T112" s="53">
        <v>0</v>
      </c>
      <c r="U112" s="53">
        <v>0</v>
      </c>
      <c r="V112" s="53">
        <v>0</v>
      </c>
      <c r="W112" s="53">
        <v>0</v>
      </c>
      <c r="X112" s="53">
        <v>0</v>
      </c>
      <c r="Y112" s="53">
        <v>0</v>
      </c>
      <c r="Z112" s="53">
        <v>0</v>
      </c>
      <c r="AA112" s="53">
        <v>0</v>
      </c>
      <c r="AB112" s="53">
        <v>0</v>
      </c>
      <c r="AC112" s="53">
        <v>0</v>
      </c>
      <c r="AD112" s="53">
        <v>0</v>
      </c>
      <c r="AE112" s="53">
        <v>0</v>
      </c>
      <c r="AF112" s="53">
        <v>0</v>
      </c>
    </row>
    <row r="113" spans="1:32" x14ac:dyDescent="0.2">
      <c r="A113" s="12" t="s">
        <v>135</v>
      </c>
      <c r="B113" s="8" t="s">
        <v>32</v>
      </c>
      <c r="C113" s="53">
        <v>0</v>
      </c>
      <c r="D113" s="53">
        <v>0</v>
      </c>
      <c r="E113" s="53">
        <v>0</v>
      </c>
      <c r="F113" s="53">
        <v>0</v>
      </c>
      <c r="G113" s="53">
        <v>0</v>
      </c>
      <c r="H113" s="53">
        <v>0</v>
      </c>
      <c r="I113" s="53">
        <v>0</v>
      </c>
      <c r="J113" s="53">
        <v>0</v>
      </c>
      <c r="K113" s="53">
        <v>0</v>
      </c>
      <c r="L113" s="53">
        <v>0</v>
      </c>
      <c r="M113" s="53">
        <v>0</v>
      </c>
      <c r="N113" s="53">
        <v>0</v>
      </c>
      <c r="O113" s="53">
        <v>0</v>
      </c>
      <c r="P113" s="53">
        <v>0</v>
      </c>
      <c r="Q113" s="53">
        <v>0</v>
      </c>
      <c r="R113" s="53">
        <v>0</v>
      </c>
      <c r="S113" s="53">
        <v>0</v>
      </c>
      <c r="T113" s="53">
        <v>0</v>
      </c>
      <c r="U113" s="53">
        <v>0</v>
      </c>
      <c r="V113" s="53">
        <v>0</v>
      </c>
      <c r="W113" s="53">
        <v>0</v>
      </c>
      <c r="X113" s="53">
        <v>0</v>
      </c>
      <c r="Y113" s="53">
        <v>0</v>
      </c>
      <c r="Z113" s="53">
        <v>0</v>
      </c>
      <c r="AA113" s="42">
        <v>3</v>
      </c>
      <c r="AB113" s="53">
        <v>0</v>
      </c>
      <c r="AC113" s="53">
        <v>0</v>
      </c>
      <c r="AD113" s="53">
        <v>0</v>
      </c>
      <c r="AE113" s="53">
        <v>0</v>
      </c>
      <c r="AF113" s="53">
        <v>0</v>
      </c>
    </row>
    <row r="114" spans="1:32" x14ac:dyDescent="0.2">
      <c r="A114" s="12" t="s">
        <v>136</v>
      </c>
      <c r="B114" s="8" t="s">
        <v>32</v>
      </c>
      <c r="C114" s="53">
        <v>0</v>
      </c>
      <c r="D114" s="53">
        <v>0</v>
      </c>
      <c r="E114" s="53">
        <v>0</v>
      </c>
      <c r="F114" s="53">
        <v>0</v>
      </c>
      <c r="G114" s="53">
        <v>0</v>
      </c>
      <c r="H114" s="53">
        <v>0</v>
      </c>
      <c r="I114" s="53">
        <v>0</v>
      </c>
      <c r="J114" s="53">
        <v>0</v>
      </c>
      <c r="K114" s="53">
        <v>0</v>
      </c>
      <c r="L114" s="53">
        <v>0</v>
      </c>
      <c r="M114" s="53">
        <v>0</v>
      </c>
      <c r="N114" s="42">
        <v>10</v>
      </c>
      <c r="O114" s="53">
        <v>0</v>
      </c>
      <c r="P114" s="53">
        <v>0</v>
      </c>
      <c r="Q114" s="53">
        <v>0</v>
      </c>
      <c r="R114" s="53">
        <v>0</v>
      </c>
      <c r="S114" s="53">
        <v>0</v>
      </c>
      <c r="T114" s="53">
        <v>0</v>
      </c>
      <c r="U114" s="53">
        <v>0</v>
      </c>
      <c r="V114" s="53">
        <v>0</v>
      </c>
      <c r="W114" s="53">
        <v>0</v>
      </c>
      <c r="X114" s="53">
        <v>0</v>
      </c>
      <c r="Y114" s="53">
        <v>0</v>
      </c>
      <c r="Z114" s="53">
        <v>0</v>
      </c>
      <c r="AA114" s="53">
        <v>0</v>
      </c>
      <c r="AB114" s="53">
        <v>0</v>
      </c>
      <c r="AC114" s="53">
        <v>0</v>
      </c>
      <c r="AD114" s="53">
        <v>0</v>
      </c>
      <c r="AE114" s="53">
        <v>0</v>
      </c>
      <c r="AF114" s="53">
        <v>0</v>
      </c>
    </row>
    <row r="115" spans="1:32" s="14" customFormat="1" x14ac:dyDescent="0.2">
      <c r="A115" s="13" t="s">
        <v>137</v>
      </c>
      <c r="B115" s="24" t="s">
        <v>32</v>
      </c>
      <c r="C115" s="48">
        <v>0</v>
      </c>
      <c r="D115" s="48">
        <v>20</v>
      </c>
      <c r="E115" s="48">
        <v>0</v>
      </c>
      <c r="F115" s="48">
        <v>0</v>
      </c>
      <c r="G115" s="48">
        <v>100</v>
      </c>
      <c r="H115" s="48">
        <v>50</v>
      </c>
      <c r="I115" s="48">
        <v>10</v>
      </c>
      <c r="J115" s="48">
        <v>30</v>
      </c>
      <c r="K115" s="48">
        <v>50</v>
      </c>
      <c r="L115" s="48">
        <v>10</v>
      </c>
      <c r="M115" s="48">
        <v>20</v>
      </c>
      <c r="N115" s="48">
        <v>30</v>
      </c>
      <c r="O115" s="48">
        <v>20</v>
      </c>
      <c r="P115" s="48">
        <v>20</v>
      </c>
      <c r="Q115" s="48">
        <v>15</v>
      </c>
      <c r="R115" s="48">
        <v>10</v>
      </c>
      <c r="S115" s="48">
        <v>15</v>
      </c>
      <c r="T115" s="48">
        <v>5</v>
      </c>
      <c r="U115" s="48">
        <v>20</v>
      </c>
      <c r="V115" s="48">
        <v>15</v>
      </c>
      <c r="W115" s="48">
        <v>10</v>
      </c>
      <c r="X115" s="48">
        <v>2</v>
      </c>
      <c r="Y115" s="48">
        <v>0</v>
      </c>
      <c r="Z115" s="48">
        <v>0</v>
      </c>
      <c r="AA115" s="48">
        <v>5</v>
      </c>
      <c r="AB115" s="48">
        <v>0</v>
      </c>
      <c r="AC115" s="48">
        <v>0</v>
      </c>
      <c r="AD115" s="48">
        <v>0</v>
      </c>
      <c r="AE115" s="48">
        <v>0</v>
      </c>
      <c r="AF115" s="48">
        <v>0</v>
      </c>
    </row>
    <row r="116" spans="1:32" x14ac:dyDescent="0.2">
      <c r="A116" s="12" t="s">
        <v>138</v>
      </c>
      <c r="B116" s="8" t="s">
        <v>32</v>
      </c>
      <c r="C116" s="42">
        <v>20</v>
      </c>
      <c r="D116" s="42">
        <v>15</v>
      </c>
      <c r="E116" s="42">
        <v>25</v>
      </c>
      <c r="F116" s="42">
        <v>20</v>
      </c>
      <c r="G116" s="53">
        <v>0</v>
      </c>
      <c r="H116" s="53">
        <v>0</v>
      </c>
      <c r="I116" s="53">
        <v>0</v>
      </c>
      <c r="J116" s="53">
        <v>0</v>
      </c>
      <c r="K116" s="53">
        <v>0</v>
      </c>
      <c r="L116" s="53">
        <v>0</v>
      </c>
      <c r="M116" s="53">
        <v>0</v>
      </c>
      <c r="N116" s="53">
        <v>0</v>
      </c>
      <c r="O116" s="42">
        <v>100</v>
      </c>
      <c r="P116" s="42">
        <v>100</v>
      </c>
      <c r="Q116" s="42">
        <v>100</v>
      </c>
      <c r="R116" s="42">
        <v>200</v>
      </c>
      <c r="S116" s="42">
        <v>200</v>
      </c>
      <c r="T116" s="42">
        <v>70</v>
      </c>
      <c r="U116" s="42">
        <v>70</v>
      </c>
      <c r="V116" s="42">
        <v>30</v>
      </c>
      <c r="W116" s="42">
        <v>10</v>
      </c>
      <c r="X116" s="42">
        <v>15</v>
      </c>
      <c r="Y116" s="42">
        <v>10</v>
      </c>
      <c r="Z116" s="42">
        <v>5</v>
      </c>
      <c r="AA116" s="42">
        <v>5</v>
      </c>
      <c r="AB116" s="42">
        <v>8</v>
      </c>
      <c r="AC116" s="42">
        <v>8</v>
      </c>
      <c r="AD116" s="42">
        <v>8</v>
      </c>
      <c r="AE116" s="42">
        <v>15</v>
      </c>
      <c r="AF116" s="42">
        <v>22</v>
      </c>
    </row>
    <row r="117" spans="1:32" x14ac:dyDescent="0.2">
      <c r="A117" s="12" t="s">
        <v>139</v>
      </c>
      <c r="B117" s="8" t="s">
        <v>32</v>
      </c>
      <c r="C117" s="53">
        <v>0</v>
      </c>
      <c r="D117" s="53">
        <v>0</v>
      </c>
      <c r="E117" s="53">
        <v>0</v>
      </c>
      <c r="F117" s="53">
        <v>0</v>
      </c>
      <c r="G117" s="53">
        <v>0</v>
      </c>
      <c r="H117" s="53">
        <v>0</v>
      </c>
      <c r="I117" s="53">
        <v>0</v>
      </c>
      <c r="J117" s="53">
        <v>0</v>
      </c>
      <c r="K117" s="53">
        <v>0</v>
      </c>
      <c r="L117" s="53">
        <v>0</v>
      </c>
      <c r="M117" s="53">
        <v>0</v>
      </c>
      <c r="N117" s="53">
        <v>0</v>
      </c>
      <c r="O117" s="53">
        <v>0</v>
      </c>
      <c r="P117" s="42">
        <v>10</v>
      </c>
      <c r="Q117" s="42">
        <v>5</v>
      </c>
      <c r="R117" s="42">
        <v>5</v>
      </c>
      <c r="S117" s="42">
        <v>25</v>
      </c>
      <c r="T117" s="53">
        <v>0</v>
      </c>
      <c r="U117" s="53">
        <v>0</v>
      </c>
      <c r="V117" s="53">
        <v>0</v>
      </c>
      <c r="W117" s="53">
        <v>0</v>
      </c>
      <c r="X117" s="53">
        <v>0</v>
      </c>
      <c r="Y117" s="53">
        <v>0</v>
      </c>
      <c r="Z117" s="53">
        <v>0</v>
      </c>
      <c r="AA117" s="53">
        <v>0</v>
      </c>
      <c r="AB117" s="53">
        <v>0</v>
      </c>
      <c r="AC117" s="53">
        <v>0</v>
      </c>
      <c r="AD117" s="53">
        <v>0</v>
      </c>
      <c r="AE117" s="53">
        <v>0</v>
      </c>
      <c r="AF117" s="53">
        <v>0</v>
      </c>
    </row>
    <row r="118" spans="1:32" x14ac:dyDescent="0.2">
      <c r="A118" s="12" t="s">
        <v>140</v>
      </c>
      <c r="B118" s="8" t="s">
        <v>32</v>
      </c>
      <c r="C118" s="42">
        <v>25</v>
      </c>
      <c r="D118" s="42">
        <v>15</v>
      </c>
      <c r="E118" s="53">
        <v>0</v>
      </c>
      <c r="F118" s="53">
        <v>0</v>
      </c>
      <c r="G118" s="53">
        <v>0</v>
      </c>
      <c r="H118" s="53">
        <v>0</v>
      </c>
      <c r="I118" s="42">
        <v>100</v>
      </c>
      <c r="J118" s="42">
        <v>100</v>
      </c>
      <c r="K118" s="42">
        <v>100</v>
      </c>
      <c r="L118" s="42">
        <v>50</v>
      </c>
      <c r="M118" s="53">
        <v>0</v>
      </c>
      <c r="N118" s="53">
        <v>0</v>
      </c>
      <c r="O118" s="53">
        <v>0</v>
      </c>
      <c r="P118" s="42">
        <v>30</v>
      </c>
      <c r="Q118" s="42">
        <v>50</v>
      </c>
      <c r="R118" s="42">
        <v>30</v>
      </c>
      <c r="S118" s="42">
        <v>35</v>
      </c>
      <c r="T118" s="42">
        <v>15</v>
      </c>
      <c r="U118" s="42">
        <v>5</v>
      </c>
      <c r="V118" s="42">
        <v>5</v>
      </c>
      <c r="W118" s="53">
        <v>0</v>
      </c>
      <c r="X118" s="53">
        <v>0</v>
      </c>
      <c r="Y118" s="53">
        <v>0</v>
      </c>
      <c r="Z118" s="53">
        <v>0</v>
      </c>
      <c r="AA118" s="53">
        <v>0</v>
      </c>
      <c r="AB118" s="53">
        <v>0</v>
      </c>
      <c r="AC118" s="53">
        <v>0</v>
      </c>
      <c r="AD118" s="53">
        <v>0</v>
      </c>
      <c r="AE118" s="53">
        <v>0</v>
      </c>
      <c r="AF118" s="53">
        <v>0</v>
      </c>
    </row>
    <row r="119" spans="1:32" x14ac:dyDescent="0.2">
      <c r="A119" s="12" t="s">
        <v>141</v>
      </c>
      <c r="B119" s="8" t="s">
        <v>32</v>
      </c>
      <c r="C119" s="53">
        <v>0</v>
      </c>
      <c r="D119" s="53">
        <v>0</v>
      </c>
      <c r="E119" s="53">
        <v>0</v>
      </c>
      <c r="F119" s="53">
        <v>0</v>
      </c>
      <c r="G119" s="53">
        <v>0</v>
      </c>
      <c r="H119" s="53">
        <v>0</v>
      </c>
      <c r="I119" s="53">
        <v>0</v>
      </c>
      <c r="J119" s="53">
        <v>0</v>
      </c>
      <c r="K119" s="53">
        <v>0</v>
      </c>
      <c r="L119" s="53">
        <v>0</v>
      </c>
      <c r="M119" s="53">
        <v>0</v>
      </c>
      <c r="N119" s="53">
        <v>0</v>
      </c>
      <c r="O119" s="53">
        <v>0</v>
      </c>
      <c r="P119" s="42">
        <v>290</v>
      </c>
      <c r="Q119" s="42">
        <v>238</v>
      </c>
      <c r="R119" s="42">
        <v>187</v>
      </c>
      <c r="S119" s="42">
        <v>138</v>
      </c>
      <c r="T119" s="42">
        <v>77</v>
      </c>
      <c r="U119" s="42">
        <v>36</v>
      </c>
      <c r="V119" s="42">
        <v>22</v>
      </c>
      <c r="W119" s="42">
        <v>26</v>
      </c>
      <c r="X119" s="42">
        <v>17</v>
      </c>
      <c r="Y119" s="42">
        <v>30</v>
      </c>
      <c r="Z119" s="42">
        <v>15</v>
      </c>
      <c r="AA119" s="42">
        <v>20</v>
      </c>
      <c r="AB119" s="43">
        <v>25</v>
      </c>
      <c r="AC119" s="42">
        <v>30</v>
      </c>
      <c r="AD119" s="42">
        <v>25</v>
      </c>
      <c r="AE119" s="42">
        <v>22</v>
      </c>
      <c r="AF119" s="42">
        <v>10</v>
      </c>
    </row>
    <row r="120" spans="1:32" x14ac:dyDescent="0.2">
      <c r="A120" s="12" t="s">
        <v>142</v>
      </c>
      <c r="B120" s="8" t="s">
        <v>32</v>
      </c>
      <c r="C120" s="53">
        <v>0</v>
      </c>
      <c r="D120" s="53">
        <v>0</v>
      </c>
      <c r="E120" s="53">
        <v>0</v>
      </c>
      <c r="F120" s="53">
        <v>0</v>
      </c>
      <c r="G120" s="53">
        <v>0</v>
      </c>
      <c r="H120" s="53">
        <v>0</v>
      </c>
      <c r="I120" s="53">
        <v>0</v>
      </c>
      <c r="J120" s="53">
        <v>0</v>
      </c>
      <c r="K120" s="53">
        <v>0</v>
      </c>
      <c r="L120" s="53">
        <v>0</v>
      </c>
      <c r="M120" s="53">
        <v>0</v>
      </c>
      <c r="N120" s="42">
        <v>20</v>
      </c>
      <c r="O120" s="42">
        <v>101</v>
      </c>
      <c r="P120" s="42">
        <v>224</v>
      </c>
      <c r="Q120" s="42">
        <v>164</v>
      </c>
      <c r="R120" s="42">
        <v>52</v>
      </c>
      <c r="S120" s="53">
        <v>0</v>
      </c>
      <c r="T120" s="42">
        <v>10</v>
      </c>
      <c r="U120" s="42">
        <v>21</v>
      </c>
      <c r="V120" s="42">
        <v>16</v>
      </c>
      <c r="W120" s="42">
        <v>16</v>
      </c>
      <c r="X120" s="42">
        <v>11</v>
      </c>
      <c r="Y120" s="42">
        <v>13</v>
      </c>
      <c r="Z120" s="42">
        <v>7</v>
      </c>
      <c r="AA120" s="42">
        <v>10</v>
      </c>
      <c r="AB120" s="43">
        <v>10</v>
      </c>
      <c r="AC120" s="53">
        <v>0</v>
      </c>
      <c r="AD120" s="53">
        <v>0</v>
      </c>
      <c r="AE120" s="53">
        <v>0</v>
      </c>
      <c r="AF120" s="53">
        <v>10</v>
      </c>
    </row>
    <row r="121" spans="1:32" x14ac:dyDescent="0.2">
      <c r="A121" s="12" t="s">
        <v>143</v>
      </c>
      <c r="B121" s="8" t="s">
        <v>32</v>
      </c>
      <c r="C121" s="53">
        <v>0</v>
      </c>
      <c r="D121" s="53">
        <v>0</v>
      </c>
      <c r="E121" s="53">
        <v>0</v>
      </c>
      <c r="F121" s="53">
        <v>0</v>
      </c>
      <c r="G121" s="53">
        <v>0</v>
      </c>
      <c r="H121" s="53">
        <v>0</v>
      </c>
      <c r="I121" s="53">
        <v>0</v>
      </c>
      <c r="J121" s="53">
        <v>0</v>
      </c>
      <c r="K121" s="53">
        <v>0</v>
      </c>
      <c r="L121" s="53">
        <v>0</v>
      </c>
      <c r="M121" s="53">
        <v>0</v>
      </c>
      <c r="N121" s="53">
        <v>0</v>
      </c>
      <c r="O121" s="53">
        <v>0</v>
      </c>
      <c r="P121" s="53">
        <v>0</v>
      </c>
      <c r="Q121" s="53">
        <v>0</v>
      </c>
      <c r="R121" s="53">
        <v>0</v>
      </c>
      <c r="S121" s="53">
        <v>0</v>
      </c>
      <c r="T121" s="42">
        <v>52</v>
      </c>
      <c r="U121" s="42">
        <v>43</v>
      </c>
      <c r="V121" s="42">
        <v>17</v>
      </c>
      <c r="W121" s="42">
        <v>28</v>
      </c>
      <c r="X121" s="42">
        <v>52</v>
      </c>
      <c r="Y121" s="42">
        <v>20</v>
      </c>
      <c r="Z121" s="42">
        <v>10</v>
      </c>
      <c r="AA121" s="42">
        <v>10</v>
      </c>
      <c r="AB121" s="43">
        <v>10</v>
      </c>
      <c r="AC121" s="42">
        <v>12</v>
      </c>
      <c r="AD121" s="42">
        <v>10</v>
      </c>
      <c r="AE121" s="42">
        <v>10</v>
      </c>
      <c r="AF121" s="42">
        <v>10</v>
      </c>
    </row>
    <row r="122" spans="1:32" x14ac:dyDescent="0.2">
      <c r="A122" s="12" t="s">
        <v>144</v>
      </c>
      <c r="B122" s="8" t="s">
        <v>32</v>
      </c>
      <c r="C122" s="53">
        <v>0</v>
      </c>
      <c r="D122" s="42">
        <v>20</v>
      </c>
      <c r="E122" s="42">
        <v>20</v>
      </c>
      <c r="F122" s="42">
        <v>20</v>
      </c>
      <c r="G122" s="42">
        <v>20</v>
      </c>
      <c r="H122" s="53">
        <v>0</v>
      </c>
      <c r="I122" s="53">
        <v>0</v>
      </c>
      <c r="J122" s="53">
        <v>0</v>
      </c>
      <c r="K122" s="53">
        <v>0</v>
      </c>
      <c r="L122" s="53">
        <v>0</v>
      </c>
      <c r="M122" s="53">
        <v>0</v>
      </c>
      <c r="N122" s="53">
        <v>0</v>
      </c>
      <c r="O122" s="53">
        <v>0</v>
      </c>
      <c r="P122" s="53">
        <v>0</v>
      </c>
      <c r="Q122" s="53">
        <v>0</v>
      </c>
      <c r="R122" s="53">
        <v>0</v>
      </c>
      <c r="S122" s="53">
        <v>0</v>
      </c>
      <c r="T122" s="53">
        <v>0</v>
      </c>
      <c r="U122" s="53">
        <v>0</v>
      </c>
      <c r="V122" s="53">
        <v>0</v>
      </c>
      <c r="W122" s="53">
        <v>0</v>
      </c>
      <c r="X122" s="53">
        <v>0</v>
      </c>
      <c r="Y122" s="53">
        <v>0</v>
      </c>
      <c r="Z122" s="53">
        <v>0</v>
      </c>
      <c r="AA122" s="53">
        <v>0</v>
      </c>
      <c r="AB122" s="53">
        <v>0</v>
      </c>
      <c r="AC122" s="53">
        <v>0</v>
      </c>
      <c r="AD122" s="53">
        <v>0</v>
      </c>
      <c r="AE122" s="53">
        <v>0</v>
      </c>
      <c r="AF122" s="53">
        <v>0</v>
      </c>
    </row>
    <row r="123" spans="1:32" x14ac:dyDescent="0.2">
      <c r="A123" s="12" t="s">
        <v>145</v>
      </c>
      <c r="B123" s="8" t="s">
        <v>32</v>
      </c>
      <c r="C123" s="53">
        <v>0</v>
      </c>
      <c r="D123" s="53">
        <v>0</v>
      </c>
      <c r="E123" s="53">
        <v>0</v>
      </c>
      <c r="F123" s="53">
        <v>0</v>
      </c>
      <c r="G123" s="53">
        <v>0</v>
      </c>
      <c r="H123" s="53">
        <v>0</v>
      </c>
      <c r="I123" s="53">
        <v>0</v>
      </c>
      <c r="J123" s="53">
        <v>0</v>
      </c>
      <c r="K123" s="53">
        <v>0</v>
      </c>
      <c r="L123" s="53">
        <v>0</v>
      </c>
      <c r="M123" s="53">
        <v>0</v>
      </c>
      <c r="N123" s="53">
        <v>0</v>
      </c>
      <c r="O123" s="53">
        <v>0</v>
      </c>
      <c r="P123" s="42">
        <v>30</v>
      </c>
      <c r="Q123" s="42">
        <v>25</v>
      </c>
      <c r="R123" s="42">
        <v>12</v>
      </c>
      <c r="S123" s="42">
        <v>10</v>
      </c>
      <c r="T123" s="42">
        <v>5</v>
      </c>
      <c r="U123" s="42">
        <v>5</v>
      </c>
      <c r="V123" s="53">
        <v>0</v>
      </c>
      <c r="W123" s="53">
        <v>0</v>
      </c>
      <c r="X123" s="53">
        <v>0</v>
      </c>
      <c r="Y123" s="53">
        <v>0</v>
      </c>
      <c r="Z123" s="53">
        <v>0</v>
      </c>
      <c r="AA123" s="53">
        <v>0</v>
      </c>
      <c r="AB123" s="53">
        <v>0</v>
      </c>
      <c r="AC123" s="53">
        <v>0</v>
      </c>
      <c r="AD123" s="53">
        <v>0</v>
      </c>
      <c r="AE123" s="53">
        <v>0</v>
      </c>
      <c r="AF123" s="53">
        <v>0</v>
      </c>
    </row>
    <row r="124" spans="1:32" s="14" customFormat="1" x14ac:dyDescent="0.2">
      <c r="A124" s="13" t="s">
        <v>146</v>
      </c>
      <c r="B124" s="24" t="s">
        <v>32</v>
      </c>
      <c r="C124" s="48">
        <v>45</v>
      </c>
      <c r="D124" s="48">
        <v>50</v>
      </c>
      <c r="E124" s="48">
        <v>45</v>
      </c>
      <c r="F124" s="48">
        <v>40</v>
      </c>
      <c r="G124" s="48">
        <v>20</v>
      </c>
      <c r="H124" s="48">
        <v>0</v>
      </c>
      <c r="I124" s="48">
        <v>100</v>
      </c>
      <c r="J124" s="48">
        <v>100</v>
      </c>
      <c r="K124" s="48">
        <v>100</v>
      </c>
      <c r="L124" s="48">
        <v>50</v>
      </c>
      <c r="M124" s="48">
        <v>0</v>
      </c>
      <c r="N124" s="48">
        <v>20</v>
      </c>
      <c r="O124" s="48">
        <v>201</v>
      </c>
      <c r="P124" s="48">
        <v>684</v>
      </c>
      <c r="Q124" s="48">
        <v>582</v>
      </c>
      <c r="R124" s="48">
        <v>486</v>
      </c>
      <c r="S124" s="48">
        <v>408</v>
      </c>
      <c r="T124" s="48">
        <v>229</v>
      </c>
      <c r="U124" s="48">
        <v>180</v>
      </c>
      <c r="V124" s="48">
        <v>90</v>
      </c>
      <c r="W124" s="48">
        <v>80</v>
      </c>
      <c r="X124" s="48">
        <v>95</v>
      </c>
      <c r="Y124" s="48">
        <v>73</v>
      </c>
      <c r="Z124" s="48">
        <v>37</v>
      </c>
      <c r="AA124" s="48">
        <v>45</v>
      </c>
      <c r="AB124" s="48">
        <v>53</v>
      </c>
      <c r="AC124" s="48">
        <v>50</v>
      </c>
      <c r="AD124" s="48">
        <v>43</v>
      </c>
      <c r="AE124" s="48">
        <v>47</v>
      </c>
      <c r="AF124" s="48">
        <v>52.000000000000007</v>
      </c>
    </row>
    <row r="125" spans="1:32" s="17" customFormat="1" ht="15" x14ac:dyDescent="0.25">
      <c r="A125" s="16" t="s">
        <v>147</v>
      </c>
      <c r="B125" s="25" t="s">
        <v>148</v>
      </c>
      <c r="C125" s="50">
        <v>2234</v>
      </c>
      <c r="D125" s="50">
        <v>2506</v>
      </c>
      <c r="E125" s="50">
        <v>3886</v>
      </c>
      <c r="F125" s="50">
        <v>4023</v>
      </c>
      <c r="G125" s="50">
        <v>3806</v>
      </c>
      <c r="H125" s="50">
        <v>4626</v>
      </c>
      <c r="I125" s="50">
        <v>3705</v>
      </c>
      <c r="J125" s="50">
        <v>2898</v>
      </c>
      <c r="K125" s="50">
        <v>3396</v>
      </c>
      <c r="L125" s="50">
        <v>4160</v>
      </c>
      <c r="M125" s="50">
        <v>6511</v>
      </c>
      <c r="N125" s="50">
        <v>11109</v>
      </c>
      <c r="O125" s="50">
        <v>12511</v>
      </c>
      <c r="P125" s="50">
        <v>13236</v>
      </c>
      <c r="Q125" s="50">
        <v>10902</v>
      </c>
      <c r="R125" s="50">
        <v>8780</v>
      </c>
      <c r="S125" s="50">
        <v>6951</v>
      </c>
      <c r="T125" s="50">
        <v>6626</v>
      </c>
      <c r="U125" s="50">
        <v>4880</v>
      </c>
      <c r="V125" s="50">
        <v>2690</v>
      </c>
      <c r="W125" s="50">
        <v>3228</v>
      </c>
      <c r="X125" s="50">
        <v>6273</v>
      </c>
      <c r="Y125" s="50">
        <v>3491</v>
      </c>
      <c r="Z125" s="50">
        <v>2553</v>
      </c>
      <c r="AA125" s="50">
        <v>3065</v>
      </c>
      <c r="AB125" s="50">
        <v>5257</v>
      </c>
      <c r="AC125" s="50">
        <v>6937</v>
      </c>
      <c r="AD125" s="50">
        <v>7727</v>
      </c>
      <c r="AE125" s="50">
        <v>5342</v>
      </c>
      <c r="AF125" s="50">
        <v>3145.9999999999995</v>
      </c>
    </row>
    <row r="126" spans="1:32" ht="15.75" x14ac:dyDescent="0.25">
      <c r="A126" s="32" t="s">
        <v>149</v>
      </c>
      <c r="B126" s="26"/>
    </row>
    <row r="127" spans="1:32" ht="15" x14ac:dyDescent="0.25">
      <c r="A127" s="9"/>
      <c r="B127" s="9"/>
      <c r="C127" s="10" t="s">
        <v>7</v>
      </c>
      <c r="D127" s="10" t="s">
        <v>8</v>
      </c>
      <c r="E127" s="10" t="s">
        <v>9</v>
      </c>
      <c r="F127" s="10" t="s">
        <v>10</v>
      </c>
      <c r="G127" s="10" t="s">
        <v>11</v>
      </c>
      <c r="H127" s="10" t="s">
        <v>12</v>
      </c>
      <c r="I127" s="10" t="s">
        <v>13</v>
      </c>
      <c r="J127" s="10" t="s">
        <v>14</v>
      </c>
      <c r="K127" s="10" t="s">
        <v>15</v>
      </c>
      <c r="L127" s="10" t="s">
        <v>16</v>
      </c>
      <c r="M127" s="10" t="s">
        <v>17</v>
      </c>
      <c r="N127" s="10" t="s">
        <v>18</v>
      </c>
      <c r="O127" s="10" t="s">
        <v>19</v>
      </c>
      <c r="P127" s="10" t="s">
        <v>20</v>
      </c>
      <c r="Q127" s="10" t="s">
        <v>21</v>
      </c>
      <c r="R127" s="10" t="s">
        <v>22</v>
      </c>
      <c r="S127" s="10" t="s">
        <v>23</v>
      </c>
      <c r="T127" s="10" t="s">
        <v>24</v>
      </c>
      <c r="U127" s="10" t="s">
        <v>25</v>
      </c>
      <c r="V127" s="10">
        <v>2008</v>
      </c>
      <c r="W127" s="10">
        <v>2009</v>
      </c>
      <c r="X127" s="10">
        <v>2010</v>
      </c>
      <c r="Y127" s="10">
        <v>2011</v>
      </c>
      <c r="Z127" s="10">
        <v>2012</v>
      </c>
      <c r="AA127" s="10">
        <v>2013</v>
      </c>
      <c r="AB127" s="10">
        <v>2014</v>
      </c>
      <c r="AC127" s="10">
        <v>2015</v>
      </c>
      <c r="AD127" s="10">
        <v>2016</v>
      </c>
      <c r="AE127" s="71">
        <v>2017</v>
      </c>
      <c r="AF127" s="71" t="s">
        <v>26</v>
      </c>
    </row>
    <row r="128" spans="1:32" x14ac:dyDescent="0.2">
      <c r="A128" s="13" t="s">
        <v>150</v>
      </c>
      <c r="B128" s="24" t="s">
        <v>49</v>
      </c>
      <c r="C128" s="3">
        <f t="shared" ref="C128:AF128" si="0">C$31</f>
        <v>340</v>
      </c>
      <c r="D128" s="3">
        <f t="shared" si="0"/>
        <v>428</v>
      </c>
      <c r="E128" s="3">
        <f t="shared" si="0"/>
        <v>702</v>
      </c>
      <c r="F128" s="3">
        <f t="shared" si="0"/>
        <v>1092</v>
      </c>
      <c r="G128" s="3">
        <f t="shared" si="0"/>
        <v>947</v>
      </c>
      <c r="H128" s="3">
        <f t="shared" si="0"/>
        <v>684</v>
      </c>
      <c r="I128" s="3">
        <f t="shared" si="0"/>
        <v>708</v>
      </c>
      <c r="J128" s="3">
        <f t="shared" si="0"/>
        <v>424</v>
      </c>
      <c r="K128" s="3">
        <f t="shared" si="0"/>
        <v>448</v>
      </c>
      <c r="L128" s="3">
        <f t="shared" si="0"/>
        <v>573</v>
      </c>
      <c r="M128" s="3">
        <f t="shared" si="0"/>
        <v>600</v>
      </c>
      <c r="N128" s="3">
        <f t="shared" si="0"/>
        <v>930</v>
      </c>
      <c r="O128" s="3">
        <f t="shared" si="0"/>
        <v>967</v>
      </c>
      <c r="P128" s="3">
        <f t="shared" si="0"/>
        <v>744</v>
      </c>
      <c r="Q128" s="3">
        <f t="shared" si="0"/>
        <v>632</v>
      </c>
      <c r="R128" s="3">
        <f t="shared" si="0"/>
        <v>501</v>
      </c>
      <c r="S128" s="3">
        <f t="shared" si="0"/>
        <v>487</v>
      </c>
      <c r="T128" s="3">
        <f t="shared" si="0"/>
        <v>609</v>
      </c>
      <c r="U128" s="3">
        <f t="shared" si="0"/>
        <v>559</v>
      </c>
      <c r="V128" s="3">
        <f t="shared" si="0"/>
        <v>411</v>
      </c>
      <c r="W128" s="3">
        <f t="shared" si="0"/>
        <v>286</v>
      </c>
      <c r="X128" s="3">
        <f t="shared" si="0"/>
        <v>648</v>
      </c>
      <c r="Y128" s="3">
        <f t="shared" si="0"/>
        <v>186</v>
      </c>
      <c r="Z128" s="3">
        <f t="shared" si="0"/>
        <v>147</v>
      </c>
      <c r="AA128" s="3">
        <f t="shared" si="0"/>
        <v>420</v>
      </c>
      <c r="AB128" s="3">
        <f t="shared" si="0"/>
        <v>928</v>
      </c>
      <c r="AC128" s="3">
        <f t="shared" si="0"/>
        <v>691</v>
      </c>
      <c r="AD128" s="3">
        <f t="shared" si="0"/>
        <v>845</v>
      </c>
      <c r="AE128" s="3">
        <f t="shared" si="0"/>
        <v>630</v>
      </c>
      <c r="AF128" s="3">
        <f t="shared" si="0"/>
        <v>600</v>
      </c>
    </row>
    <row r="129" spans="1:32" x14ac:dyDescent="0.2">
      <c r="A129" s="13" t="s">
        <v>151</v>
      </c>
      <c r="B129" s="24" t="s">
        <v>49</v>
      </c>
      <c r="C129" s="3">
        <f t="shared" ref="C129:AF129" si="1">C$38</f>
        <v>190</v>
      </c>
      <c r="D129" s="3">
        <f t="shared" si="1"/>
        <v>220</v>
      </c>
      <c r="E129" s="3">
        <f t="shared" si="1"/>
        <v>240</v>
      </c>
      <c r="F129" s="3">
        <f t="shared" si="1"/>
        <v>90</v>
      </c>
      <c r="G129" s="3">
        <f t="shared" si="1"/>
        <v>150</v>
      </c>
      <c r="H129" s="3">
        <f t="shared" si="1"/>
        <v>315</v>
      </c>
      <c r="I129" s="3">
        <f t="shared" si="1"/>
        <v>195</v>
      </c>
      <c r="J129" s="3">
        <f t="shared" si="1"/>
        <v>175</v>
      </c>
      <c r="K129" s="3">
        <f t="shared" si="1"/>
        <v>285</v>
      </c>
      <c r="L129" s="3">
        <f t="shared" si="1"/>
        <v>260</v>
      </c>
      <c r="M129" s="3">
        <f t="shared" si="1"/>
        <v>220</v>
      </c>
      <c r="N129" s="3">
        <f t="shared" si="1"/>
        <v>640</v>
      </c>
      <c r="O129" s="3">
        <f t="shared" si="1"/>
        <v>778</v>
      </c>
      <c r="P129" s="3">
        <f t="shared" si="1"/>
        <v>1364</v>
      </c>
      <c r="Q129" s="3">
        <f t="shared" si="1"/>
        <v>1030</v>
      </c>
      <c r="R129" s="3">
        <f t="shared" si="1"/>
        <v>1163</v>
      </c>
      <c r="S129" s="3">
        <f t="shared" si="1"/>
        <v>939</v>
      </c>
      <c r="T129" s="3">
        <f t="shared" si="1"/>
        <v>953</v>
      </c>
      <c r="U129" s="3">
        <f t="shared" si="1"/>
        <v>419</v>
      </c>
      <c r="V129" s="3">
        <f t="shared" si="1"/>
        <v>330</v>
      </c>
      <c r="W129" s="3">
        <f t="shared" si="1"/>
        <v>235</v>
      </c>
      <c r="X129" s="3">
        <f t="shared" si="1"/>
        <v>247</v>
      </c>
      <c r="Y129" s="3">
        <f t="shared" si="1"/>
        <v>250</v>
      </c>
      <c r="Z129" s="3">
        <f t="shared" si="1"/>
        <v>250</v>
      </c>
      <c r="AA129" s="3">
        <f t="shared" si="1"/>
        <v>330</v>
      </c>
      <c r="AB129" s="3">
        <f t="shared" si="1"/>
        <v>177</v>
      </c>
      <c r="AC129" s="3">
        <f t="shared" si="1"/>
        <v>250</v>
      </c>
      <c r="AD129" s="3">
        <f t="shared" si="1"/>
        <v>263</v>
      </c>
      <c r="AE129" s="3">
        <f t="shared" si="1"/>
        <v>230</v>
      </c>
      <c r="AF129" s="3">
        <f t="shared" si="1"/>
        <v>230</v>
      </c>
    </row>
    <row r="130" spans="1:32" x14ac:dyDescent="0.2">
      <c r="A130" s="13" t="s">
        <v>152</v>
      </c>
      <c r="B130" s="24" t="s">
        <v>49</v>
      </c>
      <c r="C130" s="53">
        <f t="shared" ref="C130:AF130" si="2">C$59</f>
        <v>0</v>
      </c>
      <c r="D130" s="3">
        <f t="shared" si="2"/>
        <v>36</v>
      </c>
      <c r="E130" s="3">
        <f t="shared" si="2"/>
        <v>10</v>
      </c>
      <c r="F130" s="3">
        <f t="shared" si="2"/>
        <v>25</v>
      </c>
      <c r="G130" s="53">
        <f t="shared" si="2"/>
        <v>0</v>
      </c>
      <c r="H130" s="3">
        <f t="shared" si="2"/>
        <v>20</v>
      </c>
      <c r="I130" s="3">
        <f t="shared" si="2"/>
        <v>80</v>
      </c>
      <c r="J130" s="53">
        <f t="shared" si="2"/>
        <v>0</v>
      </c>
      <c r="K130" s="53">
        <f t="shared" si="2"/>
        <v>0</v>
      </c>
      <c r="L130" s="3">
        <f t="shared" si="2"/>
        <v>5</v>
      </c>
      <c r="M130" s="53">
        <f t="shared" si="2"/>
        <v>0</v>
      </c>
      <c r="N130" s="3">
        <f t="shared" si="2"/>
        <v>43</v>
      </c>
      <c r="O130" s="3">
        <f t="shared" si="2"/>
        <v>43</v>
      </c>
      <c r="P130" s="3">
        <f t="shared" si="2"/>
        <v>40</v>
      </c>
      <c r="Q130" s="3">
        <f t="shared" si="2"/>
        <v>40</v>
      </c>
      <c r="R130" s="3">
        <f t="shared" si="2"/>
        <v>101</v>
      </c>
      <c r="S130" s="3">
        <f t="shared" si="2"/>
        <v>198</v>
      </c>
      <c r="T130" s="3">
        <f t="shared" si="2"/>
        <v>481</v>
      </c>
      <c r="U130" s="3">
        <f t="shared" si="2"/>
        <v>265</v>
      </c>
      <c r="V130" s="3">
        <f t="shared" si="2"/>
        <v>70</v>
      </c>
      <c r="W130" s="3">
        <f t="shared" si="2"/>
        <v>16</v>
      </c>
      <c r="X130" s="3">
        <f t="shared" si="2"/>
        <v>77</v>
      </c>
      <c r="Y130" s="3">
        <f t="shared" si="2"/>
        <v>9</v>
      </c>
      <c r="Z130" s="3">
        <f t="shared" si="2"/>
        <v>7</v>
      </c>
      <c r="AA130" s="3">
        <f t="shared" si="2"/>
        <v>10</v>
      </c>
      <c r="AB130" s="3">
        <f t="shared" si="2"/>
        <v>20</v>
      </c>
      <c r="AC130" s="3">
        <f t="shared" si="2"/>
        <v>20</v>
      </c>
      <c r="AD130" s="3">
        <f t="shared" si="2"/>
        <v>20</v>
      </c>
      <c r="AE130" s="3">
        <f t="shared" si="2"/>
        <v>25</v>
      </c>
      <c r="AF130" s="3">
        <f t="shared" si="2"/>
        <v>30</v>
      </c>
    </row>
    <row r="131" spans="1:32" x14ac:dyDescent="0.2">
      <c r="A131" s="13" t="s">
        <v>153</v>
      </c>
      <c r="B131" s="24" t="s">
        <v>49</v>
      </c>
      <c r="C131" s="3">
        <f t="shared" ref="C131:AF131" si="3">C$69</f>
        <v>97</v>
      </c>
      <c r="D131" s="3">
        <f t="shared" si="3"/>
        <v>77</v>
      </c>
      <c r="E131" s="3">
        <f t="shared" si="3"/>
        <v>85</v>
      </c>
      <c r="F131" s="3">
        <f t="shared" si="3"/>
        <v>40</v>
      </c>
      <c r="G131" s="3">
        <f t="shared" si="3"/>
        <v>40</v>
      </c>
      <c r="H131" s="3">
        <f t="shared" si="3"/>
        <v>40</v>
      </c>
      <c r="I131" s="3">
        <f t="shared" si="3"/>
        <v>25</v>
      </c>
      <c r="J131" s="3">
        <f t="shared" si="3"/>
        <v>25</v>
      </c>
      <c r="K131" s="3">
        <f t="shared" si="3"/>
        <v>30</v>
      </c>
      <c r="L131" s="3">
        <f t="shared" si="3"/>
        <v>30</v>
      </c>
      <c r="M131" s="3">
        <f t="shared" si="3"/>
        <v>38</v>
      </c>
      <c r="N131" s="3">
        <f t="shared" si="3"/>
        <v>113</v>
      </c>
      <c r="O131" s="3">
        <f t="shared" si="3"/>
        <v>117</v>
      </c>
      <c r="P131" s="3">
        <f t="shared" si="3"/>
        <v>320</v>
      </c>
      <c r="Q131" s="3">
        <f t="shared" si="3"/>
        <v>263</v>
      </c>
      <c r="R131" s="3">
        <f t="shared" si="3"/>
        <v>169</v>
      </c>
      <c r="S131" s="3">
        <f t="shared" si="3"/>
        <v>128</v>
      </c>
      <c r="T131" s="3">
        <f t="shared" si="3"/>
        <v>114</v>
      </c>
      <c r="U131" s="3">
        <f t="shared" si="3"/>
        <v>94</v>
      </c>
      <c r="V131" s="3">
        <f t="shared" si="3"/>
        <v>42</v>
      </c>
      <c r="W131" s="3">
        <f t="shared" si="3"/>
        <v>149</v>
      </c>
      <c r="X131" s="3">
        <f t="shared" si="3"/>
        <v>303</v>
      </c>
      <c r="Y131" s="3">
        <f t="shared" si="3"/>
        <v>125</v>
      </c>
      <c r="Z131" s="3">
        <f t="shared" si="3"/>
        <v>24</v>
      </c>
      <c r="AA131" s="3">
        <f t="shared" si="3"/>
        <v>43</v>
      </c>
      <c r="AB131" s="3">
        <f t="shared" si="3"/>
        <v>160</v>
      </c>
      <c r="AC131" s="3">
        <f t="shared" si="3"/>
        <v>193</v>
      </c>
      <c r="AD131" s="3">
        <f t="shared" si="3"/>
        <v>225</v>
      </c>
      <c r="AE131" s="3">
        <f t="shared" si="3"/>
        <v>92</v>
      </c>
      <c r="AF131" s="3">
        <f t="shared" si="3"/>
        <v>90</v>
      </c>
    </row>
    <row r="132" spans="1:32" x14ac:dyDescent="0.2">
      <c r="A132" s="13" t="s">
        <v>154</v>
      </c>
      <c r="B132" s="24" t="s">
        <v>49</v>
      </c>
      <c r="C132" s="53">
        <f t="shared" ref="C132:AF132" si="4">C$90</f>
        <v>0</v>
      </c>
      <c r="D132" s="53">
        <f t="shared" si="4"/>
        <v>0</v>
      </c>
      <c r="E132" s="53">
        <f t="shared" si="4"/>
        <v>0</v>
      </c>
      <c r="F132" s="53">
        <f t="shared" si="4"/>
        <v>0</v>
      </c>
      <c r="G132" s="53">
        <f t="shared" si="4"/>
        <v>0</v>
      </c>
      <c r="H132" s="53">
        <f t="shared" si="4"/>
        <v>0</v>
      </c>
      <c r="I132" s="53">
        <f t="shared" si="4"/>
        <v>0</v>
      </c>
      <c r="J132" s="53">
        <f t="shared" si="4"/>
        <v>0</v>
      </c>
      <c r="K132" s="53">
        <f t="shared" si="4"/>
        <v>0</v>
      </c>
      <c r="L132" s="53">
        <f t="shared" si="4"/>
        <v>0</v>
      </c>
      <c r="M132" s="53">
        <f t="shared" si="4"/>
        <v>0</v>
      </c>
      <c r="N132" s="53">
        <f t="shared" si="4"/>
        <v>0</v>
      </c>
      <c r="O132" s="3">
        <f t="shared" si="4"/>
        <v>122</v>
      </c>
      <c r="P132" s="3">
        <f t="shared" si="4"/>
        <v>123</v>
      </c>
      <c r="Q132" s="3">
        <f t="shared" si="4"/>
        <v>122</v>
      </c>
      <c r="R132" s="3">
        <f t="shared" si="4"/>
        <v>123</v>
      </c>
      <c r="S132" s="3">
        <f t="shared" si="4"/>
        <v>123</v>
      </c>
      <c r="T132" s="3">
        <f t="shared" si="4"/>
        <v>123</v>
      </c>
      <c r="U132" s="3">
        <f t="shared" si="4"/>
        <v>124</v>
      </c>
      <c r="V132" s="3">
        <f t="shared" si="4"/>
        <v>126</v>
      </c>
      <c r="W132" s="3">
        <f t="shared" si="4"/>
        <v>126</v>
      </c>
      <c r="X132" s="3">
        <f t="shared" si="4"/>
        <v>128</v>
      </c>
      <c r="Y132" s="3">
        <f t="shared" si="4"/>
        <v>90</v>
      </c>
      <c r="Z132" s="3">
        <f t="shared" si="4"/>
        <v>90</v>
      </c>
      <c r="AA132" s="3">
        <f t="shared" si="4"/>
        <v>90</v>
      </c>
      <c r="AB132" s="3">
        <f t="shared" si="4"/>
        <v>110</v>
      </c>
      <c r="AC132" s="3">
        <f t="shared" si="4"/>
        <v>90</v>
      </c>
      <c r="AD132" s="3">
        <f t="shared" si="4"/>
        <v>60</v>
      </c>
      <c r="AE132" s="3">
        <f t="shared" si="4"/>
        <v>90</v>
      </c>
      <c r="AF132" s="3">
        <f t="shared" si="4"/>
        <v>60</v>
      </c>
    </row>
    <row r="133" spans="1:32" x14ac:dyDescent="0.2">
      <c r="A133" s="13" t="s">
        <v>155</v>
      </c>
      <c r="B133" s="24" t="s">
        <v>49</v>
      </c>
      <c r="C133" s="53">
        <f t="shared" ref="C133:AF133" si="5">C$93</f>
        <v>0</v>
      </c>
      <c r="D133" s="3">
        <f t="shared" si="5"/>
        <v>50</v>
      </c>
      <c r="E133" s="3">
        <f t="shared" si="5"/>
        <v>50</v>
      </c>
      <c r="F133" s="3">
        <f t="shared" si="5"/>
        <v>50</v>
      </c>
      <c r="G133" s="53">
        <f t="shared" si="5"/>
        <v>0</v>
      </c>
      <c r="H133" s="53">
        <f t="shared" si="5"/>
        <v>0</v>
      </c>
      <c r="I133" s="53">
        <f t="shared" si="5"/>
        <v>0</v>
      </c>
      <c r="J133" s="53">
        <f t="shared" si="5"/>
        <v>0</v>
      </c>
      <c r="K133" s="53">
        <f t="shared" si="5"/>
        <v>0</v>
      </c>
      <c r="L133" s="53">
        <f t="shared" si="5"/>
        <v>0</v>
      </c>
      <c r="M133" s="53">
        <f t="shared" si="5"/>
        <v>0</v>
      </c>
      <c r="N133" s="53">
        <f t="shared" si="5"/>
        <v>0</v>
      </c>
      <c r="O133" s="53">
        <f t="shared" si="5"/>
        <v>0</v>
      </c>
      <c r="P133" s="53">
        <f t="shared" si="5"/>
        <v>0</v>
      </c>
      <c r="Q133" s="3">
        <f t="shared" si="5"/>
        <v>20</v>
      </c>
      <c r="R133" s="3">
        <f t="shared" si="5"/>
        <v>45</v>
      </c>
      <c r="S133" s="53">
        <f t="shared" si="5"/>
        <v>0</v>
      </c>
      <c r="T133" s="3">
        <f t="shared" si="5"/>
        <v>126</v>
      </c>
      <c r="U133" s="3">
        <f t="shared" si="5"/>
        <v>271</v>
      </c>
      <c r="V133" s="3">
        <f t="shared" si="5"/>
        <v>45</v>
      </c>
      <c r="W133" s="3">
        <f t="shared" si="5"/>
        <v>27</v>
      </c>
      <c r="X133" s="3">
        <f t="shared" si="5"/>
        <v>34</v>
      </c>
      <c r="Y133" s="3">
        <f t="shared" si="5"/>
        <v>11</v>
      </c>
      <c r="Z133" s="3">
        <f t="shared" si="5"/>
        <v>7</v>
      </c>
      <c r="AA133" s="3">
        <f t="shared" si="5"/>
        <v>3</v>
      </c>
      <c r="AB133" s="3">
        <f t="shared" si="5"/>
        <v>13</v>
      </c>
      <c r="AC133" s="53">
        <f t="shared" si="5"/>
        <v>0</v>
      </c>
      <c r="AD133" s="53">
        <f t="shared" si="5"/>
        <v>0</v>
      </c>
      <c r="AE133" s="53">
        <f t="shared" si="5"/>
        <v>0</v>
      </c>
      <c r="AF133" s="53">
        <f t="shared" si="5"/>
        <v>0</v>
      </c>
    </row>
    <row r="134" spans="1:32" x14ac:dyDescent="0.2">
      <c r="A134" s="13" t="s">
        <v>156</v>
      </c>
      <c r="B134" s="24" t="s">
        <v>49</v>
      </c>
      <c r="C134" s="3">
        <f t="shared" ref="C134:AF134" si="6">C$99</f>
        <v>910</v>
      </c>
      <c r="D134" s="3">
        <f t="shared" si="6"/>
        <v>905</v>
      </c>
      <c r="E134" s="3">
        <f t="shared" si="6"/>
        <v>1486</v>
      </c>
      <c r="F134" s="3">
        <f t="shared" si="6"/>
        <v>1531</v>
      </c>
      <c r="G134" s="3">
        <f t="shared" si="6"/>
        <v>1433</v>
      </c>
      <c r="H134" s="3">
        <f t="shared" si="6"/>
        <v>2197</v>
      </c>
      <c r="I134" s="3">
        <f t="shared" si="6"/>
        <v>1601</v>
      </c>
      <c r="J134" s="3">
        <f t="shared" si="6"/>
        <v>1342</v>
      </c>
      <c r="K134" s="3">
        <f t="shared" si="6"/>
        <v>1670</v>
      </c>
      <c r="L134" s="3">
        <f t="shared" si="6"/>
        <v>2138</v>
      </c>
      <c r="M134" s="3">
        <f t="shared" si="6"/>
        <v>3400</v>
      </c>
      <c r="N134" s="3">
        <f t="shared" si="6"/>
        <v>5663</v>
      </c>
      <c r="O134" s="3">
        <f t="shared" si="6"/>
        <v>6150</v>
      </c>
      <c r="P134" s="3">
        <f t="shared" si="6"/>
        <v>6110</v>
      </c>
      <c r="Q134" s="3">
        <f t="shared" si="6"/>
        <v>4500</v>
      </c>
      <c r="R134" s="3">
        <f t="shared" si="6"/>
        <v>2917</v>
      </c>
      <c r="S134" s="3">
        <f t="shared" si="6"/>
        <v>2361</v>
      </c>
      <c r="T134" s="3">
        <f t="shared" si="6"/>
        <v>1930</v>
      </c>
      <c r="U134" s="3">
        <f t="shared" si="6"/>
        <v>1410</v>
      </c>
      <c r="V134" s="3">
        <f t="shared" si="6"/>
        <v>581</v>
      </c>
      <c r="W134" s="3">
        <f t="shared" si="6"/>
        <v>650</v>
      </c>
      <c r="X134" s="3">
        <f t="shared" si="6"/>
        <v>1409</v>
      </c>
      <c r="Y134" s="3">
        <f t="shared" si="6"/>
        <v>685</v>
      </c>
      <c r="Z134" s="3">
        <f t="shared" si="6"/>
        <v>647</v>
      </c>
      <c r="AA134" s="3">
        <f t="shared" si="6"/>
        <v>905</v>
      </c>
      <c r="AB134" s="3">
        <f t="shared" si="6"/>
        <v>1086</v>
      </c>
      <c r="AC134" s="3">
        <f t="shared" si="6"/>
        <v>1803</v>
      </c>
      <c r="AD134" s="3">
        <f t="shared" si="6"/>
        <v>1958</v>
      </c>
      <c r="AE134" s="3">
        <f t="shared" si="6"/>
        <v>1193</v>
      </c>
      <c r="AF134" s="3">
        <f t="shared" si="6"/>
        <v>495</v>
      </c>
    </row>
    <row r="135" spans="1:32" x14ac:dyDescent="0.2">
      <c r="A135" s="13" t="s">
        <v>157</v>
      </c>
      <c r="B135" s="24" t="s">
        <v>49</v>
      </c>
      <c r="C135" s="3">
        <f t="shared" ref="C135:AF135" si="7">C$108</f>
        <v>530</v>
      </c>
      <c r="D135" s="3">
        <f t="shared" si="7"/>
        <v>598</v>
      </c>
      <c r="E135" s="3">
        <f t="shared" si="7"/>
        <v>686</v>
      </c>
      <c r="F135" s="3">
        <f t="shared" si="7"/>
        <v>726</v>
      </c>
      <c r="G135" s="3">
        <f t="shared" si="7"/>
        <v>936</v>
      </c>
      <c r="H135" s="3">
        <f t="shared" si="7"/>
        <v>1140</v>
      </c>
      <c r="I135" s="3">
        <f t="shared" si="7"/>
        <v>741</v>
      </c>
      <c r="J135" s="3">
        <f t="shared" si="7"/>
        <v>566</v>
      </c>
      <c r="K135" s="3">
        <f t="shared" si="7"/>
        <v>525</v>
      </c>
      <c r="L135" s="3">
        <f t="shared" si="7"/>
        <v>554</v>
      </c>
      <c r="M135" s="3">
        <f t="shared" si="7"/>
        <v>1580</v>
      </c>
      <c r="N135" s="3">
        <f t="shared" si="7"/>
        <v>2420</v>
      </c>
      <c r="O135" s="3">
        <f t="shared" si="7"/>
        <v>3098</v>
      </c>
      <c r="P135" s="3">
        <f t="shared" si="7"/>
        <v>2227</v>
      </c>
      <c r="Q135" s="3">
        <f t="shared" si="7"/>
        <v>2021</v>
      </c>
      <c r="R135" s="3">
        <f t="shared" si="7"/>
        <v>1774</v>
      </c>
      <c r="S135" s="3">
        <f t="shared" si="7"/>
        <v>1050</v>
      </c>
      <c r="T135" s="3">
        <f t="shared" si="7"/>
        <v>846</v>
      </c>
      <c r="U135" s="3">
        <f t="shared" si="7"/>
        <v>540</v>
      </c>
      <c r="V135" s="3">
        <f t="shared" si="7"/>
        <v>418</v>
      </c>
      <c r="W135" s="3">
        <f t="shared" si="7"/>
        <v>1164</v>
      </c>
      <c r="X135" s="3">
        <f t="shared" si="7"/>
        <v>2714</v>
      </c>
      <c r="Y135" s="3">
        <f t="shared" si="7"/>
        <v>1470</v>
      </c>
      <c r="Z135" s="3">
        <f t="shared" si="7"/>
        <v>970</v>
      </c>
      <c r="AA135" s="3">
        <f t="shared" si="7"/>
        <v>990</v>
      </c>
      <c r="AB135" s="3">
        <f t="shared" si="7"/>
        <v>2010</v>
      </c>
      <c r="AC135" s="3">
        <f t="shared" si="7"/>
        <v>3215</v>
      </c>
      <c r="AD135" s="3">
        <f t="shared" si="7"/>
        <v>3975</v>
      </c>
      <c r="AE135" s="3">
        <f t="shared" si="7"/>
        <v>2615</v>
      </c>
      <c r="AF135" s="3">
        <f t="shared" si="7"/>
        <v>1125</v>
      </c>
    </row>
    <row r="136" spans="1:32" x14ac:dyDescent="0.2">
      <c r="A136" s="13" t="s">
        <v>158</v>
      </c>
      <c r="B136" s="24" t="s">
        <v>28</v>
      </c>
      <c r="C136" s="53">
        <f t="shared" ref="C136:AF136" si="8">C$10</f>
        <v>0</v>
      </c>
      <c r="D136" s="53">
        <f t="shared" si="8"/>
        <v>0</v>
      </c>
      <c r="E136" s="53">
        <f t="shared" si="8"/>
        <v>0</v>
      </c>
      <c r="F136" s="53">
        <f t="shared" si="8"/>
        <v>0</v>
      </c>
      <c r="G136" s="53">
        <f t="shared" si="8"/>
        <v>0</v>
      </c>
      <c r="H136" s="53">
        <f t="shared" si="8"/>
        <v>0</v>
      </c>
      <c r="I136" s="53">
        <f t="shared" si="8"/>
        <v>0</v>
      </c>
      <c r="J136" s="53">
        <f t="shared" si="8"/>
        <v>0</v>
      </c>
      <c r="K136" s="53">
        <f t="shared" si="8"/>
        <v>0</v>
      </c>
      <c r="L136" s="53">
        <f t="shared" si="8"/>
        <v>0</v>
      </c>
      <c r="M136" s="53">
        <f t="shared" si="8"/>
        <v>0</v>
      </c>
      <c r="N136" s="53">
        <f t="shared" si="8"/>
        <v>0</v>
      </c>
      <c r="O136" s="3">
        <f t="shared" si="8"/>
        <v>20</v>
      </c>
      <c r="P136" s="3">
        <f t="shared" si="8"/>
        <v>20</v>
      </c>
      <c r="Q136" s="3">
        <f t="shared" si="8"/>
        <v>54</v>
      </c>
      <c r="R136" s="3">
        <f t="shared" si="8"/>
        <v>40</v>
      </c>
      <c r="S136" s="3">
        <f t="shared" si="8"/>
        <v>38</v>
      </c>
      <c r="T136" s="3">
        <f t="shared" si="8"/>
        <v>24</v>
      </c>
      <c r="U136" s="3">
        <f t="shared" si="8"/>
        <v>19</v>
      </c>
      <c r="V136" s="3">
        <f t="shared" si="8"/>
        <v>14</v>
      </c>
      <c r="W136" s="3">
        <f t="shared" si="8"/>
        <v>9</v>
      </c>
      <c r="X136" s="3">
        <f t="shared" si="8"/>
        <v>26</v>
      </c>
      <c r="Y136" s="3">
        <f t="shared" si="8"/>
        <v>15</v>
      </c>
      <c r="Z136" s="3">
        <f t="shared" si="8"/>
        <v>5</v>
      </c>
      <c r="AA136" s="3">
        <f t="shared" si="8"/>
        <v>4</v>
      </c>
      <c r="AB136" s="53">
        <f t="shared" si="8"/>
        <v>0</v>
      </c>
      <c r="AC136" s="53">
        <f t="shared" si="8"/>
        <v>0</v>
      </c>
      <c r="AD136" s="53">
        <f t="shared" si="8"/>
        <v>0</v>
      </c>
      <c r="AE136" s="53">
        <f t="shared" si="8"/>
        <v>0</v>
      </c>
      <c r="AF136" s="53">
        <f t="shared" si="8"/>
        <v>0</v>
      </c>
    </row>
    <row r="137" spans="1:32" x14ac:dyDescent="0.2">
      <c r="A137" s="13" t="s">
        <v>159</v>
      </c>
      <c r="B137" s="24" t="s">
        <v>28</v>
      </c>
      <c r="C137" s="3">
        <f t="shared" ref="C137:AF137" si="9">C$26</f>
        <v>100</v>
      </c>
      <c r="D137" s="3">
        <f t="shared" si="9"/>
        <v>100</v>
      </c>
      <c r="E137" s="3">
        <f t="shared" si="9"/>
        <v>100</v>
      </c>
      <c r="F137" s="3">
        <f t="shared" si="9"/>
        <v>100</v>
      </c>
      <c r="G137" s="3">
        <f t="shared" si="9"/>
        <v>50</v>
      </c>
      <c r="H137" s="3">
        <f t="shared" si="9"/>
        <v>15</v>
      </c>
      <c r="I137" s="3">
        <f t="shared" si="9"/>
        <v>115</v>
      </c>
      <c r="J137" s="3">
        <f t="shared" si="9"/>
        <v>115</v>
      </c>
      <c r="K137" s="3">
        <f t="shared" si="9"/>
        <v>35</v>
      </c>
      <c r="L137" s="3">
        <f t="shared" si="9"/>
        <v>35</v>
      </c>
      <c r="M137" s="3">
        <f t="shared" si="9"/>
        <v>60</v>
      </c>
      <c r="N137" s="3">
        <f t="shared" si="9"/>
        <v>120</v>
      </c>
      <c r="O137" s="53">
        <f t="shared" si="9"/>
        <v>0</v>
      </c>
      <c r="P137" s="53">
        <f t="shared" si="9"/>
        <v>0</v>
      </c>
      <c r="Q137" s="3">
        <f t="shared" si="9"/>
        <v>0</v>
      </c>
      <c r="R137" s="53">
        <f t="shared" si="9"/>
        <v>0</v>
      </c>
      <c r="S137" s="53">
        <f t="shared" si="9"/>
        <v>0</v>
      </c>
      <c r="T137" s="53">
        <f t="shared" si="9"/>
        <v>0</v>
      </c>
      <c r="U137" s="53">
        <f t="shared" si="9"/>
        <v>0</v>
      </c>
      <c r="V137" s="53">
        <f t="shared" si="9"/>
        <v>0</v>
      </c>
      <c r="W137" s="53">
        <f t="shared" si="9"/>
        <v>0</v>
      </c>
      <c r="X137" s="53">
        <f t="shared" si="9"/>
        <v>0</v>
      </c>
      <c r="Y137" s="53">
        <f t="shared" si="9"/>
        <v>0</v>
      </c>
      <c r="Z137" s="53">
        <f t="shared" si="9"/>
        <v>0</v>
      </c>
      <c r="AA137" s="53">
        <f t="shared" si="9"/>
        <v>0</v>
      </c>
      <c r="AB137" s="53">
        <f t="shared" si="9"/>
        <v>0</v>
      </c>
      <c r="AC137" s="53">
        <f t="shared" si="9"/>
        <v>0</v>
      </c>
      <c r="AD137" s="53">
        <f t="shared" si="9"/>
        <v>40</v>
      </c>
      <c r="AE137" s="3">
        <f t="shared" si="9"/>
        <v>60</v>
      </c>
      <c r="AF137" s="3">
        <f t="shared" si="9"/>
        <v>90</v>
      </c>
    </row>
    <row r="138" spans="1:32" x14ac:dyDescent="0.2">
      <c r="A138" s="13" t="s">
        <v>160</v>
      </c>
      <c r="B138" s="24" t="s">
        <v>28</v>
      </c>
      <c r="C138" s="53">
        <f t="shared" ref="C138:AF138" si="10">C$43</f>
        <v>0</v>
      </c>
      <c r="D138" s="53">
        <f t="shared" si="10"/>
        <v>0</v>
      </c>
      <c r="E138" s="53">
        <f t="shared" si="10"/>
        <v>0</v>
      </c>
      <c r="F138" s="53">
        <f t="shared" si="10"/>
        <v>0</v>
      </c>
      <c r="G138" s="53">
        <f t="shared" si="10"/>
        <v>0</v>
      </c>
      <c r="H138" s="53">
        <f t="shared" si="10"/>
        <v>0</v>
      </c>
      <c r="I138" s="53">
        <f t="shared" si="10"/>
        <v>0</v>
      </c>
      <c r="J138" s="53">
        <f t="shared" si="10"/>
        <v>0</v>
      </c>
      <c r="K138" s="53">
        <f t="shared" si="10"/>
        <v>0</v>
      </c>
      <c r="L138" s="53">
        <f t="shared" si="10"/>
        <v>0</v>
      </c>
      <c r="M138" s="53">
        <f t="shared" si="10"/>
        <v>0</v>
      </c>
      <c r="N138" s="42">
        <f t="shared" si="10"/>
        <v>360</v>
      </c>
      <c r="O138" s="42">
        <f t="shared" si="10"/>
        <v>52</v>
      </c>
      <c r="P138" s="42">
        <f t="shared" si="10"/>
        <v>129</v>
      </c>
      <c r="Q138" s="42">
        <f t="shared" si="10"/>
        <v>73</v>
      </c>
      <c r="R138" s="42">
        <f t="shared" si="10"/>
        <v>63</v>
      </c>
      <c r="S138" s="42">
        <f t="shared" si="10"/>
        <v>48</v>
      </c>
      <c r="T138" s="42">
        <f t="shared" si="10"/>
        <v>35</v>
      </c>
      <c r="U138" s="42">
        <f t="shared" si="10"/>
        <v>22</v>
      </c>
      <c r="V138" s="42">
        <f t="shared" si="10"/>
        <v>6</v>
      </c>
      <c r="W138" s="42">
        <f t="shared" si="10"/>
        <v>10</v>
      </c>
      <c r="X138" s="42">
        <f t="shared" si="10"/>
        <v>12</v>
      </c>
      <c r="Y138" s="42">
        <f t="shared" si="10"/>
        <v>10</v>
      </c>
      <c r="Z138" s="42">
        <f t="shared" si="10"/>
        <v>10</v>
      </c>
      <c r="AA138" s="53">
        <f t="shared" si="10"/>
        <v>0</v>
      </c>
      <c r="AB138" s="42">
        <f t="shared" si="10"/>
        <v>35</v>
      </c>
      <c r="AC138" s="42">
        <f t="shared" si="10"/>
        <v>30</v>
      </c>
      <c r="AD138" s="53">
        <f t="shared" si="10"/>
        <v>20</v>
      </c>
      <c r="AE138" s="3">
        <f t="shared" si="10"/>
        <v>15</v>
      </c>
      <c r="AF138" s="3">
        <f t="shared" si="10"/>
        <v>55</v>
      </c>
    </row>
    <row r="139" spans="1:32" x14ac:dyDescent="0.2">
      <c r="A139" s="13" t="s">
        <v>161</v>
      </c>
      <c r="B139" s="24" t="s">
        <v>28</v>
      </c>
      <c r="C139" s="53">
        <f t="shared" ref="C139:AF139" si="11">C$51</f>
        <v>0</v>
      </c>
      <c r="D139" s="53">
        <f t="shared" si="11"/>
        <v>0</v>
      </c>
      <c r="E139" s="42">
        <f t="shared" si="11"/>
        <v>4</v>
      </c>
      <c r="F139" s="42">
        <f t="shared" si="11"/>
        <v>10</v>
      </c>
      <c r="G139" s="42">
        <f t="shared" si="11"/>
        <v>30</v>
      </c>
      <c r="H139" s="42">
        <f t="shared" si="11"/>
        <v>30</v>
      </c>
      <c r="I139" s="42">
        <f t="shared" si="11"/>
        <v>40</v>
      </c>
      <c r="J139" s="42">
        <f t="shared" si="11"/>
        <v>30</v>
      </c>
      <c r="K139" s="42">
        <f t="shared" si="11"/>
        <v>62</v>
      </c>
      <c r="L139" s="42">
        <f t="shared" si="11"/>
        <v>75</v>
      </c>
      <c r="M139" s="42">
        <f t="shared" si="11"/>
        <v>132</v>
      </c>
      <c r="N139" s="42">
        <f t="shared" si="11"/>
        <v>118</v>
      </c>
      <c r="O139" s="42">
        <f t="shared" si="11"/>
        <v>151</v>
      </c>
      <c r="P139" s="42">
        <f t="shared" si="11"/>
        <v>158</v>
      </c>
      <c r="Q139" s="42">
        <f t="shared" si="11"/>
        <v>151</v>
      </c>
      <c r="R139" s="42">
        <f t="shared" si="11"/>
        <v>121</v>
      </c>
      <c r="S139" s="42">
        <f t="shared" si="11"/>
        <v>83</v>
      </c>
      <c r="T139" s="42">
        <f t="shared" si="11"/>
        <v>84</v>
      </c>
      <c r="U139" s="42">
        <f t="shared" si="11"/>
        <v>60</v>
      </c>
      <c r="V139" s="42">
        <f t="shared" si="11"/>
        <v>25</v>
      </c>
      <c r="W139" s="42">
        <f t="shared" si="11"/>
        <v>40</v>
      </c>
      <c r="X139" s="42">
        <f t="shared" si="11"/>
        <v>42</v>
      </c>
      <c r="Y139" s="42">
        <f t="shared" si="11"/>
        <v>30</v>
      </c>
      <c r="Z139" s="42">
        <f t="shared" si="11"/>
        <v>20</v>
      </c>
      <c r="AA139" s="42">
        <f t="shared" si="11"/>
        <v>15</v>
      </c>
      <c r="AB139" s="42">
        <f t="shared" si="11"/>
        <v>20</v>
      </c>
      <c r="AC139" s="42">
        <f t="shared" si="11"/>
        <v>20</v>
      </c>
      <c r="AD139" s="42">
        <f t="shared" si="11"/>
        <v>30</v>
      </c>
      <c r="AE139" s="3">
        <f t="shared" si="11"/>
        <v>10</v>
      </c>
      <c r="AF139" s="3">
        <f t="shared" si="11"/>
        <v>10</v>
      </c>
    </row>
    <row r="140" spans="1:32" x14ac:dyDescent="0.2">
      <c r="A140" s="13" t="s">
        <v>162</v>
      </c>
      <c r="B140" s="24" t="s">
        <v>28</v>
      </c>
      <c r="C140" s="53">
        <f t="shared" ref="C140:AF140" si="12">C$74</f>
        <v>0</v>
      </c>
      <c r="D140" s="53">
        <f t="shared" si="12"/>
        <v>0</v>
      </c>
      <c r="E140" s="53">
        <f t="shared" si="12"/>
        <v>0</v>
      </c>
      <c r="F140" s="53">
        <f t="shared" si="12"/>
        <v>0</v>
      </c>
      <c r="G140" s="53">
        <f t="shared" si="12"/>
        <v>0</v>
      </c>
      <c r="H140" s="53">
        <f t="shared" si="12"/>
        <v>0</v>
      </c>
      <c r="I140" s="53">
        <f t="shared" si="12"/>
        <v>0</v>
      </c>
      <c r="J140" s="53">
        <f t="shared" si="12"/>
        <v>0</v>
      </c>
      <c r="K140" s="53">
        <f t="shared" si="12"/>
        <v>0</v>
      </c>
      <c r="L140" s="53">
        <f t="shared" si="12"/>
        <v>0</v>
      </c>
      <c r="M140" s="42">
        <f t="shared" si="12"/>
        <v>23</v>
      </c>
      <c r="N140" s="42">
        <f t="shared" si="12"/>
        <v>35</v>
      </c>
      <c r="O140" s="42">
        <f t="shared" si="12"/>
        <v>29</v>
      </c>
      <c r="P140" s="42">
        <f t="shared" si="12"/>
        <v>37</v>
      </c>
      <c r="Q140" s="42">
        <f t="shared" si="12"/>
        <v>44</v>
      </c>
      <c r="R140" s="42">
        <f t="shared" si="12"/>
        <v>45</v>
      </c>
      <c r="S140" s="42">
        <f t="shared" si="12"/>
        <v>70</v>
      </c>
      <c r="T140" s="42">
        <f t="shared" si="12"/>
        <v>61</v>
      </c>
      <c r="U140" s="42">
        <f t="shared" si="12"/>
        <v>61</v>
      </c>
      <c r="V140" s="42">
        <f t="shared" si="12"/>
        <v>41</v>
      </c>
      <c r="W140" s="42">
        <f t="shared" si="12"/>
        <v>10</v>
      </c>
      <c r="X140" s="42">
        <f t="shared" si="12"/>
        <v>25</v>
      </c>
      <c r="Y140" s="53">
        <f t="shared" si="12"/>
        <v>0</v>
      </c>
      <c r="Z140" s="42">
        <f t="shared" si="12"/>
        <v>0</v>
      </c>
      <c r="AA140" s="42">
        <f t="shared" si="12"/>
        <v>20</v>
      </c>
      <c r="AB140" s="42">
        <f t="shared" si="12"/>
        <v>40</v>
      </c>
      <c r="AC140" s="42">
        <f t="shared" si="12"/>
        <v>20</v>
      </c>
      <c r="AD140" s="42">
        <f t="shared" si="12"/>
        <v>20</v>
      </c>
      <c r="AE140" s="53">
        <f t="shared" si="12"/>
        <v>28</v>
      </c>
      <c r="AF140" s="3">
        <f t="shared" si="12"/>
        <v>35</v>
      </c>
    </row>
    <row r="141" spans="1:32" x14ac:dyDescent="0.2">
      <c r="A141" s="13" t="s">
        <v>163</v>
      </c>
      <c r="B141" s="24" t="s">
        <v>28</v>
      </c>
      <c r="C141" s="53">
        <f t="shared" ref="C141:AF141" si="13">C$86</f>
        <v>0</v>
      </c>
      <c r="D141" s="53">
        <f t="shared" si="13"/>
        <v>0</v>
      </c>
      <c r="E141" s="53">
        <f t="shared" si="13"/>
        <v>0</v>
      </c>
      <c r="F141" s="53">
        <f t="shared" si="13"/>
        <v>0</v>
      </c>
      <c r="G141" s="53">
        <f t="shared" si="13"/>
        <v>0</v>
      </c>
      <c r="H141" s="53">
        <f t="shared" si="13"/>
        <v>0</v>
      </c>
      <c r="I141" s="53">
        <f t="shared" si="13"/>
        <v>0</v>
      </c>
      <c r="J141" s="53">
        <f t="shared" si="13"/>
        <v>0</v>
      </c>
      <c r="K141" s="53">
        <f t="shared" si="13"/>
        <v>0</v>
      </c>
      <c r="L141" s="53">
        <f t="shared" si="13"/>
        <v>0</v>
      </c>
      <c r="M141" s="53">
        <f t="shared" si="13"/>
        <v>0</v>
      </c>
      <c r="N141" s="53">
        <f t="shared" si="13"/>
        <v>0</v>
      </c>
      <c r="O141" s="53">
        <f t="shared" si="13"/>
        <v>0</v>
      </c>
      <c r="P141" s="53">
        <f t="shared" si="13"/>
        <v>0</v>
      </c>
      <c r="Q141" s="53">
        <f t="shared" si="13"/>
        <v>0</v>
      </c>
      <c r="R141" s="53">
        <f t="shared" si="13"/>
        <v>0</v>
      </c>
      <c r="S141" s="42">
        <f t="shared" si="13"/>
        <v>18</v>
      </c>
      <c r="T141" s="42">
        <f t="shared" si="13"/>
        <v>46</v>
      </c>
      <c r="U141" s="42">
        <f t="shared" si="13"/>
        <v>32</v>
      </c>
      <c r="V141" s="42">
        <f t="shared" si="13"/>
        <v>2</v>
      </c>
      <c r="W141" s="42">
        <f t="shared" si="13"/>
        <v>1</v>
      </c>
      <c r="X141" s="42">
        <f t="shared" si="13"/>
        <v>10</v>
      </c>
      <c r="Y141" s="42">
        <f t="shared" si="13"/>
        <v>6</v>
      </c>
      <c r="Z141" s="42">
        <f t="shared" si="13"/>
        <v>1</v>
      </c>
      <c r="AA141" s="42">
        <f t="shared" si="13"/>
        <v>1</v>
      </c>
      <c r="AB141" s="42">
        <f t="shared" si="13"/>
        <v>1</v>
      </c>
      <c r="AC141" s="53">
        <f t="shared" si="13"/>
        <v>0</v>
      </c>
      <c r="AD141" s="53">
        <f t="shared" si="13"/>
        <v>0</v>
      </c>
      <c r="AE141" s="53">
        <f t="shared" si="13"/>
        <v>0</v>
      </c>
      <c r="AF141" s="53">
        <f t="shared" si="13"/>
        <v>0</v>
      </c>
    </row>
    <row r="142" spans="1:32" x14ac:dyDescent="0.2">
      <c r="A142" s="13" t="s">
        <v>164</v>
      </c>
      <c r="B142" s="24" t="s">
        <v>28</v>
      </c>
      <c r="C142" s="53">
        <f t="shared" ref="C142:AF142" si="14">C$103</f>
        <v>0</v>
      </c>
      <c r="D142" s="53">
        <f t="shared" si="14"/>
        <v>0</v>
      </c>
      <c r="E142" s="53">
        <f t="shared" si="14"/>
        <v>0</v>
      </c>
      <c r="F142" s="53">
        <f t="shared" si="14"/>
        <v>0</v>
      </c>
      <c r="G142" s="53">
        <f t="shared" si="14"/>
        <v>0</v>
      </c>
      <c r="H142" s="53">
        <f t="shared" si="14"/>
        <v>0</v>
      </c>
      <c r="I142" s="53">
        <f t="shared" si="14"/>
        <v>0</v>
      </c>
      <c r="J142" s="53">
        <f t="shared" si="14"/>
        <v>0</v>
      </c>
      <c r="K142" s="53">
        <f t="shared" si="14"/>
        <v>0</v>
      </c>
      <c r="L142" s="53">
        <f t="shared" si="14"/>
        <v>0</v>
      </c>
      <c r="M142" s="53">
        <f t="shared" si="14"/>
        <v>0</v>
      </c>
      <c r="N142" s="53">
        <f t="shared" si="14"/>
        <v>0</v>
      </c>
      <c r="O142" s="53">
        <f t="shared" si="14"/>
        <v>0</v>
      </c>
      <c r="P142" s="53">
        <f t="shared" si="14"/>
        <v>0</v>
      </c>
      <c r="Q142" s="42">
        <f t="shared" si="14"/>
        <v>10</v>
      </c>
      <c r="R142" s="42">
        <f t="shared" si="14"/>
        <v>32</v>
      </c>
      <c r="S142" s="42">
        <f t="shared" si="14"/>
        <v>107</v>
      </c>
      <c r="T142" s="42">
        <f t="shared" si="14"/>
        <v>209</v>
      </c>
      <c r="U142" s="42">
        <f t="shared" si="14"/>
        <v>89</v>
      </c>
      <c r="V142" s="42">
        <f t="shared" si="14"/>
        <v>25</v>
      </c>
      <c r="W142" s="42">
        <f t="shared" si="14"/>
        <v>10</v>
      </c>
      <c r="X142" s="42">
        <f t="shared" si="14"/>
        <v>17</v>
      </c>
      <c r="Y142" s="42">
        <f t="shared" si="14"/>
        <v>13</v>
      </c>
      <c r="Z142" s="42">
        <f t="shared" si="14"/>
        <v>17</v>
      </c>
      <c r="AA142" s="42">
        <f t="shared" si="14"/>
        <v>14</v>
      </c>
      <c r="AB142" s="42">
        <f t="shared" si="14"/>
        <v>21</v>
      </c>
      <c r="AC142" s="53">
        <f t="shared" si="14"/>
        <v>0</v>
      </c>
      <c r="AD142" s="42">
        <f t="shared" si="14"/>
        <v>0</v>
      </c>
      <c r="AE142" s="53">
        <f t="shared" si="14"/>
        <v>0</v>
      </c>
      <c r="AF142" s="53">
        <f t="shared" si="14"/>
        <v>0</v>
      </c>
    </row>
    <row r="143" spans="1:32" x14ac:dyDescent="0.2">
      <c r="A143" s="13" t="s">
        <v>165</v>
      </c>
      <c r="B143" s="24" t="s">
        <v>32</v>
      </c>
      <c r="C143" s="53">
        <f t="shared" ref="C143:AF143" si="15">C$16</f>
        <v>0</v>
      </c>
      <c r="D143" s="53">
        <f t="shared" si="15"/>
        <v>0</v>
      </c>
      <c r="E143" s="42">
        <f t="shared" si="15"/>
        <v>10</v>
      </c>
      <c r="F143" s="42">
        <f t="shared" si="15"/>
        <v>5</v>
      </c>
      <c r="G143" s="53">
        <f t="shared" si="15"/>
        <v>0</v>
      </c>
      <c r="H143" s="53">
        <f t="shared" si="15"/>
        <v>0</v>
      </c>
      <c r="I143" s="53">
        <f t="shared" si="15"/>
        <v>0</v>
      </c>
      <c r="J143" s="53">
        <f t="shared" si="15"/>
        <v>0</v>
      </c>
      <c r="K143" s="53">
        <f t="shared" si="15"/>
        <v>0</v>
      </c>
      <c r="L143" s="53">
        <f t="shared" si="15"/>
        <v>0</v>
      </c>
      <c r="M143" s="42">
        <f t="shared" si="15"/>
        <v>85</v>
      </c>
      <c r="N143" s="42">
        <f t="shared" si="15"/>
        <v>160</v>
      </c>
      <c r="O143" s="42">
        <f t="shared" si="15"/>
        <v>117</v>
      </c>
      <c r="P143" s="42">
        <f t="shared" si="15"/>
        <v>384</v>
      </c>
      <c r="Q143" s="42">
        <f t="shared" si="15"/>
        <v>324</v>
      </c>
      <c r="R143" s="42">
        <f t="shared" si="15"/>
        <v>320</v>
      </c>
      <c r="S143" s="42">
        <f t="shared" si="15"/>
        <v>298</v>
      </c>
      <c r="T143" s="42">
        <f t="shared" si="15"/>
        <v>276</v>
      </c>
      <c r="U143" s="42">
        <f t="shared" si="15"/>
        <v>300</v>
      </c>
      <c r="V143" s="42">
        <f t="shared" si="15"/>
        <v>270</v>
      </c>
      <c r="W143" s="42">
        <f t="shared" si="15"/>
        <v>267</v>
      </c>
      <c r="X143" s="42">
        <f t="shared" si="15"/>
        <v>296</v>
      </c>
      <c r="Y143" s="42">
        <f t="shared" si="15"/>
        <v>300</v>
      </c>
      <c r="Z143" s="42">
        <f t="shared" si="15"/>
        <v>190</v>
      </c>
      <c r="AA143" s="42">
        <f t="shared" si="15"/>
        <v>50</v>
      </c>
      <c r="AB143" s="42">
        <f t="shared" si="15"/>
        <v>471</v>
      </c>
      <c r="AC143" s="42">
        <f t="shared" si="15"/>
        <v>455</v>
      </c>
      <c r="AD143" s="42">
        <f t="shared" si="15"/>
        <v>77</v>
      </c>
      <c r="AE143" s="3">
        <f t="shared" si="15"/>
        <v>62</v>
      </c>
      <c r="AF143" s="3">
        <f t="shared" si="15"/>
        <v>49</v>
      </c>
    </row>
    <row r="144" spans="1:32" x14ac:dyDescent="0.2">
      <c r="A144" s="13" t="s">
        <v>166</v>
      </c>
      <c r="B144" s="24" t="s">
        <v>32</v>
      </c>
      <c r="C144" s="53">
        <f t="shared" ref="C144:AF144" si="16">C$21</f>
        <v>0</v>
      </c>
      <c r="D144" s="53">
        <f t="shared" si="16"/>
        <v>0</v>
      </c>
      <c r="E144" s="53">
        <f t="shared" si="16"/>
        <v>0</v>
      </c>
      <c r="F144" s="53">
        <f t="shared" si="16"/>
        <v>0</v>
      </c>
      <c r="G144" s="53">
        <f t="shared" si="16"/>
        <v>0</v>
      </c>
      <c r="H144" s="53">
        <f t="shared" si="16"/>
        <v>0</v>
      </c>
      <c r="I144" s="53">
        <f t="shared" si="16"/>
        <v>0</v>
      </c>
      <c r="J144" s="53">
        <f t="shared" si="16"/>
        <v>0</v>
      </c>
      <c r="K144" s="53">
        <f t="shared" si="16"/>
        <v>0</v>
      </c>
      <c r="L144" s="53">
        <f t="shared" si="16"/>
        <v>0</v>
      </c>
      <c r="M144" s="53">
        <f t="shared" si="16"/>
        <v>0</v>
      </c>
      <c r="N144" s="42">
        <f t="shared" si="16"/>
        <v>130</v>
      </c>
      <c r="O144" s="42">
        <f t="shared" si="16"/>
        <v>344</v>
      </c>
      <c r="P144" s="42">
        <f t="shared" si="16"/>
        <v>241</v>
      </c>
      <c r="Q144" s="42">
        <f t="shared" si="16"/>
        <v>407</v>
      </c>
      <c r="R144" s="42">
        <f t="shared" si="16"/>
        <v>279</v>
      </c>
      <c r="S144" s="42">
        <f t="shared" si="16"/>
        <v>228</v>
      </c>
      <c r="T144" s="42">
        <f t="shared" si="16"/>
        <v>197</v>
      </c>
      <c r="U144" s="42">
        <f t="shared" si="16"/>
        <v>106</v>
      </c>
      <c r="V144" s="42">
        <f t="shared" si="16"/>
        <v>43</v>
      </c>
      <c r="W144" s="42">
        <f t="shared" si="16"/>
        <v>51</v>
      </c>
      <c r="X144" s="42">
        <f t="shared" si="16"/>
        <v>100</v>
      </c>
      <c r="Y144" s="42">
        <f t="shared" si="16"/>
        <v>110</v>
      </c>
      <c r="Z144" s="42">
        <f t="shared" si="16"/>
        <v>60</v>
      </c>
      <c r="AA144" s="42">
        <f t="shared" si="16"/>
        <v>60</v>
      </c>
      <c r="AB144" s="42">
        <f t="shared" si="16"/>
        <v>80</v>
      </c>
      <c r="AC144" s="42">
        <f t="shared" si="16"/>
        <v>60</v>
      </c>
      <c r="AD144" s="42">
        <f t="shared" si="16"/>
        <v>75</v>
      </c>
      <c r="AE144" s="3">
        <f t="shared" si="16"/>
        <v>70</v>
      </c>
      <c r="AF144" s="3">
        <f t="shared" si="16"/>
        <v>70</v>
      </c>
    </row>
    <row r="145" spans="1:32" x14ac:dyDescent="0.2">
      <c r="A145" s="13" t="s">
        <v>167</v>
      </c>
      <c r="B145" s="24" t="s">
        <v>32</v>
      </c>
      <c r="C145" s="42">
        <f t="shared" ref="C145:AF145" si="17">C$46</f>
        <v>2</v>
      </c>
      <c r="D145" s="42">
        <f t="shared" si="17"/>
        <v>2</v>
      </c>
      <c r="E145" s="42">
        <f t="shared" si="17"/>
        <v>8</v>
      </c>
      <c r="F145" s="53">
        <f t="shared" si="17"/>
        <v>0</v>
      </c>
      <c r="G145" s="53">
        <f t="shared" si="17"/>
        <v>0</v>
      </c>
      <c r="H145" s="53">
        <f t="shared" si="17"/>
        <v>0</v>
      </c>
      <c r="I145" s="53">
        <f t="shared" si="17"/>
        <v>0</v>
      </c>
      <c r="J145" s="53">
        <f t="shared" si="17"/>
        <v>0</v>
      </c>
      <c r="K145" s="42">
        <f t="shared" si="17"/>
        <v>84</v>
      </c>
      <c r="L145" s="42">
        <f t="shared" si="17"/>
        <v>107</v>
      </c>
      <c r="M145" s="42">
        <f t="shared" si="17"/>
        <v>63</v>
      </c>
      <c r="N145" s="42">
        <f t="shared" si="17"/>
        <v>62</v>
      </c>
      <c r="O145" s="53">
        <f t="shared" si="17"/>
        <v>0</v>
      </c>
      <c r="P145" s="42">
        <f t="shared" si="17"/>
        <v>40</v>
      </c>
      <c r="Q145" s="42">
        <f t="shared" si="17"/>
        <v>21</v>
      </c>
      <c r="R145" s="42">
        <f t="shared" si="17"/>
        <v>55</v>
      </c>
      <c r="S145" s="42">
        <f t="shared" si="17"/>
        <v>20</v>
      </c>
      <c r="T145" s="42">
        <f t="shared" si="17"/>
        <v>10</v>
      </c>
      <c r="U145" s="42">
        <f t="shared" si="17"/>
        <v>5</v>
      </c>
      <c r="V145" s="42">
        <f t="shared" si="17"/>
        <v>10</v>
      </c>
      <c r="W145" s="42">
        <f t="shared" si="17"/>
        <v>7</v>
      </c>
      <c r="X145" s="42">
        <f t="shared" si="17"/>
        <v>6</v>
      </c>
      <c r="Y145" s="42">
        <f t="shared" si="17"/>
        <v>6</v>
      </c>
      <c r="Z145" s="42">
        <f t="shared" si="17"/>
        <v>2</v>
      </c>
      <c r="AA145" s="42">
        <f t="shared" si="17"/>
        <v>2</v>
      </c>
      <c r="AB145" s="53">
        <f t="shared" si="17"/>
        <v>0</v>
      </c>
      <c r="AC145" s="53">
        <f t="shared" si="17"/>
        <v>0</v>
      </c>
      <c r="AD145" s="53">
        <f t="shared" si="17"/>
        <v>0</v>
      </c>
      <c r="AE145" s="53">
        <f t="shared" si="17"/>
        <v>0</v>
      </c>
      <c r="AF145" s="53">
        <f t="shared" si="17"/>
        <v>0</v>
      </c>
    </row>
    <row r="146" spans="1:32" x14ac:dyDescent="0.2">
      <c r="A146" s="13" t="s">
        <v>168</v>
      </c>
      <c r="B146" s="24" t="s">
        <v>32</v>
      </c>
      <c r="C146" s="53">
        <f t="shared" ref="C146:AF146" si="18">C$65</f>
        <v>0</v>
      </c>
      <c r="D146" s="53">
        <f t="shared" si="18"/>
        <v>0</v>
      </c>
      <c r="E146" s="53">
        <f t="shared" si="18"/>
        <v>0</v>
      </c>
      <c r="F146" s="53">
        <f t="shared" si="18"/>
        <v>0</v>
      </c>
      <c r="G146" s="53">
        <f t="shared" si="18"/>
        <v>0</v>
      </c>
      <c r="H146" s="42">
        <f t="shared" si="18"/>
        <v>5</v>
      </c>
      <c r="I146" s="42">
        <f t="shared" si="18"/>
        <v>5</v>
      </c>
      <c r="J146" s="53">
        <f t="shared" si="18"/>
        <v>0</v>
      </c>
      <c r="K146" s="53">
        <f t="shared" si="18"/>
        <v>0</v>
      </c>
      <c r="L146" s="53">
        <f t="shared" si="18"/>
        <v>0</v>
      </c>
      <c r="M146" s="42">
        <f t="shared" si="18"/>
        <v>20</v>
      </c>
      <c r="N146" s="42">
        <f t="shared" si="18"/>
        <v>20</v>
      </c>
      <c r="O146" s="42">
        <f t="shared" si="18"/>
        <v>20</v>
      </c>
      <c r="P146" s="42">
        <f t="shared" si="18"/>
        <v>30</v>
      </c>
      <c r="Q146" s="42">
        <f t="shared" si="18"/>
        <v>30</v>
      </c>
      <c r="R146" s="42">
        <f t="shared" si="18"/>
        <v>10</v>
      </c>
      <c r="S146" s="42">
        <f t="shared" si="18"/>
        <v>10</v>
      </c>
      <c r="T146" s="42">
        <f t="shared" si="18"/>
        <v>10</v>
      </c>
      <c r="U146" s="42">
        <f t="shared" si="18"/>
        <v>114</v>
      </c>
      <c r="V146" s="42">
        <f t="shared" si="18"/>
        <v>4</v>
      </c>
      <c r="W146" s="42">
        <f t="shared" si="18"/>
        <v>12</v>
      </c>
      <c r="X146" s="42">
        <f t="shared" si="18"/>
        <v>6</v>
      </c>
      <c r="Y146" s="42">
        <f t="shared" si="18"/>
        <v>5</v>
      </c>
      <c r="Z146" s="42">
        <f t="shared" si="18"/>
        <v>5</v>
      </c>
      <c r="AA146" s="42">
        <f t="shared" si="18"/>
        <v>12</v>
      </c>
      <c r="AB146" s="42">
        <f t="shared" si="18"/>
        <v>14</v>
      </c>
      <c r="AC146" s="42">
        <f t="shared" si="18"/>
        <v>20</v>
      </c>
      <c r="AD146" s="42">
        <f t="shared" si="18"/>
        <v>25</v>
      </c>
      <c r="AE146" s="3">
        <f t="shared" si="18"/>
        <v>10</v>
      </c>
      <c r="AF146" s="3">
        <f t="shared" si="18"/>
        <v>10</v>
      </c>
    </row>
    <row r="147" spans="1:32" x14ac:dyDescent="0.2">
      <c r="A147" s="13" t="s">
        <v>169</v>
      </c>
      <c r="B147" s="24" t="s">
        <v>32</v>
      </c>
      <c r="C147" s="3">
        <f t="shared" ref="C147:AF147" si="19">C$83</f>
        <v>20</v>
      </c>
      <c r="D147" s="3">
        <f t="shared" si="19"/>
        <v>20</v>
      </c>
      <c r="E147" s="3">
        <f t="shared" si="19"/>
        <v>460</v>
      </c>
      <c r="F147" s="3">
        <f t="shared" si="19"/>
        <v>314</v>
      </c>
      <c r="G147" s="3">
        <f t="shared" si="19"/>
        <v>100</v>
      </c>
      <c r="H147" s="3">
        <f t="shared" si="19"/>
        <v>130</v>
      </c>
      <c r="I147" s="3">
        <f t="shared" si="19"/>
        <v>85</v>
      </c>
      <c r="J147" s="3">
        <f t="shared" si="19"/>
        <v>91</v>
      </c>
      <c r="K147" s="3">
        <f t="shared" si="19"/>
        <v>107</v>
      </c>
      <c r="L147" s="3">
        <f t="shared" si="19"/>
        <v>323</v>
      </c>
      <c r="M147" s="3">
        <f t="shared" si="19"/>
        <v>270</v>
      </c>
      <c r="N147" s="3">
        <f t="shared" si="19"/>
        <v>245</v>
      </c>
      <c r="O147" s="3">
        <f t="shared" si="19"/>
        <v>282</v>
      </c>
      <c r="P147" s="3">
        <f t="shared" si="19"/>
        <v>565</v>
      </c>
      <c r="Q147" s="3">
        <f t="shared" si="19"/>
        <v>563</v>
      </c>
      <c r="R147" s="3">
        <f t="shared" si="19"/>
        <v>526</v>
      </c>
      <c r="S147" s="3">
        <f t="shared" si="19"/>
        <v>322</v>
      </c>
      <c r="T147" s="3">
        <f t="shared" si="19"/>
        <v>258</v>
      </c>
      <c r="U147" s="3">
        <f t="shared" si="19"/>
        <v>190</v>
      </c>
      <c r="V147" s="3">
        <f t="shared" si="19"/>
        <v>122</v>
      </c>
      <c r="W147" s="3">
        <f t="shared" si="19"/>
        <v>68</v>
      </c>
      <c r="X147" s="3">
        <f t="shared" si="19"/>
        <v>76</v>
      </c>
      <c r="Y147" s="3">
        <f t="shared" si="19"/>
        <v>97</v>
      </c>
      <c r="Z147" s="3">
        <f t="shared" si="19"/>
        <v>64</v>
      </c>
      <c r="AA147" s="3">
        <f t="shared" si="19"/>
        <v>46</v>
      </c>
      <c r="AB147" s="3">
        <f t="shared" si="19"/>
        <v>18</v>
      </c>
      <c r="AC147" s="3">
        <f t="shared" si="19"/>
        <v>20</v>
      </c>
      <c r="AD147" s="3">
        <f t="shared" si="19"/>
        <v>41</v>
      </c>
      <c r="AE147" s="3">
        <f t="shared" si="19"/>
        <v>155</v>
      </c>
      <c r="AF147" s="3">
        <f t="shared" si="19"/>
        <v>145</v>
      </c>
    </row>
    <row r="148" spans="1:32" x14ac:dyDescent="0.2">
      <c r="A148" s="13" t="s">
        <v>170</v>
      </c>
      <c r="B148" s="24" t="s">
        <v>32</v>
      </c>
      <c r="C148" s="53">
        <f t="shared" ref="C148:AF148" si="20">C$115</f>
        <v>0</v>
      </c>
      <c r="D148" s="3">
        <f t="shared" si="20"/>
        <v>20</v>
      </c>
      <c r="E148" s="3">
        <f t="shared" si="20"/>
        <v>0</v>
      </c>
      <c r="F148" s="3">
        <f t="shared" si="20"/>
        <v>0</v>
      </c>
      <c r="G148" s="3">
        <f t="shared" si="20"/>
        <v>100</v>
      </c>
      <c r="H148" s="3">
        <f t="shared" si="20"/>
        <v>50</v>
      </c>
      <c r="I148" s="3">
        <f t="shared" si="20"/>
        <v>10</v>
      </c>
      <c r="J148" s="3">
        <f t="shared" si="20"/>
        <v>30</v>
      </c>
      <c r="K148" s="3">
        <f t="shared" si="20"/>
        <v>50</v>
      </c>
      <c r="L148" s="3">
        <f t="shared" si="20"/>
        <v>10</v>
      </c>
      <c r="M148" s="3">
        <f t="shared" si="20"/>
        <v>20</v>
      </c>
      <c r="N148" s="3">
        <f t="shared" si="20"/>
        <v>30</v>
      </c>
      <c r="O148" s="3">
        <f t="shared" si="20"/>
        <v>20</v>
      </c>
      <c r="P148" s="3">
        <f t="shared" si="20"/>
        <v>20</v>
      </c>
      <c r="Q148" s="3">
        <f t="shared" si="20"/>
        <v>15</v>
      </c>
      <c r="R148" s="3">
        <f t="shared" si="20"/>
        <v>10</v>
      </c>
      <c r="S148" s="3">
        <f t="shared" si="20"/>
        <v>15</v>
      </c>
      <c r="T148" s="3">
        <f t="shared" si="20"/>
        <v>5</v>
      </c>
      <c r="U148" s="3">
        <f t="shared" si="20"/>
        <v>20</v>
      </c>
      <c r="V148" s="3">
        <f t="shared" si="20"/>
        <v>15</v>
      </c>
      <c r="W148" s="3">
        <f t="shared" si="20"/>
        <v>10</v>
      </c>
      <c r="X148" s="3">
        <f t="shared" si="20"/>
        <v>2</v>
      </c>
      <c r="Y148" s="53">
        <f t="shared" si="20"/>
        <v>0</v>
      </c>
      <c r="Z148" s="53">
        <f t="shared" si="20"/>
        <v>0</v>
      </c>
      <c r="AA148" s="3">
        <f t="shared" si="20"/>
        <v>5</v>
      </c>
      <c r="AB148" s="53">
        <f t="shared" si="20"/>
        <v>0</v>
      </c>
      <c r="AC148" s="53">
        <f t="shared" si="20"/>
        <v>0</v>
      </c>
      <c r="AD148" s="53">
        <f t="shared" si="20"/>
        <v>0</v>
      </c>
      <c r="AE148" s="53">
        <f t="shared" si="20"/>
        <v>0</v>
      </c>
      <c r="AF148" s="53">
        <f t="shared" si="20"/>
        <v>0</v>
      </c>
    </row>
    <row r="149" spans="1:32" x14ac:dyDescent="0.2">
      <c r="A149" s="13" t="s">
        <v>171</v>
      </c>
      <c r="B149" s="24" t="s">
        <v>32</v>
      </c>
      <c r="C149" s="3">
        <f t="shared" ref="C149:AF149" si="21">C$124</f>
        <v>45</v>
      </c>
      <c r="D149" s="3">
        <f t="shared" si="21"/>
        <v>50</v>
      </c>
      <c r="E149" s="3">
        <f t="shared" si="21"/>
        <v>45</v>
      </c>
      <c r="F149" s="3">
        <f t="shared" si="21"/>
        <v>40</v>
      </c>
      <c r="G149" s="3">
        <f t="shared" si="21"/>
        <v>20</v>
      </c>
      <c r="H149" s="53">
        <f t="shared" si="21"/>
        <v>0</v>
      </c>
      <c r="I149" s="3">
        <f t="shared" si="21"/>
        <v>100</v>
      </c>
      <c r="J149" s="3">
        <f t="shared" si="21"/>
        <v>100</v>
      </c>
      <c r="K149" s="3">
        <f t="shared" si="21"/>
        <v>100</v>
      </c>
      <c r="L149" s="3">
        <f t="shared" si="21"/>
        <v>50</v>
      </c>
      <c r="M149" s="53">
        <f t="shared" si="21"/>
        <v>0</v>
      </c>
      <c r="N149" s="3">
        <f t="shared" si="21"/>
        <v>20</v>
      </c>
      <c r="O149" s="3">
        <f t="shared" si="21"/>
        <v>201</v>
      </c>
      <c r="P149" s="3">
        <f t="shared" si="21"/>
        <v>684</v>
      </c>
      <c r="Q149" s="3">
        <f t="shared" si="21"/>
        <v>582</v>
      </c>
      <c r="R149" s="3">
        <f t="shared" si="21"/>
        <v>486</v>
      </c>
      <c r="S149" s="3">
        <f t="shared" si="21"/>
        <v>408</v>
      </c>
      <c r="T149" s="3">
        <f t="shared" si="21"/>
        <v>229</v>
      </c>
      <c r="U149" s="3">
        <f t="shared" si="21"/>
        <v>180</v>
      </c>
      <c r="V149" s="3">
        <f t="shared" si="21"/>
        <v>90</v>
      </c>
      <c r="W149" s="3">
        <f t="shared" si="21"/>
        <v>80</v>
      </c>
      <c r="X149" s="3">
        <f t="shared" si="21"/>
        <v>95</v>
      </c>
      <c r="Y149" s="3">
        <f t="shared" si="21"/>
        <v>73</v>
      </c>
      <c r="Z149" s="3">
        <f t="shared" si="21"/>
        <v>37</v>
      </c>
      <c r="AA149" s="3">
        <f t="shared" si="21"/>
        <v>45</v>
      </c>
      <c r="AB149" s="3">
        <f t="shared" si="21"/>
        <v>53</v>
      </c>
      <c r="AC149" s="3">
        <f t="shared" si="21"/>
        <v>50</v>
      </c>
      <c r="AD149" s="3">
        <f t="shared" si="21"/>
        <v>43</v>
      </c>
      <c r="AE149" s="3">
        <f t="shared" si="21"/>
        <v>47</v>
      </c>
      <c r="AF149" s="3">
        <f t="shared" si="21"/>
        <v>52.000000000000007</v>
      </c>
    </row>
    <row r="150" spans="1:32" s="17" customFormat="1" ht="15" x14ac:dyDescent="0.25">
      <c r="A150" s="16" t="s">
        <v>172</v>
      </c>
      <c r="B150" s="25" t="s">
        <v>49</v>
      </c>
      <c r="C150" s="16">
        <f>C$128+C$129+C$130+C$131+C$132+C$133+C$134+C$135</f>
        <v>2067</v>
      </c>
      <c r="D150" s="16">
        <f t="shared" ref="D150:AF150" si="22">D$128+D$129+D$130+D$131+D$132+D$133+D$134+D$135</f>
        <v>2314</v>
      </c>
      <c r="E150" s="16">
        <f t="shared" si="22"/>
        <v>3259</v>
      </c>
      <c r="F150" s="16">
        <f t="shared" si="22"/>
        <v>3554</v>
      </c>
      <c r="G150" s="16">
        <f t="shared" si="22"/>
        <v>3506</v>
      </c>
      <c r="H150" s="16">
        <f t="shared" si="22"/>
        <v>4396</v>
      </c>
      <c r="I150" s="16">
        <f t="shared" si="22"/>
        <v>3350</v>
      </c>
      <c r="J150" s="16">
        <f t="shared" si="22"/>
        <v>2532</v>
      </c>
      <c r="K150" s="16">
        <f t="shared" si="22"/>
        <v>2958</v>
      </c>
      <c r="L150" s="16">
        <f t="shared" si="22"/>
        <v>3560</v>
      </c>
      <c r="M150" s="16">
        <f t="shared" si="22"/>
        <v>5838</v>
      </c>
      <c r="N150" s="16">
        <f t="shared" si="22"/>
        <v>9809</v>
      </c>
      <c r="O150" s="16">
        <f t="shared" si="22"/>
        <v>11275</v>
      </c>
      <c r="P150" s="16">
        <f t="shared" si="22"/>
        <v>10928</v>
      </c>
      <c r="Q150" s="16">
        <f t="shared" si="22"/>
        <v>8628</v>
      </c>
      <c r="R150" s="16">
        <f t="shared" si="22"/>
        <v>6793</v>
      </c>
      <c r="S150" s="16">
        <f t="shared" si="22"/>
        <v>5286</v>
      </c>
      <c r="T150" s="16">
        <f t="shared" si="22"/>
        <v>5182</v>
      </c>
      <c r="U150" s="16">
        <f t="shared" si="22"/>
        <v>3682</v>
      </c>
      <c r="V150" s="16">
        <f t="shared" si="22"/>
        <v>2023</v>
      </c>
      <c r="W150" s="16">
        <f t="shared" si="22"/>
        <v>2653</v>
      </c>
      <c r="X150" s="16">
        <f t="shared" si="22"/>
        <v>5560</v>
      </c>
      <c r="Y150" s="16">
        <f t="shared" si="22"/>
        <v>2826</v>
      </c>
      <c r="Z150" s="16">
        <f t="shared" si="22"/>
        <v>2142</v>
      </c>
      <c r="AA150" s="16">
        <f t="shared" si="22"/>
        <v>2791</v>
      </c>
      <c r="AB150" s="16">
        <f t="shared" si="22"/>
        <v>4504</v>
      </c>
      <c r="AC150" s="16">
        <f t="shared" si="22"/>
        <v>6262</v>
      </c>
      <c r="AD150" s="16">
        <f t="shared" si="22"/>
        <v>7346</v>
      </c>
      <c r="AE150" s="16">
        <f t="shared" si="22"/>
        <v>4875</v>
      </c>
      <c r="AF150" s="40">
        <f t="shared" si="22"/>
        <v>2630</v>
      </c>
    </row>
    <row r="151" spans="1:32" s="17" customFormat="1" ht="15" x14ac:dyDescent="0.25">
      <c r="A151" s="16" t="s">
        <v>173</v>
      </c>
      <c r="B151" s="25" t="s">
        <v>28</v>
      </c>
      <c r="C151" s="16">
        <f>C$136+C$137+C$138+C$139+C$140+C$141+C$142</f>
        <v>100</v>
      </c>
      <c r="D151" s="16">
        <f t="shared" ref="D151:AF151" si="23">D$136+D$137+D$138+D$139+D$140+D$141+D$142</f>
        <v>100</v>
      </c>
      <c r="E151" s="16">
        <f t="shared" si="23"/>
        <v>104</v>
      </c>
      <c r="F151" s="16">
        <f t="shared" si="23"/>
        <v>110</v>
      </c>
      <c r="G151" s="16">
        <f t="shared" si="23"/>
        <v>80</v>
      </c>
      <c r="H151" s="16">
        <f t="shared" si="23"/>
        <v>45</v>
      </c>
      <c r="I151" s="16">
        <f t="shared" si="23"/>
        <v>155</v>
      </c>
      <c r="J151" s="16">
        <f t="shared" si="23"/>
        <v>145</v>
      </c>
      <c r="K151" s="16">
        <f t="shared" si="23"/>
        <v>97</v>
      </c>
      <c r="L151" s="16">
        <f t="shared" si="23"/>
        <v>110</v>
      </c>
      <c r="M151" s="16">
        <f t="shared" si="23"/>
        <v>215</v>
      </c>
      <c r="N151" s="16">
        <f t="shared" si="23"/>
        <v>633</v>
      </c>
      <c r="O151" s="16">
        <f t="shared" si="23"/>
        <v>252</v>
      </c>
      <c r="P151" s="16">
        <f t="shared" si="23"/>
        <v>344</v>
      </c>
      <c r="Q151" s="16">
        <f t="shared" si="23"/>
        <v>332</v>
      </c>
      <c r="R151" s="16">
        <f t="shared" si="23"/>
        <v>301</v>
      </c>
      <c r="S151" s="16">
        <f t="shared" si="23"/>
        <v>364</v>
      </c>
      <c r="T151" s="16">
        <f t="shared" si="23"/>
        <v>459</v>
      </c>
      <c r="U151" s="16">
        <f t="shared" si="23"/>
        <v>283</v>
      </c>
      <c r="V151" s="16">
        <f t="shared" si="23"/>
        <v>113</v>
      </c>
      <c r="W151" s="16">
        <f t="shared" si="23"/>
        <v>80</v>
      </c>
      <c r="X151" s="16">
        <f t="shared" si="23"/>
        <v>132</v>
      </c>
      <c r="Y151" s="16">
        <f t="shared" si="23"/>
        <v>74</v>
      </c>
      <c r="Z151" s="16">
        <f t="shared" si="23"/>
        <v>53</v>
      </c>
      <c r="AA151" s="16">
        <f t="shared" si="23"/>
        <v>54</v>
      </c>
      <c r="AB151" s="16">
        <f t="shared" si="23"/>
        <v>117</v>
      </c>
      <c r="AC151" s="16">
        <f t="shared" si="23"/>
        <v>70</v>
      </c>
      <c r="AD151" s="16">
        <f t="shared" si="23"/>
        <v>110</v>
      </c>
      <c r="AE151" s="16">
        <f t="shared" si="23"/>
        <v>113</v>
      </c>
      <c r="AF151" s="40">
        <f t="shared" si="23"/>
        <v>190</v>
      </c>
    </row>
    <row r="152" spans="1:32" s="17" customFormat="1" ht="15" x14ac:dyDescent="0.25">
      <c r="A152" s="16" t="s">
        <v>174</v>
      </c>
      <c r="B152" s="25" t="s">
        <v>32</v>
      </c>
      <c r="C152" s="16">
        <f>C$143+C$144+C$145+C$146+C$147+C$148+C$149</f>
        <v>67</v>
      </c>
      <c r="D152" s="16">
        <f t="shared" ref="D152:AF152" si="24">D$143+D$144+D$145+D$146+D$147+D$148+D$149</f>
        <v>92</v>
      </c>
      <c r="E152" s="16">
        <f t="shared" si="24"/>
        <v>523</v>
      </c>
      <c r="F152" s="16">
        <f t="shared" si="24"/>
        <v>359</v>
      </c>
      <c r="G152" s="16">
        <f t="shared" si="24"/>
        <v>220</v>
      </c>
      <c r="H152" s="16">
        <f t="shared" si="24"/>
        <v>185</v>
      </c>
      <c r="I152" s="16">
        <f t="shared" si="24"/>
        <v>200</v>
      </c>
      <c r="J152" s="16">
        <f t="shared" si="24"/>
        <v>221</v>
      </c>
      <c r="K152" s="16">
        <f t="shared" si="24"/>
        <v>341</v>
      </c>
      <c r="L152" s="16">
        <f t="shared" si="24"/>
        <v>490</v>
      </c>
      <c r="M152" s="16">
        <f t="shared" si="24"/>
        <v>458</v>
      </c>
      <c r="N152" s="16">
        <f t="shared" si="24"/>
        <v>667</v>
      </c>
      <c r="O152" s="16">
        <f t="shared" si="24"/>
        <v>984</v>
      </c>
      <c r="P152" s="16">
        <f t="shared" si="24"/>
        <v>1964</v>
      </c>
      <c r="Q152" s="16">
        <f t="shared" si="24"/>
        <v>1942</v>
      </c>
      <c r="R152" s="16">
        <f t="shared" si="24"/>
        <v>1686</v>
      </c>
      <c r="S152" s="16">
        <f t="shared" si="24"/>
        <v>1301</v>
      </c>
      <c r="T152" s="16">
        <f t="shared" si="24"/>
        <v>985</v>
      </c>
      <c r="U152" s="16">
        <f t="shared" si="24"/>
        <v>915</v>
      </c>
      <c r="V152" s="16">
        <f t="shared" si="24"/>
        <v>554</v>
      </c>
      <c r="W152" s="16">
        <f t="shared" si="24"/>
        <v>495</v>
      </c>
      <c r="X152" s="16">
        <f t="shared" si="24"/>
        <v>581</v>
      </c>
      <c r="Y152" s="16">
        <f t="shared" si="24"/>
        <v>591</v>
      </c>
      <c r="Z152" s="16">
        <f t="shared" si="24"/>
        <v>358</v>
      </c>
      <c r="AA152" s="16">
        <f t="shared" si="24"/>
        <v>220</v>
      </c>
      <c r="AB152" s="16">
        <f t="shared" si="24"/>
        <v>636</v>
      </c>
      <c r="AC152" s="16">
        <f t="shared" si="24"/>
        <v>605</v>
      </c>
      <c r="AD152" s="16">
        <f t="shared" si="24"/>
        <v>261</v>
      </c>
      <c r="AE152" s="16">
        <f t="shared" si="24"/>
        <v>344</v>
      </c>
      <c r="AF152" s="40">
        <f t="shared" si="24"/>
        <v>326</v>
      </c>
    </row>
    <row r="153" spans="1:32" s="17" customFormat="1" ht="15" x14ac:dyDescent="0.25">
      <c r="A153" s="16" t="s">
        <v>175</v>
      </c>
      <c r="B153" s="25" t="s">
        <v>148</v>
      </c>
      <c r="C153" s="16">
        <f>C$125</f>
        <v>2234</v>
      </c>
      <c r="D153" s="16">
        <f>D$125</f>
        <v>2506</v>
      </c>
      <c r="E153" s="16">
        <f t="shared" ref="E153:AF153" si="25">E$125</f>
        <v>3886</v>
      </c>
      <c r="F153" s="16">
        <f t="shared" si="25"/>
        <v>4023</v>
      </c>
      <c r="G153" s="16">
        <f t="shared" si="25"/>
        <v>3806</v>
      </c>
      <c r="H153" s="16">
        <f t="shared" si="25"/>
        <v>4626</v>
      </c>
      <c r="I153" s="16">
        <f t="shared" si="25"/>
        <v>3705</v>
      </c>
      <c r="J153" s="16">
        <f t="shared" si="25"/>
        <v>2898</v>
      </c>
      <c r="K153" s="16">
        <f t="shared" si="25"/>
        <v>3396</v>
      </c>
      <c r="L153" s="16">
        <f t="shared" si="25"/>
        <v>4160</v>
      </c>
      <c r="M153" s="16">
        <f t="shared" si="25"/>
        <v>6511</v>
      </c>
      <c r="N153" s="16">
        <f t="shared" si="25"/>
        <v>11109</v>
      </c>
      <c r="O153" s="16">
        <f t="shared" si="25"/>
        <v>12511</v>
      </c>
      <c r="P153" s="16">
        <f t="shared" si="25"/>
        <v>13236</v>
      </c>
      <c r="Q153" s="16">
        <f t="shared" si="25"/>
        <v>10902</v>
      </c>
      <c r="R153" s="16">
        <f t="shared" si="25"/>
        <v>8780</v>
      </c>
      <c r="S153" s="16">
        <f t="shared" si="25"/>
        <v>6951</v>
      </c>
      <c r="T153" s="16">
        <f t="shared" si="25"/>
        <v>6626</v>
      </c>
      <c r="U153" s="16">
        <f t="shared" si="25"/>
        <v>4880</v>
      </c>
      <c r="V153" s="16">
        <f t="shared" si="25"/>
        <v>2690</v>
      </c>
      <c r="W153" s="16">
        <f t="shared" si="25"/>
        <v>3228</v>
      </c>
      <c r="X153" s="16">
        <f t="shared" si="25"/>
        <v>6273</v>
      </c>
      <c r="Y153" s="16">
        <f t="shared" si="25"/>
        <v>3491</v>
      </c>
      <c r="Z153" s="16">
        <f t="shared" si="25"/>
        <v>2553</v>
      </c>
      <c r="AA153" s="16">
        <f t="shared" si="25"/>
        <v>3065</v>
      </c>
      <c r="AB153" s="16">
        <f t="shared" si="25"/>
        <v>5257</v>
      </c>
      <c r="AC153" s="16">
        <f t="shared" si="25"/>
        <v>6937</v>
      </c>
      <c r="AD153" s="16">
        <f t="shared" si="25"/>
        <v>7727</v>
      </c>
      <c r="AE153" s="16">
        <f t="shared" si="25"/>
        <v>5342</v>
      </c>
      <c r="AF153" s="40">
        <f t="shared" si="25"/>
        <v>3145.9999999999995</v>
      </c>
    </row>
    <row r="154" spans="1:32" s="17" customFormat="1" ht="15" x14ac:dyDescent="0.25">
      <c r="A154" s="38" t="s">
        <v>176</v>
      </c>
      <c r="B154" s="39" t="s">
        <v>49</v>
      </c>
      <c r="C154" s="38"/>
      <c r="D154" s="40">
        <f>(D150-C150)/C150%</f>
        <v>11.949685534591193</v>
      </c>
      <c r="E154" s="40">
        <f t="shared" ref="E154:AF157" si="26">(E150-D150)/D150%</f>
        <v>40.838375108038029</v>
      </c>
      <c r="F154" s="40">
        <f t="shared" si="26"/>
        <v>9.0518563976679953</v>
      </c>
      <c r="G154" s="40">
        <f t="shared" si="26"/>
        <v>-1.3505908835115363</v>
      </c>
      <c r="H154" s="40">
        <f t="shared" si="26"/>
        <v>25.385054192812319</v>
      </c>
      <c r="I154" s="40">
        <f t="shared" si="26"/>
        <v>-23.794358507734305</v>
      </c>
      <c r="J154" s="40">
        <f t="shared" si="26"/>
        <v>-24.417910447761194</v>
      </c>
      <c r="K154" s="40">
        <f t="shared" si="26"/>
        <v>16.824644549763033</v>
      </c>
      <c r="L154" s="40">
        <f t="shared" si="26"/>
        <v>20.351588911426642</v>
      </c>
      <c r="M154" s="40">
        <f t="shared" si="26"/>
        <v>63.988764044943821</v>
      </c>
      <c r="N154" s="40">
        <f t="shared" si="26"/>
        <v>68.019869818430962</v>
      </c>
      <c r="O154" s="40">
        <f t="shared" si="26"/>
        <v>14.945458252625139</v>
      </c>
      <c r="P154" s="40">
        <f t="shared" si="26"/>
        <v>-3.0776053215077606</v>
      </c>
      <c r="Q154" s="40">
        <f t="shared" si="26"/>
        <v>-21.046852122986824</v>
      </c>
      <c r="R154" s="40">
        <f t="shared" si="26"/>
        <v>-21.267964765878535</v>
      </c>
      <c r="S154" s="40">
        <f t="shared" si="26"/>
        <v>-22.184601795966433</v>
      </c>
      <c r="T154" s="40">
        <f t="shared" si="26"/>
        <v>-1.9674612183125237</v>
      </c>
      <c r="U154" s="40">
        <f t="shared" si="26"/>
        <v>-28.946352759552298</v>
      </c>
      <c r="V154" s="40">
        <f t="shared" si="26"/>
        <v>-45.057034220532316</v>
      </c>
      <c r="W154" s="40">
        <f t="shared" si="26"/>
        <v>31.141868512110726</v>
      </c>
      <c r="X154" s="40">
        <f t="shared" si="26"/>
        <v>109.574067093856</v>
      </c>
      <c r="Y154" s="40">
        <f t="shared" si="26"/>
        <v>-49.172661870503596</v>
      </c>
      <c r="Z154" s="40">
        <f t="shared" si="26"/>
        <v>-24.203821656050955</v>
      </c>
      <c r="AA154" s="40">
        <f t="shared" si="26"/>
        <v>30.298786181139121</v>
      </c>
      <c r="AB154" s="40">
        <f t="shared" si="26"/>
        <v>61.375850949480473</v>
      </c>
      <c r="AC154" s="40">
        <f t="shared" si="26"/>
        <v>39.03197158081705</v>
      </c>
      <c r="AD154" s="40">
        <f t="shared" si="26"/>
        <v>17.310763334397958</v>
      </c>
      <c r="AE154" s="40">
        <f t="shared" si="26"/>
        <v>-33.637353661856793</v>
      </c>
      <c r="AF154" s="40">
        <f t="shared" si="26"/>
        <v>-46.051282051282051</v>
      </c>
    </row>
    <row r="155" spans="1:32" s="17" customFormat="1" ht="15" x14ac:dyDescent="0.25">
      <c r="A155" s="38" t="s">
        <v>177</v>
      </c>
      <c r="B155" s="39" t="s">
        <v>28</v>
      </c>
      <c r="C155" s="38"/>
      <c r="D155" s="40">
        <f>(D151-C151)/C151%</f>
        <v>0</v>
      </c>
      <c r="E155" s="40">
        <f t="shared" ref="E155:S155" si="27">(E151-D151)/D151%</f>
        <v>4</v>
      </c>
      <c r="F155" s="40">
        <f t="shared" si="27"/>
        <v>5.7692307692307692</v>
      </c>
      <c r="G155" s="40">
        <f t="shared" si="27"/>
        <v>-27.27272727272727</v>
      </c>
      <c r="H155" s="40">
        <f t="shared" si="27"/>
        <v>-43.75</v>
      </c>
      <c r="I155" s="40">
        <f t="shared" si="27"/>
        <v>244.44444444444443</v>
      </c>
      <c r="J155" s="40">
        <f t="shared" si="27"/>
        <v>-6.4516129032258061</v>
      </c>
      <c r="K155" s="40">
        <f t="shared" si="27"/>
        <v>-33.103448275862071</v>
      </c>
      <c r="L155" s="40">
        <f t="shared" si="27"/>
        <v>13.402061855670103</v>
      </c>
      <c r="M155" s="40">
        <f t="shared" si="27"/>
        <v>95.454545454545453</v>
      </c>
      <c r="N155" s="40">
        <f t="shared" si="27"/>
        <v>194.41860465116281</v>
      </c>
      <c r="O155" s="40">
        <f t="shared" si="27"/>
        <v>-60.189573459715639</v>
      </c>
      <c r="P155" s="40">
        <f t="shared" si="27"/>
        <v>36.507936507936506</v>
      </c>
      <c r="Q155" s="40">
        <f t="shared" si="27"/>
        <v>-3.4883720930232558</v>
      </c>
      <c r="R155" s="40">
        <f t="shared" si="27"/>
        <v>-9.3373493975903621</v>
      </c>
      <c r="S155" s="40">
        <f t="shared" si="27"/>
        <v>20.930232558139537</v>
      </c>
      <c r="T155" s="40">
        <f t="shared" si="26"/>
        <v>26.098901098901099</v>
      </c>
      <c r="U155" s="40">
        <f t="shared" si="26"/>
        <v>-38.344226579520701</v>
      </c>
      <c r="V155" s="40">
        <f t="shared" si="26"/>
        <v>-60.070671378091873</v>
      </c>
      <c r="W155" s="40">
        <f t="shared" si="26"/>
        <v>-29.203539823008853</v>
      </c>
      <c r="X155" s="40">
        <f t="shared" si="26"/>
        <v>65</v>
      </c>
      <c r="Y155" s="40">
        <f t="shared" si="26"/>
        <v>-43.939393939393938</v>
      </c>
      <c r="Z155" s="40">
        <f t="shared" si="26"/>
        <v>-28.378378378378379</v>
      </c>
      <c r="AA155" s="40">
        <f t="shared" si="26"/>
        <v>1.8867924528301885</v>
      </c>
      <c r="AB155" s="40">
        <f t="shared" si="26"/>
        <v>116.66666666666666</v>
      </c>
      <c r="AC155" s="40">
        <f t="shared" si="26"/>
        <v>-40.17094017094017</v>
      </c>
      <c r="AD155" s="40">
        <f t="shared" si="26"/>
        <v>57.142857142857146</v>
      </c>
      <c r="AE155" s="40">
        <f t="shared" si="26"/>
        <v>2.7272727272727271</v>
      </c>
      <c r="AF155" s="40">
        <f t="shared" si="26"/>
        <v>68.141592920353986</v>
      </c>
    </row>
    <row r="156" spans="1:32" s="17" customFormat="1" ht="15" x14ac:dyDescent="0.25">
      <c r="A156" s="38" t="s">
        <v>178</v>
      </c>
      <c r="B156" s="39" t="s">
        <v>32</v>
      </c>
      <c r="C156" s="38"/>
      <c r="D156" s="40">
        <f>(D152-C152)/C152%</f>
        <v>37.31343283582089</v>
      </c>
      <c r="E156" s="40">
        <f t="shared" si="26"/>
        <v>468.47826086956519</v>
      </c>
      <c r="F156" s="40">
        <f t="shared" si="26"/>
        <v>-31.357552581261949</v>
      </c>
      <c r="G156" s="40">
        <f t="shared" si="26"/>
        <v>-38.718662952646241</v>
      </c>
      <c r="H156" s="40">
        <f t="shared" si="26"/>
        <v>-15.909090909090908</v>
      </c>
      <c r="I156" s="40">
        <f t="shared" si="26"/>
        <v>8.108108108108107</v>
      </c>
      <c r="J156" s="40">
        <f t="shared" si="26"/>
        <v>10.5</v>
      </c>
      <c r="K156" s="40">
        <f t="shared" si="26"/>
        <v>54.298642533936651</v>
      </c>
      <c r="L156" s="40">
        <f t="shared" si="26"/>
        <v>43.695014662756599</v>
      </c>
      <c r="M156" s="40">
        <f t="shared" si="26"/>
        <v>-6.5306122448979584</v>
      </c>
      <c r="N156" s="40">
        <f t="shared" si="26"/>
        <v>45.633187772925766</v>
      </c>
      <c r="O156" s="40">
        <f t="shared" si="26"/>
        <v>47.526236881559221</v>
      </c>
      <c r="P156" s="40">
        <f t="shared" si="26"/>
        <v>99.59349593495935</v>
      </c>
      <c r="Q156" s="40">
        <f t="shared" si="26"/>
        <v>-1.1201629327902241</v>
      </c>
      <c r="R156" s="40">
        <f t="shared" si="26"/>
        <v>-13.182286302780637</v>
      </c>
      <c r="S156" s="40">
        <f t="shared" si="26"/>
        <v>-22.835112692763939</v>
      </c>
      <c r="T156" s="40">
        <f t="shared" si="26"/>
        <v>-24.28900845503459</v>
      </c>
      <c r="U156" s="40">
        <f t="shared" si="26"/>
        <v>-7.1065989847715736</v>
      </c>
      <c r="V156" s="40">
        <f t="shared" si="26"/>
        <v>-39.453551912568301</v>
      </c>
      <c r="W156" s="40">
        <f t="shared" si="26"/>
        <v>-10.649819494584838</v>
      </c>
      <c r="X156" s="40">
        <f t="shared" si="26"/>
        <v>17.373737373737374</v>
      </c>
      <c r="Y156" s="40">
        <f t="shared" si="26"/>
        <v>1.7211703958691911</v>
      </c>
      <c r="Z156" s="40">
        <f t="shared" si="26"/>
        <v>-39.424703891708965</v>
      </c>
      <c r="AA156" s="40">
        <f t="shared" si="26"/>
        <v>-38.547486033519554</v>
      </c>
      <c r="AB156" s="40">
        <f t="shared" si="26"/>
        <v>189.09090909090907</v>
      </c>
      <c r="AC156" s="40">
        <f t="shared" si="26"/>
        <v>-4.8742138364779874</v>
      </c>
      <c r="AD156" s="40">
        <f t="shared" si="26"/>
        <v>-56.859504132231407</v>
      </c>
      <c r="AE156" s="40">
        <f t="shared" si="26"/>
        <v>31.800766283524904</v>
      </c>
      <c r="AF156" s="40">
        <f t="shared" si="26"/>
        <v>-5.2325581395348841</v>
      </c>
    </row>
    <row r="157" spans="1:32" s="17" customFormat="1" ht="15" x14ac:dyDescent="0.25">
      <c r="A157" s="38" t="s">
        <v>179</v>
      </c>
      <c r="B157" s="39" t="s">
        <v>148</v>
      </c>
      <c r="C157" s="38"/>
      <c r="D157" s="40">
        <f>(D153-C153)/C153%</f>
        <v>12.175470008952551</v>
      </c>
      <c r="E157" s="40">
        <f t="shared" si="26"/>
        <v>55.067837190742225</v>
      </c>
      <c r="F157" s="40">
        <f t="shared" si="26"/>
        <v>3.5254760679361814</v>
      </c>
      <c r="G157" s="40">
        <f t="shared" si="26"/>
        <v>-5.3939845886154618</v>
      </c>
      <c r="H157" s="40">
        <f t="shared" si="26"/>
        <v>21.544929059379925</v>
      </c>
      <c r="I157" s="40">
        <f t="shared" si="26"/>
        <v>-19.909208819714657</v>
      </c>
      <c r="J157" s="40">
        <f t="shared" si="26"/>
        <v>-21.781376518218625</v>
      </c>
      <c r="K157" s="40">
        <f t="shared" si="26"/>
        <v>17.184265010351968</v>
      </c>
      <c r="L157" s="40">
        <f t="shared" si="26"/>
        <v>22.497055359246172</v>
      </c>
      <c r="M157" s="40">
        <f t="shared" si="26"/>
        <v>56.514423076923073</v>
      </c>
      <c r="N157" s="40">
        <f t="shared" si="26"/>
        <v>70.618952541852252</v>
      </c>
      <c r="O157" s="40">
        <f t="shared" si="26"/>
        <v>12.620397875596362</v>
      </c>
      <c r="P157" s="40">
        <f t="shared" si="26"/>
        <v>5.7949004875709376</v>
      </c>
      <c r="Q157" s="40">
        <f t="shared" si="26"/>
        <v>-17.633726201269265</v>
      </c>
      <c r="R157" s="40">
        <f t="shared" si="26"/>
        <v>-19.464318473674556</v>
      </c>
      <c r="S157" s="40">
        <f t="shared" si="26"/>
        <v>-20.831435079726653</v>
      </c>
      <c r="T157" s="40">
        <f t="shared" si="26"/>
        <v>-4.675586246583225</v>
      </c>
      <c r="U157" s="40">
        <f t="shared" si="26"/>
        <v>-26.350739511017203</v>
      </c>
      <c r="V157" s="40">
        <f t="shared" si="26"/>
        <v>-44.877049180327873</v>
      </c>
      <c r="W157" s="40">
        <f t="shared" si="26"/>
        <v>20</v>
      </c>
      <c r="X157" s="40">
        <f t="shared" si="26"/>
        <v>94.330855018587357</v>
      </c>
      <c r="Y157" s="40">
        <f t="shared" si="26"/>
        <v>-44.348796429140762</v>
      </c>
      <c r="Z157" s="40">
        <f t="shared" si="26"/>
        <v>-26.869091950730454</v>
      </c>
      <c r="AA157" s="40">
        <f t="shared" si="26"/>
        <v>20.054837446141793</v>
      </c>
      <c r="AB157" s="40">
        <f t="shared" si="26"/>
        <v>71.517128874388263</v>
      </c>
      <c r="AC157" s="40">
        <f t="shared" si="26"/>
        <v>31.957390146471372</v>
      </c>
      <c r="AD157" s="40">
        <f t="shared" si="26"/>
        <v>11.388208159146604</v>
      </c>
      <c r="AE157" s="40">
        <f t="shared" si="26"/>
        <v>-30.865795263362237</v>
      </c>
      <c r="AF157" s="40">
        <f t="shared" si="26"/>
        <v>-41.108199176338459</v>
      </c>
    </row>
    <row r="158" spans="1:32" ht="15.75" x14ac:dyDescent="0.25">
      <c r="A158" s="33" t="s">
        <v>180</v>
      </c>
      <c r="B158" s="27"/>
      <c r="V158" s="2"/>
      <c r="W158" s="2"/>
      <c r="X158" s="2"/>
      <c r="Y158" s="2"/>
      <c r="Z158" s="2"/>
      <c r="AA158" s="2"/>
      <c r="AB158" s="2"/>
      <c r="AC158" s="2"/>
      <c r="AD158" s="2"/>
    </row>
    <row r="159" spans="1:32" ht="15" x14ac:dyDescent="0.25">
      <c r="A159" s="9"/>
      <c r="B159" s="9"/>
      <c r="C159" s="10" t="s">
        <v>7</v>
      </c>
      <c r="D159" s="10" t="s">
        <v>8</v>
      </c>
      <c r="E159" s="10" t="s">
        <v>9</v>
      </c>
      <c r="F159" s="10" t="s">
        <v>10</v>
      </c>
      <c r="G159" s="10" t="s">
        <v>11</v>
      </c>
      <c r="H159" s="10" t="s">
        <v>12</v>
      </c>
      <c r="I159" s="10" t="s">
        <v>13</v>
      </c>
      <c r="J159" s="10" t="s">
        <v>14</v>
      </c>
      <c r="K159" s="10" t="s">
        <v>15</v>
      </c>
      <c r="L159" s="10" t="s">
        <v>16</v>
      </c>
      <c r="M159" s="10" t="s">
        <v>17</v>
      </c>
      <c r="N159" s="10" t="s">
        <v>18</v>
      </c>
      <c r="O159" s="10" t="s">
        <v>19</v>
      </c>
      <c r="P159" s="10" t="s">
        <v>20</v>
      </c>
      <c r="Q159" s="10" t="s">
        <v>21</v>
      </c>
      <c r="R159" s="10" t="s">
        <v>22</v>
      </c>
      <c r="S159" s="10" t="s">
        <v>23</v>
      </c>
      <c r="T159" s="10" t="s">
        <v>24</v>
      </c>
      <c r="U159" s="10" t="s">
        <v>25</v>
      </c>
      <c r="V159" s="10" t="s">
        <v>181</v>
      </c>
      <c r="W159" s="10" t="s">
        <v>182</v>
      </c>
      <c r="X159" s="10" t="s">
        <v>183</v>
      </c>
      <c r="Y159" s="10" t="s">
        <v>184</v>
      </c>
      <c r="Z159" s="10" t="s">
        <v>185</v>
      </c>
      <c r="AA159" s="10" t="s">
        <v>186</v>
      </c>
      <c r="AB159" s="10" t="s">
        <v>187</v>
      </c>
      <c r="AC159" s="10" t="s">
        <v>188</v>
      </c>
      <c r="AD159" s="10" t="s">
        <v>189</v>
      </c>
      <c r="AE159" s="71">
        <v>2017</v>
      </c>
      <c r="AF159" s="71" t="s">
        <v>26</v>
      </c>
    </row>
    <row r="160" spans="1:32" x14ac:dyDescent="0.2">
      <c r="A160" s="15" t="s">
        <v>190</v>
      </c>
      <c r="B160" s="28" t="s">
        <v>148</v>
      </c>
      <c r="C160" s="3">
        <f t="shared" ref="C160:AF160" si="28">C$21+C$124</f>
        <v>45</v>
      </c>
      <c r="D160" s="3">
        <f t="shared" si="28"/>
        <v>50</v>
      </c>
      <c r="E160" s="3">
        <f t="shared" si="28"/>
        <v>45</v>
      </c>
      <c r="F160" s="3">
        <f t="shared" si="28"/>
        <v>40</v>
      </c>
      <c r="G160" s="3">
        <f t="shared" si="28"/>
        <v>20</v>
      </c>
      <c r="H160" s="53">
        <f t="shared" si="28"/>
        <v>0</v>
      </c>
      <c r="I160" s="3">
        <f t="shared" si="28"/>
        <v>100</v>
      </c>
      <c r="J160" s="3">
        <f t="shared" si="28"/>
        <v>100</v>
      </c>
      <c r="K160" s="3">
        <f t="shared" si="28"/>
        <v>100</v>
      </c>
      <c r="L160" s="3">
        <f t="shared" si="28"/>
        <v>50</v>
      </c>
      <c r="M160" s="53">
        <f t="shared" si="28"/>
        <v>0</v>
      </c>
      <c r="N160" s="3">
        <f t="shared" si="28"/>
        <v>150</v>
      </c>
      <c r="O160" s="3">
        <f t="shared" si="28"/>
        <v>545</v>
      </c>
      <c r="P160" s="3">
        <f t="shared" si="28"/>
        <v>925</v>
      </c>
      <c r="Q160" s="3">
        <f t="shared" si="28"/>
        <v>989</v>
      </c>
      <c r="R160" s="3">
        <f t="shared" si="28"/>
        <v>765</v>
      </c>
      <c r="S160" s="3">
        <f t="shared" si="28"/>
        <v>636</v>
      </c>
      <c r="T160" s="3">
        <f t="shared" si="28"/>
        <v>426</v>
      </c>
      <c r="U160" s="3">
        <f t="shared" si="28"/>
        <v>286</v>
      </c>
      <c r="V160" s="3">
        <f t="shared" si="28"/>
        <v>133</v>
      </c>
      <c r="W160" s="3">
        <f t="shared" si="28"/>
        <v>131</v>
      </c>
      <c r="X160" s="3">
        <f t="shared" si="28"/>
        <v>195</v>
      </c>
      <c r="Y160" s="3">
        <f t="shared" si="28"/>
        <v>183</v>
      </c>
      <c r="Z160" s="3">
        <f t="shared" si="28"/>
        <v>97</v>
      </c>
      <c r="AA160" s="3">
        <f t="shared" si="28"/>
        <v>105</v>
      </c>
      <c r="AB160" s="3">
        <f t="shared" si="28"/>
        <v>133</v>
      </c>
      <c r="AC160" s="3">
        <f t="shared" si="28"/>
        <v>110</v>
      </c>
      <c r="AD160" s="3">
        <f t="shared" si="28"/>
        <v>118</v>
      </c>
      <c r="AE160" s="3">
        <f t="shared" si="28"/>
        <v>117</v>
      </c>
      <c r="AF160" s="3">
        <f t="shared" si="28"/>
        <v>122</v>
      </c>
    </row>
    <row r="161" spans="1:32" x14ac:dyDescent="0.2">
      <c r="A161" s="15" t="s">
        <v>191</v>
      </c>
      <c r="B161" s="28" t="s">
        <v>148</v>
      </c>
      <c r="C161" s="3">
        <f t="shared" ref="C161:AF161" si="29">C$26+C$51</f>
        <v>100</v>
      </c>
      <c r="D161" s="3">
        <f t="shared" si="29"/>
        <v>100</v>
      </c>
      <c r="E161" s="3">
        <f t="shared" si="29"/>
        <v>104</v>
      </c>
      <c r="F161" s="3">
        <f t="shared" si="29"/>
        <v>110</v>
      </c>
      <c r="G161" s="3">
        <f t="shared" si="29"/>
        <v>80</v>
      </c>
      <c r="H161" s="3">
        <f t="shared" si="29"/>
        <v>45</v>
      </c>
      <c r="I161" s="3">
        <f t="shared" si="29"/>
        <v>155</v>
      </c>
      <c r="J161" s="3">
        <f t="shared" si="29"/>
        <v>145</v>
      </c>
      <c r="K161" s="3">
        <f t="shared" si="29"/>
        <v>97</v>
      </c>
      <c r="L161" s="3">
        <f t="shared" si="29"/>
        <v>110</v>
      </c>
      <c r="M161" s="3">
        <f t="shared" si="29"/>
        <v>192</v>
      </c>
      <c r="N161" s="3">
        <f t="shared" si="29"/>
        <v>238</v>
      </c>
      <c r="O161" s="3">
        <f t="shared" si="29"/>
        <v>151</v>
      </c>
      <c r="P161" s="3">
        <f t="shared" si="29"/>
        <v>158</v>
      </c>
      <c r="Q161" s="3">
        <f t="shared" si="29"/>
        <v>151</v>
      </c>
      <c r="R161" s="3">
        <f t="shared" si="29"/>
        <v>121</v>
      </c>
      <c r="S161" s="3">
        <f t="shared" si="29"/>
        <v>83</v>
      </c>
      <c r="T161" s="3">
        <f t="shared" si="29"/>
        <v>84</v>
      </c>
      <c r="U161" s="3">
        <f t="shared" si="29"/>
        <v>60</v>
      </c>
      <c r="V161" s="3">
        <f t="shared" si="29"/>
        <v>25</v>
      </c>
      <c r="W161" s="3">
        <f t="shared" si="29"/>
        <v>40</v>
      </c>
      <c r="X161" s="3">
        <f t="shared" si="29"/>
        <v>42</v>
      </c>
      <c r="Y161" s="3">
        <f t="shared" si="29"/>
        <v>30</v>
      </c>
      <c r="Z161" s="3">
        <f t="shared" si="29"/>
        <v>20</v>
      </c>
      <c r="AA161" s="3">
        <f t="shared" si="29"/>
        <v>15</v>
      </c>
      <c r="AB161" s="3">
        <f t="shared" si="29"/>
        <v>20</v>
      </c>
      <c r="AC161" s="3">
        <f t="shared" si="29"/>
        <v>20</v>
      </c>
      <c r="AD161" s="3">
        <f t="shared" si="29"/>
        <v>70</v>
      </c>
      <c r="AE161" s="3">
        <f t="shared" si="29"/>
        <v>70</v>
      </c>
      <c r="AF161" s="3">
        <f t="shared" si="29"/>
        <v>100</v>
      </c>
    </row>
    <row r="162" spans="1:32" x14ac:dyDescent="0.2">
      <c r="A162" s="15" t="s">
        <v>192</v>
      </c>
      <c r="B162" s="28" t="s">
        <v>148</v>
      </c>
      <c r="C162" s="3">
        <f t="shared" ref="C162:AF162" si="30">C$31</f>
        <v>340</v>
      </c>
      <c r="D162" s="3">
        <f t="shared" si="30"/>
        <v>428</v>
      </c>
      <c r="E162" s="42">
        <f t="shared" si="30"/>
        <v>702</v>
      </c>
      <c r="F162" s="42">
        <f t="shared" si="30"/>
        <v>1092</v>
      </c>
      <c r="G162" s="42">
        <f t="shared" si="30"/>
        <v>947</v>
      </c>
      <c r="H162" s="42">
        <f t="shared" si="30"/>
        <v>684</v>
      </c>
      <c r="I162" s="42">
        <f t="shared" si="30"/>
        <v>708</v>
      </c>
      <c r="J162" s="42">
        <f t="shared" si="30"/>
        <v>424</v>
      </c>
      <c r="K162" s="42">
        <f t="shared" si="30"/>
        <v>448</v>
      </c>
      <c r="L162" s="42">
        <f t="shared" si="30"/>
        <v>573</v>
      </c>
      <c r="M162" s="3">
        <f t="shared" si="30"/>
        <v>600</v>
      </c>
      <c r="N162" s="3">
        <f t="shared" si="30"/>
        <v>930</v>
      </c>
      <c r="O162" s="3">
        <f t="shared" si="30"/>
        <v>967</v>
      </c>
      <c r="P162" s="3">
        <f t="shared" si="30"/>
        <v>744</v>
      </c>
      <c r="Q162" s="3">
        <f t="shared" si="30"/>
        <v>632</v>
      </c>
      <c r="R162" s="3">
        <f t="shared" si="30"/>
        <v>501</v>
      </c>
      <c r="S162" s="3">
        <f t="shared" si="30"/>
        <v>487</v>
      </c>
      <c r="T162" s="3">
        <f t="shared" si="30"/>
        <v>609</v>
      </c>
      <c r="U162" s="3">
        <f t="shared" si="30"/>
        <v>559</v>
      </c>
      <c r="V162" s="3">
        <f t="shared" si="30"/>
        <v>411</v>
      </c>
      <c r="W162" s="42">
        <f t="shared" si="30"/>
        <v>286</v>
      </c>
      <c r="X162" s="42">
        <f t="shared" si="30"/>
        <v>648</v>
      </c>
      <c r="Y162" s="42">
        <f t="shared" si="30"/>
        <v>186</v>
      </c>
      <c r="Z162" s="42">
        <f t="shared" si="30"/>
        <v>147</v>
      </c>
      <c r="AA162" s="42">
        <f t="shared" si="30"/>
        <v>420</v>
      </c>
      <c r="AB162" s="42">
        <f t="shared" si="30"/>
        <v>928</v>
      </c>
      <c r="AC162" s="42">
        <f t="shared" si="30"/>
        <v>691</v>
      </c>
      <c r="AD162" s="42">
        <f t="shared" si="30"/>
        <v>845</v>
      </c>
      <c r="AE162" s="3">
        <f t="shared" si="30"/>
        <v>630</v>
      </c>
      <c r="AF162" s="3">
        <f t="shared" si="30"/>
        <v>600</v>
      </c>
    </row>
    <row r="163" spans="1:32" x14ac:dyDescent="0.2">
      <c r="A163" s="15" t="s">
        <v>193</v>
      </c>
      <c r="B163" s="28" t="s">
        <v>148</v>
      </c>
      <c r="C163" s="3">
        <f t="shared" ref="C163:AF163" si="31">C$38</f>
        <v>190</v>
      </c>
      <c r="D163" s="3">
        <f t="shared" si="31"/>
        <v>220</v>
      </c>
      <c r="E163" s="42">
        <f t="shared" si="31"/>
        <v>240</v>
      </c>
      <c r="F163" s="42">
        <f t="shared" si="31"/>
        <v>90</v>
      </c>
      <c r="G163" s="42">
        <f t="shared" si="31"/>
        <v>150</v>
      </c>
      <c r="H163" s="42">
        <f t="shared" si="31"/>
        <v>315</v>
      </c>
      <c r="I163" s="42">
        <f t="shared" si="31"/>
        <v>195</v>
      </c>
      <c r="J163" s="42">
        <f t="shared" si="31"/>
        <v>175</v>
      </c>
      <c r="K163" s="42">
        <f t="shared" si="31"/>
        <v>285</v>
      </c>
      <c r="L163" s="42">
        <f t="shared" si="31"/>
        <v>260</v>
      </c>
      <c r="M163" s="3">
        <f t="shared" si="31"/>
        <v>220</v>
      </c>
      <c r="N163" s="3">
        <f t="shared" si="31"/>
        <v>640</v>
      </c>
      <c r="O163" s="3">
        <f t="shared" si="31"/>
        <v>778</v>
      </c>
      <c r="P163" s="3">
        <f t="shared" si="31"/>
        <v>1364</v>
      </c>
      <c r="Q163" s="3">
        <f t="shared" si="31"/>
        <v>1030</v>
      </c>
      <c r="R163" s="3">
        <f t="shared" si="31"/>
        <v>1163</v>
      </c>
      <c r="S163" s="3">
        <f t="shared" si="31"/>
        <v>939</v>
      </c>
      <c r="T163" s="3">
        <f t="shared" si="31"/>
        <v>953</v>
      </c>
      <c r="U163" s="3">
        <f t="shared" si="31"/>
        <v>419</v>
      </c>
      <c r="V163" s="3">
        <f t="shared" si="31"/>
        <v>330</v>
      </c>
      <c r="W163" s="42">
        <f t="shared" si="31"/>
        <v>235</v>
      </c>
      <c r="X163" s="42">
        <f t="shared" si="31"/>
        <v>247</v>
      </c>
      <c r="Y163" s="42">
        <f t="shared" si="31"/>
        <v>250</v>
      </c>
      <c r="Z163" s="42">
        <f t="shared" si="31"/>
        <v>250</v>
      </c>
      <c r="AA163" s="42">
        <f t="shared" si="31"/>
        <v>330</v>
      </c>
      <c r="AB163" s="42">
        <f t="shared" si="31"/>
        <v>177</v>
      </c>
      <c r="AC163" s="42">
        <f t="shared" si="31"/>
        <v>250</v>
      </c>
      <c r="AD163" s="42">
        <f t="shared" si="31"/>
        <v>263</v>
      </c>
      <c r="AE163" s="3">
        <f t="shared" si="31"/>
        <v>230</v>
      </c>
      <c r="AF163" s="3">
        <f t="shared" si="31"/>
        <v>230</v>
      </c>
    </row>
    <row r="164" spans="1:32" x14ac:dyDescent="0.2">
      <c r="A164" s="15" t="s">
        <v>194</v>
      </c>
      <c r="B164" s="28" t="s">
        <v>148</v>
      </c>
      <c r="C164" s="3">
        <f t="shared" ref="C164:AF164" si="32">C$46</f>
        <v>2</v>
      </c>
      <c r="D164" s="3">
        <f t="shared" si="32"/>
        <v>2</v>
      </c>
      <c r="E164" s="42">
        <f t="shared" si="32"/>
        <v>8</v>
      </c>
      <c r="F164" s="53">
        <f t="shared" si="32"/>
        <v>0</v>
      </c>
      <c r="G164" s="53">
        <f t="shared" si="32"/>
        <v>0</v>
      </c>
      <c r="H164" s="53">
        <f t="shared" si="32"/>
        <v>0</v>
      </c>
      <c r="I164" s="53">
        <f t="shared" si="32"/>
        <v>0</v>
      </c>
      <c r="J164" s="53">
        <f t="shared" si="32"/>
        <v>0</v>
      </c>
      <c r="K164" s="42">
        <f t="shared" si="32"/>
        <v>84</v>
      </c>
      <c r="L164" s="42">
        <f t="shared" si="32"/>
        <v>107</v>
      </c>
      <c r="M164" s="3">
        <f t="shared" si="32"/>
        <v>63</v>
      </c>
      <c r="N164" s="3">
        <f t="shared" si="32"/>
        <v>62</v>
      </c>
      <c r="O164" s="3">
        <f t="shared" si="32"/>
        <v>0</v>
      </c>
      <c r="P164" s="3">
        <f t="shared" si="32"/>
        <v>40</v>
      </c>
      <c r="Q164" s="3">
        <f t="shared" si="32"/>
        <v>21</v>
      </c>
      <c r="R164" s="3">
        <f t="shared" si="32"/>
        <v>55</v>
      </c>
      <c r="S164" s="3">
        <f t="shared" si="32"/>
        <v>20</v>
      </c>
      <c r="T164" s="3">
        <f t="shared" si="32"/>
        <v>10</v>
      </c>
      <c r="U164" s="3">
        <f t="shared" si="32"/>
        <v>5</v>
      </c>
      <c r="V164" s="3">
        <f t="shared" si="32"/>
        <v>10</v>
      </c>
      <c r="W164" s="42">
        <f t="shared" si="32"/>
        <v>7</v>
      </c>
      <c r="X164" s="42">
        <f t="shared" si="32"/>
        <v>6</v>
      </c>
      <c r="Y164" s="42">
        <f t="shared" si="32"/>
        <v>6</v>
      </c>
      <c r="Z164" s="42">
        <f t="shared" si="32"/>
        <v>2</v>
      </c>
      <c r="AA164" s="42">
        <f t="shared" si="32"/>
        <v>2</v>
      </c>
      <c r="AB164" s="53">
        <f t="shared" si="32"/>
        <v>0</v>
      </c>
      <c r="AC164" s="53">
        <f t="shared" si="32"/>
        <v>0</v>
      </c>
      <c r="AD164" s="53">
        <f t="shared" si="32"/>
        <v>0</v>
      </c>
      <c r="AE164" s="53">
        <f t="shared" si="32"/>
        <v>0</v>
      </c>
      <c r="AF164" s="53">
        <f t="shared" si="32"/>
        <v>0</v>
      </c>
    </row>
    <row r="165" spans="1:32" x14ac:dyDescent="0.2">
      <c r="A165" s="15" t="s">
        <v>195</v>
      </c>
      <c r="B165" s="28" t="s">
        <v>148</v>
      </c>
      <c r="C165" s="53">
        <f t="shared" ref="C165:AF165" si="33">C$10+C$43+C$74</f>
        <v>0</v>
      </c>
      <c r="D165" s="53">
        <f t="shared" si="33"/>
        <v>0</v>
      </c>
      <c r="E165" s="53">
        <f t="shared" si="33"/>
        <v>0</v>
      </c>
      <c r="F165" s="53">
        <f t="shared" si="33"/>
        <v>0</v>
      </c>
      <c r="G165" s="53">
        <f t="shared" si="33"/>
        <v>0</v>
      </c>
      <c r="H165" s="53">
        <f t="shared" si="33"/>
        <v>0</v>
      </c>
      <c r="I165" s="53">
        <f t="shared" si="33"/>
        <v>0</v>
      </c>
      <c r="J165" s="53">
        <f t="shared" si="33"/>
        <v>0</v>
      </c>
      <c r="K165" s="53">
        <f t="shared" si="33"/>
        <v>0</v>
      </c>
      <c r="L165" s="53">
        <f t="shared" si="33"/>
        <v>0</v>
      </c>
      <c r="M165" s="3">
        <f t="shared" si="33"/>
        <v>23</v>
      </c>
      <c r="N165" s="3">
        <f t="shared" si="33"/>
        <v>395</v>
      </c>
      <c r="O165" s="3">
        <f t="shared" si="33"/>
        <v>101</v>
      </c>
      <c r="P165" s="3">
        <f t="shared" si="33"/>
        <v>186</v>
      </c>
      <c r="Q165" s="3">
        <f t="shared" si="33"/>
        <v>171</v>
      </c>
      <c r="R165" s="3">
        <f t="shared" si="33"/>
        <v>148</v>
      </c>
      <c r="S165" s="3">
        <f t="shared" si="33"/>
        <v>156</v>
      </c>
      <c r="T165" s="3">
        <f t="shared" si="33"/>
        <v>120</v>
      </c>
      <c r="U165" s="3">
        <f t="shared" si="33"/>
        <v>102</v>
      </c>
      <c r="V165" s="3">
        <f t="shared" si="33"/>
        <v>61</v>
      </c>
      <c r="W165" s="42">
        <f t="shared" si="33"/>
        <v>29</v>
      </c>
      <c r="X165" s="42">
        <f t="shared" si="33"/>
        <v>63</v>
      </c>
      <c r="Y165" s="42">
        <f t="shared" si="33"/>
        <v>25</v>
      </c>
      <c r="Z165" s="42">
        <f t="shared" si="33"/>
        <v>15</v>
      </c>
      <c r="AA165" s="42">
        <f t="shared" si="33"/>
        <v>24</v>
      </c>
      <c r="AB165" s="42">
        <f t="shared" si="33"/>
        <v>75</v>
      </c>
      <c r="AC165" s="42">
        <f t="shared" si="33"/>
        <v>50</v>
      </c>
      <c r="AD165" s="42">
        <f t="shared" si="33"/>
        <v>40</v>
      </c>
      <c r="AE165" s="53">
        <f t="shared" si="33"/>
        <v>43</v>
      </c>
      <c r="AF165" s="3">
        <f t="shared" si="33"/>
        <v>90</v>
      </c>
    </row>
    <row r="166" spans="1:32" x14ac:dyDescent="0.2">
      <c r="A166" s="15" t="s">
        <v>196</v>
      </c>
      <c r="B166" s="28" t="s">
        <v>148</v>
      </c>
      <c r="C166" s="53">
        <f t="shared" ref="C166:AF166" si="34">C$86+C$103</f>
        <v>0</v>
      </c>
      <c r="D166" s="53">
        <f t="shared" si="34"/>
        <v>0</v>
      </c>
      <c r="E166" s="53">
        <f t="shared" si="34"/>
        <v>0</v>
      </c>
      <c r="F166" s="53">
        <f t="shared" si="34"/>
        <v>0</v>
      </c>
      <c r="G166" s="53">
        <f t="shared" si="34"/>
        <v>0</v>
      </c>
      <c r="H166" s="53">
        <f t="shared" si="34"/>
        <v>0</v>
      </c>
      <c r="I166" s="53">
        <f t="shared" si="34"/>
        <v>0</v>
      </c>
      <c r="J166" s="53">
        <f t="shared" si="34"/>
        <v>0</v>
      </c>
      <c r="K166" s="53">
        <f t="shared" si="34"/>
        <v>0</v>
      </c>
      <c r="L166" s="53">
        <f t="shared" si="34"/>
        <v>0</v>
      </c>
      <c r="M166" s="53">
        <f t="shared" si="34"/>
        <v>0</v>
      </c>
      <c r="N166" s="53">
        <f t="shared" si="34"/>
        <v>0</v>
      </c>
      <c r="O166" s="53">
        <f t="shared" si="34"/>
        <v>0</v>
      </c>
      <c r="P166" s="53">
        <f t="shared" si="34"/>
        <v>0</v>
      </c>
      <c r="Q166" s="3">
        <f t="shared" si="34"/>
        <v>10</v>
      </c>
      <c r="R166" s="3">
        <f t="shared" si="34"/>
        <v>32</v>
      </c>
      <c r="S166" s="3">
        <f t="shared" si="34"/>
        <v>125</v>
      </c>
      <c r="T166" s="3">
        <f t="shared" si="34"/>
        <v>255</v>
      </c>
      <c r="U166" s="3">
        <f t="shared" si="34"/>
        <v>121</v>
      </c>
      <c r="V166" s="3">
        <f t="shared" si="34"/>
        <v>27</v>
      </c>
      <c r="W166" s="3">
        <f t="shared" si="34"/>
        <v>11</v>
      </c>
      <c r="X166" s="3">
        <f t="shared" si="34"/>
        <v>27</v>
      </c>
      <c r="Y166" s="3">
        <f t="shared" si="34"/>
        <v>19</v>
      </c>
      <c r="Z166" s="3">
        <f t="shared" si="34"/>
        <v>18</v>
      </c>
      <c r="AA166" s="3">
        <f t="shared" si="34"/>
        <v>15</v>
      </c>
      <c r="AB166" s="3">
        <f t="shared" si="34"/>
        <v>22</v>
      </c>
      <c r="AC166" s="53">
        <f t="shared" si="34"/>
        <v>0</v>
      </c>
      <c r="AD166" s="3">
        <f t="shared" si="34"/>
        <v>0</v>
      </c>
      <c r="AE166" s="53">
        <f t="shared" si="34"/>
        <v>0</v>
      </c>
      <c r="AF166" s="53">
        <f t="shared" si="34"/>
        <v>0</v>
      </c>
    </row>
    <row r="167" spans="1:32" x14ac:dyDescent="0.2">
      <c r="A167" s="15" t="s">
        <v>197</v>
      </c>
      <c r="B167" s="28" t="s">
        <v>148</v>
      </c>
      <c r="C167" s="53">
        <f t="shared" ref="C167:AF167" si="35">C$59</f>
        <v>0</v>
      </c>
      <c r="D167" s="3">
        <f t="shared" si="35"/>
        <v>36</v>
      </c>
      <c r="E167" s="3">
        <f t="shared" si="35"/>
        <v>10</v>
      </c>
      <c r="F167" s="3">
        <f t="shared" si="35"/>
        <v>25</v>
      </c>
      <c r="G167" s="53">
        <f t="shared" si="35"/>
        <v>0</v>
      </c>
      <c r="H167" s="3">
        <f t="shared" si="35"/>
        <v>20</v>
      </c>
      <c r="I167" s="3">
        <f t="shared" si="35"/>
        <v>80</v>
      </c>
      <c r="J167" s="53">
        <f t="shared" si="35"/>
        <v>0</v>
      </c>
      <c r="K167" s="53">
        <f t="shared" si="35"/>
        <v>0</v>
      </c>
      <c r="L167" s="3">
        <f t="shared" si="35"/>
        <v>5</v>
      </c>
      <c r="M167" s="53">
        <f t="shared" si="35"/>
        <v>0</v>
      </c>
      <c r="N167" s="3">
        <f t="shared" si="35"/>
        <v>43</v>
      </c>
      <c r="O167" s="3">
        <f t="shared" si="35"/>
        <v>43</v>
      </c>
      <c r="P167" s="3">
        <f t="shared" si="35"/>
        <v>40</v>
      </c>
      <c r="Q167" s="3">
        <f t="shared" si="35"/>
        <v>40</v>
      </c>
      <c r="R167" s="3">
        <f t="shared" si="35"/>
        <v>101</v>
      </c>
      <c r="S167" s="3">
        <f t="shared" si="35"/>
        <v>198</v>
      </c>
      <c r="T167" s="3">
        <f t="shared" si="35"/>
        <v>481</v>
      </c>
      <c r="U167" s="3">
        <f t="shared" si="35"/>
        <v>265</v>
      </c>
      <c r="V167" s="3">
        <f t="shared" si="35"/>
        <v>70</v>
      </c>
      <c r="W167" s="3">
        <f t="shared" si="35"/>
        <v>16</v>
      </c>
      <c r="X167" s="3">
        <f t="shared" si="35"/>
        <v>77</v>
      </c>
      <c r="Y167" s="3">
        <f t="shared" si="35"/>
        <v>9</v>
      </c>
      <c r="Z167" s="3">
        <f t="shared" si="35"/>
        <v>7</v>
      </c>
      <c r="AA167" s="3">
        <f t="shared" si="35"/>
        <v>10</v>
      </c>
      <c r="AB167" s="3">
        <f t="shared" si="35"/>
        <v>20</v>
      </c>
      <c r="AC167" s="3">
        <f t="shared" si="35"/>
        <v>20</v>
      </c>
      <c r="AD167" s="3">
        <f t="shared" si="35"/>
        <v>20</v>
      </c>
      <c r="AE167" s="3">
        <f t="shared" si="35"/>
        <v>25</v>
      </c>
      <c r="AF167" s="3">
        <f t="shared" si="35"/>
        <v>30</v>
      </c>
    </row>
    <row r="168" spans="1:32" x14ac:dyDescent="0.2">
      <c r="A168" s="15" t="s">
        <v>198</v>
      </c>
      <c r="B168" s="28" t="s">
        <v>148</v>
      </c>
      <c r="C168" s="53">
        <f t="shared" ref="C168:AF168" si="36">C$90+C$93</f>
        <v>0</v>
      </c>
      <c r="D168" s="3">
        <f t="shared" si="36"/>
        <v>50</v>
      </c>
      <c r="E168" s="3">
        <f t="shared" si="36"/>
        <v>50</v>
      </c>
      <c r="F168" s="3">
        <f t="shared" si="36"/>
        <v>50</v>
      </c>
      <c r="G168" s="53">
        <f t="shared" si="36"/>
        <v>0</v>
      </c>
      <c r="H168" s="53">
        <f t="shared" si="36"/>
        <v>0</v>
      </c>
      <c r="I168" s="53">
        <f t="shared" si="36"/>
        <v>0</v>
      </c>
      <c r="J168" s="53">
        <f t="shared" si="36"/>
        <v>0</v>
      </c>
      <c r="K168" s="53">
        <f t="shared" si="36"/>
        <v>0</v>
      </c>
      <c r="L168" s="53">
        <f t="shared" si="36"/>
        <v>0</v>
      </c>
      <c r="M168" s="53">
        <f t="shared" si="36"/>
        <v>0</v>
      </c>
      <c r="N168" s="3">
        <f t="shared" si="36"/>
        <v>0</v>
      </c>
      <c r="O168" s="3">
        <f t="shared" si="36"/>
        <v>122</v>
      </c>
      <c r="P168" s="3">
        <f t="shared" si="36"/>
        <v>123</v>
      </c>
      <c r="Q168" s="3">
        <f t="shared" si="36"/>
        <v>142</v>
      </c>
      <c r="R168" s="3">
        <f t="shared" si="36"/>
        <v>168</v>
      </c>
      <c r="S168" s="3">
        <f t="shared" si="36"/>
        <v>123</v>
      </c>
      <c r="T168" s="3">
        <f t="shared" si="36"/>
        <v>249</v>
      </c>
      <c r="U168" s="3">
        <f t="shared" si="36"/>
        <v>395</v>
      </c>
      <c r="V168" s="3">
        <f t="shared" si="36"/>
        <v>171</v>
      </c>
      <c r="W168" s="3">
        <f t="shared" si="36"/>
        <v>153</v>
      </c>
      <c r="X168" s="3">
        <f t="shared" si="36"/>
        <v>162</v>
      </c>
      <c r="Y168" s="3">
        <f t="shared" si="36"/>
        <v>101</v>
      </c>
      <c r="Z168" s="3">
        <f t="shared" si="36"/>
        <v>97</v>
      </c>
      <c r="AA168" s="3">
        <f t="shared" si="36"/>
        <v>93</v>
      </c>
      <c r="AB168" s="3">
        <f t="shared" si="36"/>
        <v>123</v>
      </c>
      <c r="AC168" s="3">
        <f t="shared" si="36"/>
        <v>90</v>
      </c>
      <c r="AD168" s="3">
        <f t="shared" si="36"/>
        <v>60</v>
      </c>
      <c r="AE168" s="3">
        <f t="shared" si="36"/>
        <v>90</v>
      </c>
      <c r="AF168" s="3">
        <f t="shared" si="36"/>
        <v>60</v>
      </c>
    </row>
    <row r="169" spans="1:32" x14ac:dyDescent="0.2">
      <c r="A169" s="15" t="s">
        <v>199</v>
      </c>
      <c r="B169" s="28" t="s">
        <v>148</v>
      </c>
      <c r="C169" s="3">
        <f t="shared" ref="C169:AF169" si="37">C$16+C$108+C$69</f>
        <v>627</v>
      </c>
      <c r="D169" s="3">
        <f t="shared" si="37"/>
        <v>675</v>
      </c>
      <c r="E169" s="3">
        <f t="shared" si="37"/>
        <v>781</v>
      </c>
      <c r="F169" s="3">
        <f t="shared" si="37"/>
        <v>771</v>
      </c>
      <c r="G169" s="3">
        <f t="shared" si="37"/>
        <v>976</v>
      </c>
      <c r="H169" s="3">
        <f t="shared" si="37"/>
        <v>1180</v>
      </c>
      <c r="I169" s="3">
        <f t="shared" si="37"/>
        <v>766</v>
      </c>
      <c r="J169" s="3">
        <f t="shared" si="37"/>
        <v>591</v>
      </c>
      <c r="K169" s="3">
        <f t="shared" si="37"/>
        <v>555</v>
      </c>
      <c r="L169" s="3">
        <f t="shared" si="37"/>
        <v>584</v>
      </c>
      <c r="M169" s="3">
        <f t="shared" si="37"/>
        <v>1703</v>
      </c>
      <c r="N169" s="3">
        <f t="shared" si="37"/>
        <v>2693</v>
      </c>
      <c r="O169" s="3">
        <f t="shared" si="37"/>
        <v>3332</v>
      </c>
      <c r="P169" s="3">
        <f t="shared" si="37"/>
        <v>2931</v>
      </c>
      <c r="Q169" s="3">
        <f t="shared" si="37"/>
        <v>2608</v>
      </c>
      <c r="R169" s="3">
        <f t="shared" si="37"/>
        <v>2263</v>
      </c>
      <c r="S169" s="3">
        <f t="shared" si="37"/>
        <v>1476</v>
      </c>
      <c r="T169" s="3">
        <f t="shared" si="37"/>
        <v>1236</v>
      </c>
      <c r="U169" s="3">
        <f t="shared" si="37"/>
        <v>934</v>
      </c>
      <c r="V169" s="3">
        <f t="shared" si="37"/>
        <v>730</v>
      </c>
      <c r="W169" s="3">
        <f t="shared" si="37"/>
        <v>1580</v>
      </c>
      <c r="X169" s="3">
        <f t="shared" si="37"/>
        <v>3313</v>
      </c>
      <c r="Y169" s="3">
        <f t="shared" si="37"/>
        <v>1895</v>
      </c>
      <c r="Z169" s="3">
        <f t="shared" si="37"/>
        <v>1184</v>
      </c>
      <c r="AA169" s="3">
        <f t="shared" si="37"/>
        <v>1083</v>
      </c>
      <c r="AB169" s="3">
        <f t="shared" si="37"/>
        <v>2641</v>
      </c>
      <c r="AC169" s="3">
        <f t="shared" si="37"/>
        <v>3863</v>
      </c>
      <c r="AD169" s="3">
        <f t="shared" si="37"/>
        <v>4277</v>
      </c>
      <c r="AE169" s="3">
        <f t="shared" si="37"/>
        <v>2769</v>
      </c>
      <c r="AF169" s="3">
        <f t="shared" si="37"/>
        <v>1264</v>
      </c>
    </row>
    <row r="170" spans="1:32" x14ac:dyDescent="0.2">
      <c r="A170" s="15" t="s">
        <v>200</v>
      </c>
      <c r="B170" s="28" t="s">
        <v>148</v>
      </c>
      <c r="C170" s="3">
        <f t="shared" ref="C170:AF170" si="38">C$65+C$83</f>
        <v>20</v>
      </c>
      <c r="D170" s="3">
        <f t="shared" si="38"/>
        <v>20</v>
      </c>
      <c r="E170" s="3">
        <f t="shared" si="38"/>
        <v>460</v>
      </c>
      <c r="F170" s="3">
        <f t="shared" si="38"/>
        <v>314</v>
      </c>
      <c r="G170" s="3">
        <f t="shared" si="38"/>
        <v>100</v>
      </c>
      <c r="H170" s="3">
        <f t="shared" si="38"/>
        <v>135</v>
      </c>
      <c r="I170" s="3">
        <f t="shared" si="38"/>
        <v>90</v>
      </c>
      <c r="J170" s="3">
        <f t="shared" si="38"/>
        <v>91</v>
      </c>
      <c r="K170" s="3">
        <f t="shared" si="38"/>
        <v>107</v>
      </c>
      <c r="L170" s="3">
        <f t="shared" si="38"/>
        <v>323</v>
      </c>
      <c r="M170" s="3">
        <f t="shared" si="38"/>
        <v>290</v>
      </c>
      <c r="N170" s="3">
        <f t="shared" si="38"/>
        <v>265</v>
      </c>
      <c r="O170" s="3">
        <f t="shared" si="38"/>
        <v>302</v>
      </c>
      <c r="P170" s="3">
        <f t="shared" si="38"/>
        <v>595</v>
      </c>
      <c r="Q170" s="3">
        <f t="shared" si="38"/>
        <v>593</v>
      </c>
      <c r="R170" s="3">
        <f t="shared" si="38"/>
        <v>536</v>
      </c>
      <c r="S170" s="3">
        <f t="shared" si="38"/>
        <v>332</v>
      </c>
      <c r="T170" s="3">
        <f t="shared" si="38"/>
        <v>268</v>
      </c>
      <c r="U170" s="3">
        <f t="shared" si="38"/>
        <v>304</v>
      </c>
      <c r="V170" s="3">
        <f t="shared" si="38"/>
        <v>126</v>
      </c>
      <c r="W170" s="3">
        <f t="shared" si="38"/>
        <v>80</v>
      </c>
      <c r="X170" s="3">
        <f t="shared" si="38"/>
        <v>82</v>
      </c>
      <c r="Y170" s="3">
        <f t="shared" si="38"/>
        <v>102</v>
      </c>
      <c r="Z170" s="3">
        <f t="shared" si="38"/>
        <v>69</v>
      </c>
      <c r="AA170" s="3">
        <f t="shared" si="38"/>
        <v>58</v>
      </c>
      <c r="AB170" s="3">
        <f t="shared" si="38"/>
        <v>32</v>
      </c>
      <c r="AC170" s="3">
        <f t="shared" si="38"/>
        <v>40</v>
      </c>
      <c r="AD170" s="3">
        <f t="shared" si="38"/>
        <v>66</v>
      </c>
      <c r="AE170" s="3">
        <f t="shared" si="38"/>
        <v>165</v>
      </c>
      <c r="AF170" s="3">
        <f t="shared" si="38"/>
        <v>155</v>
      </c>
    </row>
    <row r="171" spans="1:32" x14ac:dyDescent="0.2">
      <c r="A171" s="15" t="s">
        <v>201</v>
      </c>
      <c r="B171" s="28" t="s">
        <v>148</v>
      </c>
      <c r="C171" s="3">
        <f t="shared" ref="C171:AF171" si="39">C$99</f>
        <v>910</v>
      </c>
      <c r="D171" s="3">
        <f t="shared" si="39"/>
        <v>905</v>
      </c>
      <c r="E171" s="3">
        <f t="shared" si="39"/>
        <v>1486</v>
      </c>
      <c r="F171" s="3">
        <f t="shared" si="39"/>
        <v>1531</v>
      </c>
      <c r="G171" s="3">
        <f t="shared" si="39"/>
        <v>1433</v>
      </c>
      <c r="H171" s="3">
        <f t="shared" si="39"/>
        <v>2197</v>
      </c>
      <c r="I171" s="3">
        <f t="shared" si="39"/>
        <v>1601</v>
      </c>
      <c r="J171" s="3">
        <f t="shared" si="39"/>
        <v>1342</v>
      </c>
      <c r="K171" s="3">
        <f t="shared" si="39"/>
        <v>1670</v>
      </c>
      <c r="L171" s="3">
        <f t="shared" si="39"/>
        <v>2138</v>
      </c>
      <c r="M171" s="3">
        <f t="shared" si="39"/>
        <v>3400</v>
      </c>
      <c r="N171" s="3">
        <f t="shared" si="39"/>
        <v>5663</v>
      </c>
      <c r="O171" s="3">
        <f t="shared" si="39"/>
        <v>6150</v>
      </c>
      <c r="P171" s="3">
        <f t="shared" si="39"/>
        <v>6110</v>
      </c>
      <c r="Q171" s="3">
        <f t="shared" si="39"/>
        <v>4500</v>
      </c>
      <c r="R171" s="3">
        <f t="shared" si="39"/>
        <v>2917</v>
      </c>
      <c r="S171" s="3">
        <f t="shared" si="39"/>
        <v>2361</v>
      </c>
      <c r="T171" s="3">
        <f t="shared" si="39"/>
        <v>1930</v>
      </c>
      <c r="U171" s="3">
        <f t="shared" si="39"/>
        <v>1410</v>
      </c>
      <c r="V171" s="3">
        <f t="shared" si="39"/>
        <v>581</v>
      </c>
      <c r="W171" s="3">
        <f t="shared" si="39"/>
        <v>650</v>
      </c>
      <c r="X171" s="3">
        <f t="shared" si="39"/>
        <v>1409</v>
      </c>
      <c r="Y171" s="3">
        <f t="shared" si="39"/>
        <v>685</v>
      </c>
      <c r="Z171" s="3">
        <f t="shared" si="39"/>
        <v>647</v>
      </c>
      <c r="AA171" s="3">
        <f t="shared" si="39"/>
        <v>905</v>
      </c>
      <c r="AB171" s="3">
        <f t="shared" si="39"/>
        <v>1086</v>
      </c>
      <c r="AC171" s="3">
        <f t="shared" si="39"/>
        <v>1803</v>
      </c>
      <c r="AD171" s="3">
        <f t="shared" si="39"/>
        <v>1958</v>
      </c>
      <c r="AE171" s="3">
        <f t="shared" si="39"/>
        <v>1193</v>
      </c>
      <c r="AF171" s="3">
        <f t="shared" si="39"/>
        <v>495</v>
      </c>
    </row>
    <row r="172" spans="1:32" x14ac:dyDescent="0.2">
      <c r="A172" s="15" t="s">
        <v>202</v>
      </c>
      <c r="B172" s="28" t="s">
        <v>148</v>
      </c>
      <c r="C172" s="53">
        <f t="shared" ref="C172:AF172" si="40">C$115</f>
        <v>0</v>
      </c>
      <c r="D172" s="3">
        <f t="shared" si="40"/>
        <v>20</v>
      </c>
      <c r="E172" s="53">
        <f t="shared" si="40"/>
        <v>0</v>
      </c>
      <c r="F172" s="53">
        <f t="shared" si="40"/>
        <v>0</v>
      </c>
      <c r="G172" s="3">
        <f t="shared" si="40"/>
        <v>100</v>
      </c>
      <c r="H172" s="3">
        <f t="shared" si="40"/>
        <v>50</v>
      </c>
      <c r="I172" s="3">
        <f t="shared" si="40"/>
        <v>10</v>
      </c>
      <c r="J172" s="3">
        <f t="shared" si="40"/>
        <v>30</v>
      </c>
      <c r="K172" s="3">
        <f t="shared" si="40"/>
        <v>50</v>
      </c>
      <c r="L172" s="3">
        <f t="shared" si="40"/>
        <v>10</v>
      </c>
      <c r="M172" s="3">
        <f t="shared" si="40"/>
        <v>20</v>
      </c>
      <c r="N172" s="3">
        <f t="shared" si="40"/>
        <v>30</v>
      </c>
      <c r="O172" s="3">
        <f t="shared" si="40"/>
        <v>20</v>
      </c>
      <c r="P172" s="3">
        <f t="shared" si="40"/>
        <v>20</v>
      </c>
      <c r="Q172" s="3">
        <f t="shared" si="40"/>
        <v>15</v>
      </c>
      <c r="R172" s="3">
        <f t="shared" si="40"/>
        <v>10</v>
      </c>
      <c r="S172" s="3">
        <f t="shared" si="40"/>
        <v>15</v>
      </c>
      <c r="T172" s="3">
        <f t="shared" si="40"/>
        <v>5</v>
      </c>
      <c r="U172" s="3">
        <f t="shared" si="40"/>
        <v>20</v>
      </c>
      <c r="V172" s="3">
        <f t="shared" si="40"/>
        <v>15</v>
      </c>
      <c r="W172" s="3">
        <f t="shared" si="40"/>
        <v>10</v>
      </c>
      <c r="X172" s="3">
        <f t="shared" si="40"/>
        <v>2</v>
      </c>
      <c r="Y172" s="53">
        <f t="shared" si="40"/>
        <v>0</v>
      </c>
      <c r="Z172" s="53">
        <f t="shared" si="40"/>
        <v>0</v>
      </c>
      <c r="AA172" s="3">
        <f t="shared" si="40"/>
        <v>5</v>
      </c>
      <c r="AB172" s="53">
        <f t="shared" si="40"/>
        <v>0</v>
      </c>
      <c r="AC172" s="53">
        <f t="shared" si="40"/>
        <v>0</v>
      </c>
      <c r="AD172" s="53">
        <f t="shared" si="40"/>
        <v>0</v>
      </c>
      <c r="AE172" s="53">
        <f t="shared" si="40"/>
        <v>0</v>
      </c>
      <c r="AF172" s="53">
        <f t="shared" si="40"/>
        <v>0</v>
      </c>
    </row>
    <row r="173" spans="1:32" s="17" customFormat="1" ht="15" x14ac:dyDescent="0.25">
      <c r="A173" s="16" t="s">
        <v>147</v>
      </c>
      <c r="B173" s="25"/>
      <c r="C173" s="16">
        <f>C$125</f>
        <v>2234</v>
      </c>
      <c r="D173" s="16">
        <f>D$125</f>
        <v>2506</v>
      </c>
      <c r="E173" s="16">
        <f t="shared" ref="E173:AF173" si="41">E$125</f>
        <v>3886</v>
      </c>
      <c r="F173" s="16">
        <f t="shared" si="41"/>
        <v>4023</v>
      </c>
      <c r="G173" s="16">
        <f t="shared" si="41"/>
        <v>3806</v>
      </c>
      <c r="H173" s="16">
        <f t="shared" si="41"/>
        <v>4626</v>
      </c>
      <c r="I173" s="16">
        <f t="shared" si="41"/>
        <v>3705</v>
      </c>
      <c r="J173" s="16">
        <f t="shared" si="41"/>
        <v>2898</v>
      </c>
      <c r="K173" s="16">
        <f t="shared" si="41"/>
        <v>3396</v>
      </c>
      <c r="L173" s="16">
        <f t="shared" si="41"/>
        <v>4160</v>
      </c>
      <c r="M173" s="16">
        <f t="shared" si="41"/>
        <v>6511</v>
      </c>
      <c r="N173" s="16">
        <f t="shared" si="41"/>
        <v>11109</v>
      </c>
      <c r="O173" s="16">
        <f t="shared" si="41"/>
        <v>12511</v>
      </c>
      <c r="P173" s="16">
        <f t="shared" si="41"/>
        <v>13236</v>
      </c>
      <c r="Q173" s="16">
        <f t="shared" si="41"/>
        <v>10902</v>
      </c>
      <c r="R173" s="16">
        <f t="shared" si="41"/>
        <v>8780</v>
      </c>
      <c r="S173" s="16">
        <f t="shared" si="41"/>
        <v>6951</v>
      </c>
      <c r="T173" s="16">
        <f t="shared" si="41"/>
        <v>6626</v>
      </c>
      <c r="U173" s="16">
        <f t="shared" si="41"/>
        <v>4880</v>
      </c>
      <c r="V173" s="16">
        <f t="shared" si="41"/>
        <v>2690</v>
      </c>
      <c r="W173" s="16">
        <f t="shared" si="41"/>
        <v>3228</v>
      </c>
      <c r="X173" s="16">
        <f t="shared" si="41"/>
        <v>6273</v>
      </c>
      <c r="Y173" s="16">
        <f t="shared" si="41"/>
        <v>3491</v>
      </c>
      <c r="Z173" s="16">
        <f t="shared" si="41"/>
        <v>2553</v>
      </c>
      <c r="AA173" s="16">
        <f t="shared" si="41"/>
        <v>3065</v>
      </c>
      <c r="AB173" s="16">
        <f t="shared" si="41"/>
        <v>5257</v>
      </c>
      <c r="AC173" s="16">
        <f t="shared" si="41"/>
        <v>6937</v>
      </c>
      <c r="AD173" s="16">
        <f t="shared" si="41"/>
        <v>7727</v>
      </c>
      <c r="AE173" s="16">
        <f t="shared" si="41"/>
        <v>5342</v>
      </c>
      <c r="AF173" s="16">
        <f t="shared" si="41"/>
        <v>3145.9999999999995</v>
      </c>
    </row>
    <row r="184" ht="9.75" customHeight="1" x14ac:dyDescent="0.2"/>
  </sheetData>
  <phoneticPr fontId="1" type="noConversion"/>
  <conditionalFormatting sqref="D154:AD15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54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5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5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5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150:AF15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8740157499999996" right="0.78740157499999996" top="0.984251969" bottom="0.984251969" header="0.4921259845" footer="0.4921259845"/>
  <pageSetup paperSize="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CCFF66"/>
  </sheetPr>
  <dimension ref="A1:AF173"/>
  <sheetViews>
    <sheetView zoomScale="80" zoomScaleNormal="80" workbookViewId="0">
      <pane xSplit="2" ySplit="6" topLeftCell="W7" activePane="bottomRight" state="frozen"/>
      <selection pane="topRight" activeCell="C1" sqref="C1"/>
      <selection pane="bottomLeft" activeCell="A7" sqref="A7"/>
      <selection pane="bottomRight" activeCell="A5" sqref="A5"/>
    </sheetView>
  </sheetViews>
  <sheetFormatPr baseColWidth="10" defaultColWidth="9.140625" defaultRowHeight="12.75" x14ac:dyDescent="0.2"/>
  <cols>
    <col min="1" max="1" width="53.140625" style="2" customWidth="1"/>
    <col min="2" max="2" width="27.5703125" style="2" customWidth="1"/>
    <col min="3" max="32" width="11.42578125" style="2" customWidth="1"/>
    <col min="33" max="256" width="11.42578125" customWidth="1"/>
  </cols>
  <sheetData>
    <row r="1" spans="1:32" ht="18" x14ac:dyDescent="0.25">
      <c r="A1" s="6" t="s">
        <v>203</v>
      </c>
      <c r="B1" s="6"/>
    </row>
    <row r="2" spans="1:32" x14ac:dyDescent="0.2">
      <c r="A2" s="41" t="s">
        <v>1</v>
      </c>
      <c r="B2" s="1"/>
      <c r="C2" s="4"/>
      <c r="D2" s="4"/>
    </row>
    <row r="3" spans="1:32" x14ac:dyDescent="0.2">
      <c r="A3" s="1" t="s">
        <v>2</v>
      </c>
      <c r="B3" s="1"/>
      <c r="C3" s="53">
        <v>0</v>
      </c>
      <c r="D3" s="3" t="s">
        <v>3</v>
      </c>
    </row>
    <row r="4" spans="1:32" x14ac:dyDescent="0.2">
      <c r="A4" s="5">
        <v>43383</v>
      </c>
      <c r="B4" s="5"/>
    </row>
    <row r="5" spans="1:32" x14ac:dyDescent="0.2">
      <c r="A5" s="2" t="s">
        <v>4</v>
      </c>
      <c r="V5"/>
      <c r="W5"/>
      <c r="X5"/>
      <c r="Y5"/>
      <c r="Z5"/>
      <c r="AA5"/>
      <c r="AB5"/>
      <c r="AC5"/>
      <c r="AD5" t="s">
        <v>6</v>
      </c>
      <c r="AE5"/>
      <c r="AF5"/>
    </row>
    <row r="6" spans="1:32" s="11" customFormat="1" ht="15" x14ac:dyDescent="0.25">
      <c r="A6" s="9"/>
      <c r="B6" s="9"/>
      <c r="C6" s="10" t="s">
        <v>7</v>
      </c>
      <c r="D6" s="10" t="s">
        <v>8</v>
      </c>
      <c r="E6" s="10" t="s">
        <v>9</v>
      </c>
      <c r="F6" s="10" t="s">
        <v>10</v>
      </c>
      <c r="G6" s="10" t="s">
        <v>11</v>
      </c>
      <c r="H6" s="10" t="s">
        <v>12</v>
      </c>
      <c r="I6" s="10" t="s">
        <v>13</v>
      </c>
      <c r="J6" s="10" t="s">
        <v>14</v>
      </c>
      <c r="K6" s="10" t="s">
        <v>15</v>
      </c>
      <c r="L6" s="10" t="s">
        <v>16</v>
      </c>
      <c r="M6" s="10" t="s">
        <v>17</v>
      </c>
      <c r="N6" s="10" t="s">
        <v>18</v>
      </c>
      <c r="O6" s="10" t="s">
        <v>19</v>
      </c>
      <c r="P6" s="10" t="s">
        <v>20</v>
      </c>
      <c r="Q6" s="10" t="s">
        <v>21</v>
      </c>
      <c r="R6" s="10" t="s">
        <v>22</v>
      </c>
      <c r="S6" s="10" t="s">
        <v>23</v>
      </c>
      <c r="T6" s="10" t="s">
        <v>24</v>
      </c>
      <c r="U6" s="10" t="s">
        <v>25</v>
      </c>
      <c r="V6" s="10">
        <v>2008</v>
      </c>
      <c r="W6" s="10">
        <v>2009</v>
      </c>
      <c r="X6" s="10">
        <v>2010</v>
      </c>
      <c r="Y6" s="10">
        <v>2011</v>
      </c>
      <c r="Z6" s="10">
        <v>2012</v>
      </c>
      <c r="AA6" s="10">
        <v>2013</v>
      </c>
      <c r="AB6" s="10">
        <v>2014</v>
      </c>
      <c r="AC6" s="10">
        <v>2015</v>
      </c>
      <c r="AD6" s="10">
        <v>2016</v>
      </c>
      <c r="AE6" s="10">
        <v>2017</v>
      </c>
      <c r="AF6" s="10" t="s">
        <v>26</v>
      </c>
    </row>
    <row r="7" spans="1:32" s="21" customFormat="1" ht="9.75" customHeight="1" x14ac:dyDescent="0.25">
      <c r="A7" s="19"/>
      <c r="B7" s="19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72"/>
      <c r="AE7" s="80"/>
    </row>
    <row r="8" spans="1:32" x14ac:dyDescent="0.2">
      <c r="A8" s="3" t="s">
        <v>27</v>
      </c>
      <c r="B8" s="8" t="s">
        <v>28</v>
      </c>
      <c r="C8" s="58">
        <v>0</v>
      </c>
      <c r="D8" s="58">
        <v>0</v>
      </c>
      <c r="E8" s="58">
        <v>0</v>
      </c>
      <c r="F8" s="58">
        <v>0</v>
      </c>
      <c r="G8" s="58">
        <v>0</v>
      </c>
      <c r="H8" s="58">
        <v>0</v>
      </c>
      <c r="I8" s="58">
        <v>0</v>
      </c>
      <c r="J8" s="58">
        <v>0</v>
      </c>
      <c r="K8" s="58">
        <v>0</v>
      </c>
      <c r="L8" s="58">
        <v>0</v>
      </c>
      <c r="M8" s="58">
        <v>0</v>
      </c>
      <c r="N8" s="58">
        <v>0</v>
      </c>
      <c r="O8" s="58">
        <v>0</v>
      </c>
      <c r="P8" s="58">
        <v>0</v>
      </c>
      <c r="Q8" s="46">
        <v>21</v>
      </c>
      <c r="R8" s="46">
        <v>22</v>
      </c>
      <c r="S8" s="58">
        <v>0</v>
      </c>
      <c r="T8" s="46">
        <v>25</v>
      </c>
      <c r="U8" s="46">
        <v>25</v>
      </c>
      <c r="V8" s="58">
        <v>0</v>
      </c>
      <c r="W8" s="58">
        <v>0</v>
      </c>
      <c r="X8" s="58">
        <v>0</v>
      </c>
      <c r="Y8" s="58">
        <v>0</v>
      </c>
      <c r="Z8" s="46">
        <v>30</v>
      </c>
      <c r="AA8" s="58">
        <v>0</v>
      </c>
      <c r="AB8" s="58">
        <v>0</v>
      </c>
      <c r="AC8" s="58">
        <v>0</v>
      </c>
      <c r="AD8" s="73">
        <v>0</v>
      </c>
      <c r="AE8" s="58">
        <v>0</v>
      </c>
      <c r="AF8" s="58">
        <v>0</v>
      </c>
    </row>
    <row r="9" spans="1:32" x14ac:dyDescent="0.2">
      <c r="A9" s="3" t="s">
        <v>29</v>
      </c>
      <c r="B9" s="8" t="s">
        <v>28</v>
      </c>
      <c r="C9" s="58">
        <v>0</v>
      </c>
      <c r="D9" s="58">
        <v>0</v>
      </c>
      <c r="E9" s="58">
        <v>0</v>
      </c>
      <c r="F9" s="58">
        <v>0</v>
      </c>
      <c r="G9" s="58">
        <v>0</v>
      </c>
      <c r="H9" s="58">
        <v>0</v>
      </c>
      <c r="I9" s="58">
        <v>0</v>
      </c>
      <c r="J9" s="58">
        <v>0</v>
      </c>
      <c r="K9" s="58">
        <v>0</v>
      </c>
      <c r="L9" s="58">
        <v>0</v>
      </c>
      <c r="M9" s="58">
        <v>0</v>
      </c>
      <c r="N9" s="58">
        <v>0</v>
      </c>
      <c r="O9" s="46">
        <v>23</v>
      </c>
      <c r="P9" s="46">
        <v>24</v>
      </c>
      <c r="Q9" s="46">
        <v>20</v>
      </c>
      <c r="R9" s="46">
        <v>25</v>
      </c>
      <c r="S9" s="46">
        <v>25</v>
      </c>
      <c r="T9" s="46">
        <v>25</v>
      </c>
      <c r="U9" s="46">
        <v>25</v>
      </c>
      <c r="V9" s="46">
        <v>25</v>
      </c>
      <c r="W9" s="46">
        <v>25</v>
      </c>
      <c r="X9" s="46">
        <v>25</v>
      </c>
      <c r="Y9" s="46">
        <v>16</v>
      </c>
      <c r="Z9" s="46">
        <v>16</v>
      </c>
      <c r="AA9" s="46">
        <v>16</v>
      </c>
      <c r="AB9" s="58">
        <v>0</v>
      </c>
      <c r="AC9" s="58">
        <v>0</v>
      </c>
      <c r="AD9" s="73">
        <v>0</v>
      </c>
      <c r="AE9" s="58">
        <v>0</v>
      </c>
      <c r="AF9" s="58">
        <v>0</v>
      </c>
    </row>
    <row r="10" spans="1:32" s="14" customFormat="1" x14ac:dyDescent="0.2">
      <c r="A10" s="13" t="s">
        <v>30</v>
      </c>
      <c r="B10" s="24" t="s">
        <v>28</v>
      </c>
      <c r="C10" s="59">
        <v>0</v>
      </c>
      <c r="D10" s="59">
        <v>0</v>
      </c>
      <c r="E10" s="59">
        <v>0</v>
      </c>
      <c r="F10" s="59">
        <v>0</v>
      </c>
      <c r="G10" s="59">
        <v>0</v>
      </c>
      <c r="H10" s="59">
        <v>0</v>
      </c>
      <c r="I10" s="59">
        <v>0</v>
      </c>
      <c r="J10" s="59">
        <v>0</v>
      </c>
      <c r="K10" s="59">
        <v>0</v>
      </c>
      <c r="L10" s="59">
        <v>0</v>
      </c>
      <c r="M10" s="59">
        <v>0</v>
      </c>
      <c r="N10" s="59">
        <v>0</v>
      </c>
      <c r="O10" s="59">
        <v>23</v>
      </c>
      <c r="P10" s="59">
        <v>24</v>
      </c>
      <c r="Q10" s="59">
        <v>20.28</v>
      </c>
      <c r="R10" s="59">
        <v>24.63</v>
      </c>
      <c r="S10" s="59">
        <v>25</v>
      </c>
      <c r="T10" s="59">
        <v>25</v>
      </c>
      <c r="U10" s="59">
        <v>25</v>
      </c>
      <c r="V10" s="59">
        <v>25</v>
      </c>
      <c r="W10" s="59">
        <v>25</v>
      </c>
      <c r="X10" s="29">
        <v>25</v>
      </c>
      <c r="Y10" s="29">
        <v>16</v>
      </c>
      <c r="Z10" s="29">
        <v>18.8</v>
      </c>
      <c r="AA10" s="29">
        <v>16</v>
      </c>
      <c r="AB10" s="29">
        <v>0</v>
      </c>
      <c r="AC10" s="29">
        <v>0</v>
      </c>
      <c r="AD10" s="74">
        <v>0</v>
      </c>
      <c r="AE10" s="29">
        <v>0</v>
      </c>
      <c r="AF10" s="29">
        <v>0</v>
      </c>
    </row>
    <row r="11" spans="1:32" x14ac:dyDescent="0.2">
      <c r="A11" s="3" t="s">
        <v>31</v>
      </c>
      <c r="B11" s="8" t="s">
        <v>32</v>
      </c>
      <c r="C11" s="58">
        <v>0</v>
      </c>
      <c r="D11" s="58">
        <v>0</v>
      </c>
      <c r="E11" s="58">
        <v>0</v>
      </c>
      <c r="F11" s="58">
        <v>0</v>
      </c>
      <c r="G11" s="58">
        <v>0</v>
      </c>
      <c r="H11" s="58">
        <v>0</v>
      </c>
      <c r="I11" s="58">
        <v>0</v>
      </c>
      <c r="J11" s="58">
        <v>0</v>
      </c>
      <c r="K11" s="58">
        <v>0</v>
      </c>
      <c r="L11" s="58">
        <v>0</v>
      </c>
      <c r="M11" s="46">
        <v>35</v>
      </c>
      <c r="N11" s="46">
        <v>35</v>
      </c>
      <c r="O11" s="46">
        <v>30</v>
      </c>
      <c r="P11" s="46">
        <v>30</v>
      </c>
      <c r="Q11" s="46">
        <v>25</v>
      </c>
      <c r="R11" s="46">
        <v>25</v>
      </c>
      <c r="S11" s="46">
        <v>25</v>
      </c>
      <c r="T11" s="46">
        <v>25</v>
      </c>
      <c r="U11" s="46">
        <v>18</v>
      </c>
      <c r="V11" s="46">
        <v>21</v>
      </c>
      <c r="W11" s="46">
        <v>20</v>
      </c>
      <c r="X11" s="46">
        <v>22</v>
      </c>
      <c r="Y11" s="46">
        <v>19</v>
      </c>
      <c r="Z11" s="46">
        <v>20</v>
      </c>
      <c r="AA11" s="46">
        <v>20</v>
      </c>
      <c r="AB11" s="60">
        <v>22</v>
      </c>
      <c r="AC11" s="46">
        <v>25</v>
      </c>
      <c r="AD11" s="60">
        <v>25</v>
      </c>
      <c r="AE11" s="3">
        <v>23</v>
      </c>
      <c r="AF11" s="3">
        <v>24</v>
      </c>
    </row>
    <row r="12" spans="1:32" x14ac:dyDescent="0.2">
      <c r="A12" s="3" t="s">
        <v>33</v>
      </c>
      <c r="B12" s="8" t="s">
        <v>32</v>
      </c>
      <c r="C12" s="58">
        <v>0</v>
      </c>
      <c r="D12" s="58">
        <v>0</v>
      </c>
      <c r="E12" s="58">
        <v>0</v>
      </c>
      <c r="F12" s="58">
        <v>0</v>
      </c>
      <c r="G12" s="58">
        <v>0</v>
      </c>
      <c r="H12" s="58">
        <v>0</v>
      </c>
      <c r="I12" s="58">
        <v>0</v>
      </c>
      <c r="J12" s="58">
        <v>0</v>
      </c>
      <c r="K12" s="58">
        <v>0</v>
      </c>
      <c r="L12" s="58">
        <v>0</v>
      </c>
      <c r="M12" s="58">
        <v>0</v>
      </c>
      <c r="N12" s="58">
        <v>0</v>
      </c>
      <c r="O12" s="58">
        <v>0</v>
      </c>
      <c r="P12" s="58">
        <v>0</v>
      </c>
      <c r="Q12" s="58">
        <v>0</v>
      </c>
      <c r="R12" s="58">
        <v>0</v>
      </c>
      <c r="S12" s="58">
        <v>0</v>
      </c>
      <c r="T12" s="46">
        <v>20</v>
      </c>
      <c r="U12" s="46">
        <v>20</v>
      </c>
      <c r="V12" s="46">
        <v>20</v>
      </c>
      <c r="W12" s="46">
        <v>22</v>
      </c>
      <c r="X12" s="46">
        <v>22</v>
      </c>
      <c r="Y12" s="46">
        <v>20</v>
      </c>
      <c r="Z12" s="46">
        <v>23</v>
      </c>
      <c r="AA12" s="46">
        <v>23</v>
      </c>
      <c r="AB12" s="60">
        <v>25</v>
      </c>
      <c r="AC12" s="46">
        <v>25</v>
      </c>
      <c r="AD12" s="60">
        <v>25</v>
      </c>
      <c r="AE12" s="58">
        <v>0</v>
      </c>
      <c r="AF12" s="58">
        <v>0</v>
      </c>
    </row>
    <row r="13" spans="1:32" x14ac:dyDescent="0.2">
      <c r="A13" s="3" t="s">
        <v>34</v>
      </c>
      <c r="B13" s="8" t="s">
        <v>32</v>
      </c>
      <c r="C13" s="58">
        <v>0</v>
      </c>
      <c r="D13" s="58">
        <v>0</v>
      </c>
      <c r="E13" s="58">
        <v>0</v>
      </c>
      <c r="F13" s="58">
        <v>0</v>
      </c>
      <c r="G13" s="58">
        <v>0</v>
      </c>
      <c r="H13" s="58">
        <v>0</v>
      </c>
      <c r="I13" s="58">
        <v>0</v>
      </c>
      <c r="J13" s="58">
        <v>0</v>
      </c>
      <c r="K13" s="58">
        <v>0</v>
      </c>
      <c r="L13" s="58">
        <v>0</v>
      </c>
      <c r="M13" s="58">
        <v>0</v>
      </c>
      <c r="N13" s="46">
        <v>20</v>
      </c>
      <c r="O13" s="46">
        <v>25</v>
      </c>
      <c r="P13" s="46">
        <v>25</v>
      </c>
      <c r="Q13" s="46"/>
      <c r="R13" s="46">
        <v>30</v>
      </c>
      <c r="S13" s="46">
        <v>22</v>
      </c>
      <c r="T13" s="46">
        <v>20</v>
      </c>
      <c r="U13" s="46">
        <v>20</v>
      </c>
      <c r="V13" s="46">
        <v>20</v>
      </c>
      <c r="W13" s="46">
        <v>20</v>
      </c>
      <c r="X13" s="46">
        <v>20</v>
      </c>
      <c r="Y13" s="58">
        <v>0</v>
      </c>
      <c r="Z13" s="58">
        <v>0</v>
      </c>
      <c r="AA13" s="58">
        <v>0</v>
      </c>
      <c r="AB13" s="58">
        <v>0</v>
      </c>
      <c r="AC13" s="58">
        <v>0</v>
      </c>
      <c r="AD13" s="60">
        <v>25</v>
      </c>
      <c r="AE13" s="3">
        <v>23</v>
      </c>
      <c r="AF13" s="3">
        <v>22</v>
      </c>
    </row>
    <row r="14" spans="1:32" x14ac:dyDescent="0.2">
      <c r="A14" s="3" t="s">
        <v>35</v>
      </c>
      <c r="B14" s="8" t="s">
        <v>32</v>
      </c>
      <c r="C14" s="58">
        <v>0</v>
      </c>
      <c r="D14" s="58">
        <v>0</v>
      </c>
      <c r="E14" s="58">
        <v>0</v>
      </c>
      <c r="F14" s="58">
        <v>0</v>
      </c>
      <c r="G14" s="58">
        <v>0</v>
      </c>
      <c r="H14" s="58">
        <v>0</v>
      </c>
      <c r="I14" s="58">
        <v>0</v>
      </c>
      <c r="J14" s="58">
        <v>0</v>
      </c>
      <c r="K14" s="58">
        <v>0</v>
      </c>
      <c r="L14" s="58">
        <v>0</v>
      </c>
      <c r="M14" s="58">
        <v>0</v>
      </c>
      <c r="N14" s="46">
        <v>20</v>
      </c>
      <c r="O14" s="46">
        <v>19</v>
      </c>
      <c r="P14" s="46">
        <v>25</v>
      </c>
      <c r="Q14" s="46">
        <v>10</v>
      </c>
      <c r="R14" s="46">
        <v>17</v>
      </c>
      <c r="S14" s="46">
        <v>18</v>
      </c>
      <c r="T14" s="46">
        <v>20</v>
      </c>
      <c r="U14" s="46">
        <v>20</v>
      </c>
      <c r="V14" s="46">
        <v>21</v>
      </c>
      <c r="W14" s="46">
        <v>20</v>
      </c>
      <c r="X14" s="46">
        <v>20</v>
      </c>
      <c r="Y14" s="46">
        <v>22</v>
      </c>
      <c r="Z14" s="46">
        <v>22</v>
      </c>
      <c r="AA14" s="46">
        <v>24</v>
      </c>
      <c r="AB14" s="61">
        <v>25</v>
      </c>
      <c r="AC14" s="46">
        <v>24</v>
      </c>
      <c r="AD14" s="60">
        <v>25</v>
      </c>
      <c r="AE14" s="3">
        <v>23</v>
      </c>
      <c r="AF14" s="3">
        <v>22</v>
      </c>
    </row>
    <row r="15" spans="1:32" x14ac:dyDescent="0.2">
      <c r="A15" s="3" t="s">
        <v>36</v>
      </c>
      <c r="B15" s="8" t="s">
        <v>32</v>
      </c>
      <c r="C15" s="58">
        <v>0</v>
      </c>
      <c r="D15" s="58">
        <v>0</v>
      </c>
      <c r="E15" s="46">
        <v>20</v>
      </c>
      <c r="F15" s="46">
        <v>20</v>
      </c>
      <c r="G15" s="46"/>
      <c r="H15" s="58">
        <v>0</v>
      </c>
      <c r="I15" s="58">
        <v>0</v>
      </c>
      <c r="J15" s="58">
        <v>0</v>
      </c>
      <c r="K15" s="58">
        <v>0</v>
      </c>
      <c r="L15" s="58">
        <v>0</v>
      </c>
      <c r="M15" s="46">
        <v>30</v>
      </c>
      <c r="N15" s="46">
        <v>30</v>
      </c>
      <c r="O15" s="46">
        <v>25</v>
      </c>
      <c r="P15" s="46">
        <v>30</v>
      </c>
      <c r="Q15" s="46">
        <v>20</v>
      </c>
      <c r="R15" s="46">
        <v>25</v>
      </c>
      <c r="S15" s="46">
        <v>20</v>
      </c>
      <c r="T15" s="46">
        <v>20</v>
      </c>
      <c r="U15" s="46">
        <v>20</v>
      </c>
      <c r="V15" s="46">
        <v>20</v>
      </c>
      <c r="W15" s="46">
        <v>20</v>
      </c>
      <c r="X15" s="46">
        <v>20</v>
      </c>
      <c r="Y15" s="46">
        <v>20</v>
      </c>
      <c r="Z15" s="46">
        <v>23</v>
      </c>
      <c r="AA15" s="46">
        <v>23</v>
      </c>
      <c r="AB15" s="60">
        <v>25</v>
      </c>
      <c r="AC15" s="46">
        <v>24</v>
      </c>
      <c r="AD15" s="60">
        <v>60</v>
      </c>
      <c r="AE15" s="3">
        <v>23</v>
      </c>
      <c r="AF15" s="3">
        <v>20</v>
      </c>
    </row>
    <row r="16" spans="1:32" s="14" customFormat="1" x14ac:dyDescent="0.2">
      <c r="A16" s="13" t="s">
        <v>37</v>
      </c>
      <c r="B16" s="24" t="s">
        <v>32</v>
      </c>
      <c r="C16" s="29">
        <v>0</v>
      </c>
      <c r="D16" s="29">
        <v>0</v>
      </c>
      <c r="E16" s="29">
        <v>20</v>
      </c>
      <c r="F16" s="29">
        <v>20</v>
      </c>
      <c r="G16" s="29">
        <v>0</v>
      </c>
      <c r="H16" s="29">
        <v>0</v>
      </c>
      <c r="I16" s="29">
        <v>0</v>
      </c>
      <c r="J16" s="29">
        <v>0</v>
      </c>
      <c r="K16" s="29">
        <v>0</v>
      </c>
      <c r="L16" s="29">
        <v>0</v>
      </c>
      <c r="M16" s="29">
        <v>34.71</v>
      </c>
      <c r="N16" s="29">
        <v>29.22</v>
      </c>
      <c r="O16" s="29">
        <v>26.07</v>
      </c>
      <c r="P16" s="29">
        <v>29.13</v>
      </c>
      <c r="Q16" s="29">
        <v>22.07</v>
      </c>
      <c r="R16" s="29">
        <v>24.61</v>
      </c>
      <c r="S16" s="29">
        <v>22.26</v>
      </c>
      <c r="T16" s="29">
        <v>21.67</v>
      </c>
      <c r="U16" s="29">
        <v>19.39</v>
      </c>
      <c r="V16" s="29">
        <v>20.47</v>
      </c>
      <c r="W16" s="29">
        <v>20.07</v>
      </c>
      <c r="X16" s="29">
        <v>21.43</v>
      </c>
      <c r="Y16" s="29">
        <v>19.57</v>
      </c>
      <c r="Z16" s="29">
        <v>21.21</v>
      </c>
      <c r="AA16" s="29">
        <v>22</v>
      </c>
      <c r="AB16" s="29">
        <v>24.87</v>
      </c>
      <c r="AC16" s="29">
        <v>24.1</v>
      </c>
      <c r="AD16" s="74">
        <v>25.91</v>
      </c>
      <c r="AE16" s="48">
        <v>23</v>
      </c>
      <c r="AF16" s="29">
        <v>22.244897959183675</v>
      </c>
    </row>
    <row r="17" spans="1:32" x14ac:dyDescent="0.2">
      <c r="A17" s="3" t="s">
        <v>38</v>
      </c>
      <c r="B17" s="8" t="s">
        <v>32</v>
      </c>
      <c r="C17" s="58">
        <v>0</v>
      </c>
      <c r="D17" s="58">
        <v>0</v>
      </c>
      <c r="E17" s="58">
        <v>0</v>
      </c>
      <c r="F17" s="58">
        <v>0</v>
      </c>
      <c r="G17" s="58">
        <v>0</v>
      </c>
      <c r="H17" s="58">
        <v>0</v>
      </c>
      <c r="I17" s="58">
        <v>0</v>
      </c>
      <c r="J17" s="58">
        <v>0</v>
      </c>
      <c r="K17" s="58">
        <v>0</v>
      </c>
      <c r="L17" s="58">
        <v>0</v>
      </c>
      <c r="M17" s="58">
        <v>0</v>
      </c>
      <c r="N17" s="46">
        <v>30</v>
      </c>
      <c r="O17" s="46">
        <v>24</v>
      </c>
      <c r="P17" s="46">
        <v>25</v>
      </c>
      <c r="Q17" s="46">
        <v>12</v>
      </c>
      <c r="R17" s="46">
        <v>20</v>
      </c>
      <c r="S17" s="46">
        <v>25</v>
      </c>
      <c r="T17" s="46">
        <v>22</v>
      </c>
      <c r="U17" s="46">
        <v>26</v>
      </c>
      <c r="V17" s="46">
        <v>26</v>
      </c>
      <c r="W17" s="46">
        <v>23</v>
      </c>
      <c r="X17" s="46">
        <v>23</v>
      </c>
      <c r="Y17" s="46">
        <v>15</v>
      </c>
      <c r="Z17" s="46">
        <v>22</v>
      </c>
      <c r="AA17" s="46">
        <v>17</v>
      </c>
      <c r="AB17" s="60">
        <v>17</v>
      </c>
      <c r="AC17" s="46">
        <v>15</v>
      </c>
      <c r="AD17" s="60">
        <v>15</v>
      </c>
      <c r="AE17" s="3">
        <v>15</v>
      </c>
      <c r="AF17" s="3">
        <v>16</v>
      </c>
    </row>
    <row r="18" spans="1:32" x14ac:dyDescent="0.2">
      <c r="A18" s="3" t="s">
        <v>39</v>
      </c>
      <c r="B18" s="8" t="s">
        <v>32</v>
      </c>
      <c r="C18" s="58">
        <v>0</v>
      </c>
      <c r="D18" s="58">
        <v>0</v>
      </c>
      <c r="E18" s="58">
        <v>0</v>
      </c>
      <c r="F18" s="58">
        <v>0</v>
      </c>
      <c r="G18" s="58">
        <v>0</v>
      </c>
      <c r="H18" s="58">
        <v>0</v>
      </c>
      <c r="I18" s="58">
        <v>0</v>
      </c>
      <c r="J18" s="58">
        <v>0</v>
      </c>
      <c r="K18" s="58">
        <v>0</v>
      </c>
      <c r="L18" s="58">
        <v>0</v>
      </c>
      <c r="M18" s="58">
        <v>0</v>
      </c>
      <c r="N18" s="58">
        <v>0</v>
      </c>
      <c r="O18" s="58">
        <v>0</v>
      </c>
      <c r="P18" s="58">
        <v>0</v>
      </c>
      <c r="Q18" s="58">
        <v>0</v>
      </c>
      <c r="R18" s="58">
        <v>0</v>
      </c>
      <c r="S18" s="58">
        <v>0</v>
      </c>
      <c r="T18" s="58">
        <v>0</v>
      </c>
      <c r="U18" s="58">
        <v>0</v>
      </c>
      <c r="V18" s="58">
        <v>0</v>
      </c>
      <c r="W18" s="58">
        <v>0</v>
      </c>
      <c r="X18" s="58">
        <v>0</v>
      </c>
      <c r="Y18" s="58">
        <v>0</v>
      </c>
      <c r="Z18" s="58">
        <v>0</v>
      </c>
      <c r="AA18" s="58">
        <v>0</v>
      </c>
      <c r="AB18" s="58">
        <v>0</v>
      </c>
      <c r="AC18" s="58">
        <v>0</v>
      </c>
      <c r="AD18" s="60">
        <v>10</v>
      </c>
      <c r="AE18" s="58">
        <v>0</v>
      </c>
      <c r="AF18" s="58">
        <v>0</v>
      </c>
    </row>
    <row r="19" spans="1:32" x14ac:dyDescent="0.2">
      <c r="A19" s="3" t="s">
        <v>40</v>
      </c>
      <c r="B19" s="8" t="s">
        <v>32</v>
      </c>
      <c r="C19" s="58">
        <v>0</v>
      </c>
      <c r="D19" s="58">
        <v>0</v>
      </c>
      <c r="E19" s="58">
        <v>0</v>
      </c>
      <c r="F19" s="58">
        <v>0</v>
      </c>
      <c r="G19" s="58">
        <v>0</v>
      </c>
      <c r="H19" s="58">
        <v>0</v>
      </c>
      <c r="I19" s="58">
        <v>0</v>
      </c>
      <c r="J19" s="58">
        <v>0</v>
      </c>
      <c r="K19" s="58">
        <v>0</v>
      </c>
      <c r="L19" s="58">
        <v>0</v>
      </c>
      <c r="M19" s="58">
        <v>0</v>
      </c>
      <c r="N19" s="58">
        <v>0</v>
      </c>
      <c r="O19" s="58">
        <v>0</v>
      </c>
      <c r="P19" s="58">
        <v>0</v>
      </c>
      <c r="Q19" s="58">
        <v>0</v>
      </c>
      <c r="R19" s="58">
        <v>0</v>
      </c>
      <c r="S19" s="58">
        <v>0</v>
      </c>
      <c r="T19" s="58">
        <v>0</v>
      </c>
      <c r="U19" s="58">
        <v>0</v>
      </c>
      <c r="V19" s="58">
        <v>0</v>
      </c>
      <c r="W19" s="58">
        <v>0</v>
      </c>
      <c r="X19" s="58">
        <v>0</v>
      </c>
      <c r="Y19" s="58">
        <v>0</v>
      </c>
      <c r="Z19" s="58">
        <v>0</v>
      </c>
      <c r="AA19" s="58">
        <v>0</v>
      </c>
      <c r="AB19" s="58">
        <v>0</v>
      </c>
      <c r="AC19" s="58">
        <v>0</v>
      </c>
      <c r="AD19" s="73">
        <v>0</v>
      </c>
      <c r="AE19" s="58">
        <v>0</v>
      </c>
      <c r="AF19" s="58">
        <v>0</v>
      </c>
    </row>
    <row r="20" spans="1:32" x14ac:dyDescent="0.2">
      <c r="A20" s="3" t="s">
        <v>41</v>
      </c>
      <c r="B20" s="8" t="s">
        <v>32</v>
      </c>
      <c r="C20" s="58">
        <v>0</v>
      </c>
      <c r="D20" s="58">
        <v>0</v>
      </c>
      <c r="E20" s="58">
        <v>0</v>
      </c>
      <c r="F20" s="58">
        <v>0</v>
      </c>
      <c r="G20" s="58">
        <v>0</v>
      </c>
      <c r="H20" s="58">
        <v>0</v>
      </c>
      <c r="I20" s="58">
        <v>0</v>
      </c>
      <c r="J20" s="58">
        <v>0</v>
      </c>
      <c r="K20" s="58">
        <v>0</v>
      </c>
      <c r="L20" s="58">
        <v>0</v>
      </c>
      <c r="M20" s="58">
        <v>0</v>
      </c>
      <c r="N20" s="58">
        <v>0</v>
      </c>
      <c r="O20" s="58">
        <v>0</v>
      </c>
      <c r="P20" s="58">
        <v>0</v>
      </c>
      <c r="Q20" s="58">
        <v>0</v>
      </c>
      <c r="R20" s="58">
        <v>0</v>
      </c>
      <c r="S20" s="58">
        <v>0</v>
      </c>
      <c r="T20" s="58">
        <v>0</v>
      </c>
      <c r="U20" s="58">
        <v>0</v>
      </c>
      <c r="V20" s="58">
        <v>0</v>
      </c>
      <c r="W20" s="58">
        <v>0</v>
      </c>
      <c r="X20" s="58">
        <v>0</v>
      </c>
      <c r="Y20" s="58">
        <v>0</v>
      </c>
      <c r="Z20" s="58">
        <v>0</v>
      </c>
      <c r="AA20" s="58">
        <v>0</v>
      </c>
      <c r="AB20" s="58">
        <v>0</v>
      </c>
      <c r="AC20" s="58">
        <v>0</v>
      </c>
      <c r="AD20" s="60">
        <v>15</v>
      </c>
      <c r="AE20" s="3">
        <v>15</v>
      </c>
      <c r="AF20" s="3">
        <v>16</v>
      </c>
    </row>
    <row r="21" spans="1:32" s="14" customFormat="1" x14ac:dyDescent="0.2">
      <c r="A21" s="13" t="s">
        <v>42</v>
      </c>
      <c r="B21" s="24" t="s">
        <v>32</v>
      </c>
      <c r="C21" s="29">
        <v>0</v>
      </c>
      <c r="D21" s="29">
        <v>0</v>
      </c>
      <c r="E21" s="29">
        <v>0</v>
      </c>
      <c r="F21" s="29">
        <v>0</v>
      </c>
      <c r="G21" s="29">
        <v>0</v>
      </c>
      <c r="H21" s="29">
        <v>0</v>
      </c>
      <c r="I21" s="29">
        <v>0</v>
      </c>
      <c r="J21" s="29">
        <v>0</v>
      </c>
      <c r="K21" s="29">
        <v>0</v>
      </c>
      <c r="L21" s="29">
        <v>0</v>
      </c>
      <c r="M21" s="29">
        <v>0</v>
      </c>
      <c r="N21" s="29">
        <v>30</v>
      </c>
      <c r="O21" s="29">
        <v>24</v>
      </c>
      <c r="P21" s="29">
        <v>25</v>
      </c>
      <c r="Q21" s="29">
        <v>12</v>
      </c>
      <c r="R21" s="29">
        <v>20</v>
      </c>
      <c r="S21" s="29">
        <v>25</v>
      </c>
      <c r="T21" s="29">
        <v>22</v>
      </c>
      <c r="U21" s="29">
        <v>26</v>
      </c>
      <c r="V21" s="29">
        <v>26</v>
      </c>
      <c r="W21" s="29">
        <v>23</v>
      </c>
      <c r="X21" s="29">
        <v>23</v>
      </c>
      <c r="Y21" s="29">
        <v>15</v>
      </c>
      <c r="Z21" s="29">
        <v>22</v>
      </c>
      <c r="AA21" s="29">
        <v>17</v>
      </c>
      <c r="AB21" s="29">
        <v>17</v>
      </c>
      <c r="AC21" s="29">
        <v>15</v>
      </c>
      <c r="AD21" s="74">
        <v>14.67</v>
      </c>
      <c r="AE21" s="48">
        <v>15</v>
      </c>
      <c r="AF21" s="29">
        <v>16</v>
      </c>
    </row>
    <row r="22" spans="1:32" x14ac:dyDescent="0.2">
      <c r="A22" s="3" t="s">
        <v>43</v>
      </c>
      <c r="B22" s="8" t="s">
        <v>28</v>
      </c>
      <c r="C22" s="58">
        <v>0</v>
      </c>
      <c r="D22" s="58">
        <v>0</v>
      </c>
      <c r="E22" s="58">
        <v>0</v>
      </c>
      <c r="F22" s="58">
        <v>0</v>
      </c>
      <c r="G22" s="58">
        <v>0</v>
      </c>
      <c r="H22" s="58">
        <v>0</v>
      </c>
      <c r="I22" s="58">
        <v>0</v>
      </c>
      <c r="J22" s="58">
        <v>0</v>
      </c>
      <c r="K22" s="58">
        <v>0</v>
      </c>
      <c r="L22" s="58">
        <v>0</v>
      </c>
      <c r="M22" s="58">
        <v>0</v>
      </c>
      <c r="N22" s="58">
        <v>0</v>
      </c>
      <c r="O22" s="58">
        <v>0</v>
      </c>
      <c r="P22" s="58">
        <v>0</v>
      </c>
      <c r="Q22" s="58">
        <v>0</v>
      </c>
      <c r="R22" s="58">
        <v>0</v>
      </c>
      <c r="S22" s="58">
        <v>0</v>
      </c>
      <c r="T22" s="58">
        <v>0</v>
      </c>
      <c r="U22" s="58">
        <v>0</v>
      </c>
      <c r="V22" s="58">
        <v>0</v>
      </c>
      <c r="W22" s="58">
        <v>0</v>
      </c>
      <c r="X22" s="58">
        <v>0</v>
      </c>
      <c r="Y22" s="58">
        <v>0</v>
      </c>
      <c r="Z22" s="58">
        <v>0</v>
      </c>
      <c r="AA22" s="58">
        <v>0</v>
      </c>
      <c r="AB22" s="58">
        <v>0</v>
      </c>
      <c r="AC22" s="58">
        <v>0</v>
      </c>
      <c r="AD22" s="58">
        <v>0</v>
      </c>
      <c r="AE22" s="3">
        <v>35</v>
      </c>
      <c r="AF22" s="3">
        <v>16</v>
      </c>
    </row>
    <row r="23" spans="1:32" x14ac:dyDescent="0.2">
      <c r="A23" s="3" t="s">
        <v>44</v>
      </c>
      <c r="B23" s="8" t="s">
        <v>28</v>
      </c>
      <c r="C23" s="46">
        <v>37</v>
      </c>
      <c r="D23" s="46">
        <v>20</v>
      </c>
      <c r="E23" s="46">
        <v>25</v>
      </c>
      <c r="F23" s="46">
        <v>25</v>
      </c>
      <c r="G23" s="46">
        <v>25</v>
      </c>
      <c r="H23" s="46">
        <v>25</v>
      </c>
      <c r="I23" s="46">
        <v>25</v>
      </c>
      <c r="J23" s="46">
        <v>22</v>
      </c>
      <c r="K23" s="46">
        <v>25</v>
      </c>
      <c r="L23" s="46">
        <v>25</v>
      </c>
      <c r="M23" s="46">
        <v>25</v>
      </c>
      <c r="N23" s="46">
        <v>25</v>
      </c>
      <c r="O23" s="58">
        <v>0</v>
      </c>
      <c r="P23" s="58">
        <v>0</v>
      </c>
      <c r="Q23" s="58">
        <v>0</v>
      </c>
      <c r="R23" s="58">
        <v>0</v>
      </c>
      <c r="S23" s="58">
        <v>0</v>
      </c>
      <c r="T23" s="58">
        <v>0</v>
      </c>
      <c r="U23" s="58">
        <v>0</v>
      </c>
      <c r="V23" s="58">
        <v>0</v>
      </c>
      <c r="W23" s="58">
        <v>0</v>
      </c>
      <c r="X23" s="58">
        <v>0</v>
      </c>
      <c r="Y23" s="58">
        <v>0</v>
      </c>
      <c r="Z23" s="58">
        <v>0</v>
      </c>
      <c r="AA23" s="58">
        <v>0</v>
      </c>
      <c r="AB23" s="58">
        <v>0</v>
      </c>
      <c r="AC23" s="58">
        <v>0</v>
      </c>
      <c r="AD23" s="60">
        <v>26</v>
      </c>
      <c r="AE23" s="3">
        <v>38</v>
      </c>
      <c r="AF23" s="3">
        <v>16</v>
      </c>
    </row>
    <row r="24" spans="1:32" x14ac:dyDescent="0.2">
      <c r="A24" s="3" t="s">
        <v>45</v>
      </c>
      <c r="B24" s="8" t="s">
        <v>28</v>
      </c>
      <c r="C24" s="58">
        <v>0</v>
      </c>
      <c r="D24" s="58">
        <v>0</v>
      </c>
      <c r="E24" s="58">
        <v>0</v>
      </c>
      <c r="F24" s="58">
        <v>0</v>
      </c>
      <c r="G24" s="58">
        <v>0</v>
      </c>
      <c r="H24" s="58">
        <v>0</v>
      </c>
      <c r="I24" s="46">
        <v>20</v>
      </c>
      <c r="J24" s="46">
        <v>22</v>
      </c>
      <c r="K24" s="46">
        <v>22</v>
      </c>
      <c r="L24" s="46">
        <v>25</v>
      </c>
      <c r="M24" s="46">
        <v>25</v>
      </c>
      <c r="N24" s="46">
        <v>25</v>
      </c>
      <c r="O24" s="58">
        <v>0</v>
      </c>
      <c r="P24" s="58">
        <v>0</v>
      </c>
      <c r="Q24" s="58">
        <v>0</v>
      </c>
      <c r="R24" s="58">
        <v>0</v>
      </c>
      <c r="S24" s="58">
        <v>0</v>
      </c>
      <c r="T24" s="58">
        <v>0</v>
      </c>
      <c r="U24" s="58">
        <v>0</v>
      </c>
      <c r="V24" s="58">
        <v>0</v>
      </c>
      <c r="W24" s="58">
        <v>0</v>
      </c>
      <c r="X24" s="58">
        <v>0</v>
      </c>
      <c r="Y24" s="58">
        <v>0</v>
      </c>
      <c r="Z24" s="58">
        <v>0</v>
      </c>
      <c r="AA24" s="58">
        <v>0</v>
      </c>
      <c r="AB24" s="58">
        <v>0</v>
      </c>
      <c r="AC24" s="58">
        <v>0</v>
      </c>
      <c r="AD24" s="58">
        <v>0</v>
      </c>
      <c r="AE24" s="58">
        <v>0</v>
      </c>
      <c r="AF24" s="3">
        <v>16</v>
      </c>
    </row>
    <row r="25" spans="1:32" x14ac:dyDescent="0.2">
      <c r="A25" s="3" t="s">
        <v>46</v>
      </c>
      <c r="B25" s="8" t="s">
        <v>28</v>
      </c>
      <c r="C25" s="58">
        <v>0</v>
      </c>
      <c r="D25" s="58">
        <v>0</v>
      </c>
      <c r="E25" s="58">
        <v>0</v>
      </c>
      <c r="F25" s="58">
        <v>0</v>
      </c>
      <c r="G25" s="58">
        <v>0</v>
      </c>
      <c r="H25" s="58">
        <v>0</v>
      </c>
      <c r="I25" s="58">
        <v>0</v>
      </c>
      <c r="J25" s="58">
        <v>0</v>
      </c>
      <c r="K25" s="58">
        <v>0</v>
      </c>
      <c r="L25" s="58">
        <v>0</v>
      </c>
      <c r="M25" s="46">
        <v>30</v>
      </c>
      <c r="N25" s="46">
        <v>30</v>
      </c>
      <c r="O25" s="58">
        <v>0</v>
      </c>
      <c r="P25" s="58">
        <v>0</v>
      </c>
      <c r="Q25" s="58">
        <v>0</v>
      </c>
      <c r="R25" s="58">
        <v>0</v>
      </c>
      <c r="S25" s="58">
        <v>0</v>
      </c>
      <c r="T25" s="58">
        <v>0</v>
      </c>
      <c r="U25" s="58">
        <v>0</v>
      </c>
      <c r="V25" s="58">
        <v>0</v>
      </c>
      <c r="W25" s="58">
        <v>0</v>
      </c>
      <c r="X25" s="58">
        <v>0</v>
      </c>
      <c r="Y25" s="58">
        <v>0</v>
      </c>
      <c r="Z25" s="58">
        <v>0</v>
      </c>
      <c r="AA25" s="58">
        <v>0</v>
      </c>
      <c r="AB25" s="58">
        <v>0</v>
      </c>
      <c r="AC25" s="58">
        <v>0</v>
      </c>
      <c r="AD25" s="60">
        <v>26</v>
      </c>
      <c r="AE25" s="3">
        <v>35</v>
      </c>
      <c r="AF25" s="3">
        <v>16</v>
      </c>
    </row>
    <row r="26" spans="1:32" s="14" customFormat="1" x14ac:dyDescent="0.2">
      <c r="A26" s="13" t="s">
        <v>47</v>
      </c>
      <c r="B26" s="24" t="s">
        <v>28</v>
      </c>
      <c r="C26" s="29">
        <v>37</v>
      </c>
      <c r="D26" s="29">
        <v>20</v>
      </c>
      <c r="E26" s="29">
        <v>25</v>
      </c>
      <c r="F26" s="29">
        <v>25</v>
      </c>
      <c r="G26" s="29">
        <v>25</v>
      </c>
      <c r="H26" s="29">
        <v>25</v>
      </c>
      <c r="I26" s="29">
        <v>20.650000000000002</v>
      </c>
      <c r="J26" s="29">
        <v>22</v>
      </c>
      <c r="K26" s="29">
        <v>23.29</v>
      </c>
      <c r="L26" s="29">
        <v>25</v>
      </c>
      <c r="M26" s="29">
        <v>27.5</v>
      </c>
      <c r="N26" s="29">
        <v>26.25</v>
      </c>
      <c r="O26" s="29">
        <v>0</v>
      </c>
      <c r="P26" s="29">
        <v>0</v>
      </c>
      <c r="Q26" s="29">
        <v>0</v>
      </c>
      <c r="R26" s="29">
        <v>0</v>
      </c>
      <c r="S26" s="29">
        <v>0</v>
      </c>
      <c r="T26" s="29">
        <v>0</v>
      </c>
      <c r="U26" s="29">
        <v>0</v>
      </c>
      <c r="V26" s="29">
        <v>0</v>
      </c>
      <c r="W26" s="29">
        <v>0</v>
      </c>
      <c r="X26" s="29">
        <v>0</v>
      </c>
      <c r="Y26" s="29">
        <v>0</v>
      </c>
      <c r="Z26" s="29">
        <v>0</v>
      </c>
      <c r="AA26" s="29">
        <v>0</v>
      </c>
      <c r="AB26" s="29">
        <v>0</v>
      </c>
      <c r="AC26" s="29">
        <v>0</v>
      </c>
      <c r="AD26" s="74">
        <v>26</v>
      </c>
      <c r="AE26" s="29">
        <v>35.5</v>
      </c>
      <c r="AF26" s="29">
        <v>16</v>
      </c>
    </row>
    <row r="27" spans="1:32" x14ac:dyDescent="0.2">
      <c r="A27" s="3" t="s">
        <v>48</v>
      </c>
      <c r="B27" s="8" t="s">
        <v>49</v>
      </c>
      <c r="C27" s="58">
        <v>0</v>
      </c>
      <c r="D27" s="58">
        <v>0</v>
      </c>
      <c r="E27" s="58">
        <v>0</v>
      </c>
      <c r="F27" s="58">
        <v>0</v>
      </c>
      <c r="G27" s="58">
        <v>0</v>
      </c>
      <c r="H27" s="58">
        <v>0</v>
      </c>
      <c r="I27" s="58">
        <v>0</v>
      </c>
      <c r="J27" s="58">
        <v>0</v>
      </c>
      <c r="K27" s="58">
        <v>0</v>
      </c>
      <c r="L27" s="58">
        <v>0</v>
      </c>
      <c r="M27" s="58">
        <v>0</v>
      </c>
      <c r="N27" s="58">
        <v>0</v>
      </c>
      <c r="O27" s="58">
        <v>0</v>
      </c>
      <c r="P27" s="58">
        <v>0</v>
      </c>
      <c r="Q27" s="46">
        <v>35</v>
      </c>
      <c r="R27" s="46">
        <v>40</v>
      </c>
      <c r="S27" s="46">
        <v>40</v>
      </c>
      <c r="T27" s="46">
        <v>40</v>
      </c>
      <c r="U27" s="46">
        <v>35</v>
      </c>
      <c r="V27" s="46">
        <v>40</v>
      </c>
      <c r="W27" s="46">
        <v>40</v>
      </c>
      <c r="X27" s="46">
        <v>35</v>
      </c>
      <c r="Y27" s="46">
        <v>32</v>
      </c>
      <c r="Z27" s="46">
        <v>32</v>
      </c>
      <c r="AA27" s="46">
        <v>32</v>
      </c>
      <c r="AB27" s="46">
        <v>32</v>
      </c>
      <c r="AC27" s="46">
        <v>32</v>
      </c>
      <c r="AD27" s="60">
        <v>25</v>
      </c>
      <c r="AE27" s="3">
        <v>30</v>
      </c>
      <c r="AF27" s="3">
        <v>29</v>
      </c>
    </row>
    <row r="28" spans="1:32" x14ac:dyDescent="0.2">
      <c r="A28" s="3" t="s">
        <v>50</v>
      </c>
      <c r="B28" s="8" t="s">
        <v>49</v>
      </c>
      <c r="C28" s="58">
        <v>0</v>
      </c>
      <c r="D28" s="58">
        <v>0</v>
      </c>
      <c r="E28" s="58">
        <v>0</v>
      </c>
      <c r="F28" s="58">
        <v>0</v>
      </c>
      <c r="G28" s="58">
        <v>0</v>
      </c>
      <c r="H28" s="58">
        <v>0</v>
      </c>
      <c r="I28" s="58">
        <v>0</v>
      </c>
      <c r="J28" s="58">
        <v>0</v>
      </c>
      <c r="K28" s="58">
        <v>0</v>
      </c>
      <c r="L28" s="58">
        <v>0</v>
      </c>
      <c r="M28" s="58">
        <v>0</v>
      </c>
      <c r="N28" s="46">
        <v>25</v>
      </c>
      <c r="O28" s="46">
        <v>40</v>
      </c>
      <c r="P28" s="46">
        <v>25</v>
      </c>
      <c r="Q28" s="46">
        <v>25</v>
      </c>
      <c r="R28" s="46">
        <v>22</v>
      </c>
      <c r="S28" s="46">
        <v>22</v>
      </c>
      <c r="T28" s="46">
        <v>35</v>
      </c>
      <c r="U28" s="46">
        <v>30</v>
      </c>
      <c r="V28" s="46">
        <v>40</v>
      </c>
      <c r="W28" s="46">
        <v>40</v>
      </c>
      <c r="X28" s="46">
        <v>38</v>
      </c>
      <c r="Y28" s="46">
        <v>38</v>
      </c>
      <c r="Z28" s="46">
        <v>38</v>
      </c>
      <c r="AA28" s="46">
        <v>38</v>
      </c>
      <c r="AB28" s="46">
        <v>38</v>
      </c>
      <c r="AC28" s="46">
        <v>38</v>
      </c>
      <c r="AD28" s="60">
        <v>34</v>
      </c>
      <c r="AE28" s="3">
        <v>34.67</v>
      </c>
      <c r="AF28" s="3">
        <v>33.33</v>
      </c>
    </row>
    <row r="29" spans="1:32" x14ac:dyDescent="0.2">
      <c r="A29" s="3" t="s">
        <v>51</v>
      </c>
      <c r="B29" s="8" t="s">
        <v>49</v>
      </c>
      <c r="C29" s="46">
        <v>24</v>
      </c>
      <c r="D29" s="46">
        <v>37</v>
      </c>
      <c r="E29" s="46">
        <v>29</v>
      </c>
      <c r="F29" s="46">
        <v>37</v>
      </c>
      <c r="G29" s="46">
        <v>35</v>
      </c>
      <c r="H29" s="46">
        <v>36</v>
      </c>
      <c r="I29" s="46">
        <v>35</v>
      </c>
      <c r="J29" s="46">
        <v>30</v>
      </c>
      <c r="K29" s="46">
        <v>30</v>
      </c>
      <c r="L29" s="46">
        <v>30</v>
      </c>
      <c r="M29" s="46">
        <v>30</v>
      </c>
      <c r="N29" s="46">
        <v>30</v>
      </c>
      <c r="O29" s="46">
        <v>30</v>
      </c>
      <c r="P29" s="46">
        <v>30</v>
      </c>
      <c r="Q29" s="46">
        <v>30</v>
      </c>
      <c r="R29" s="46">
        <v>30</v>
      </c>
      <c r="S29" s="46">
        <v>30</v>
      </c>
      <c r="T29" s="46">
        <v>30</v>
      </c>
      <c r="U29" s="46">
        <v>27</v>
      </c>
      <c r="V29" s="46">
        <v>30</v>
      </c>
      <c r="W29" s="46">
        <v>35</v>
      </c>
      <c r="X29" s="46">
        <v>39</v>
      </c>
      <c r="Y29" s="46">
        <v>35</v>
      </c>
      <c r="Z29" s="46">
        <v>33.160000000000004</v>
      </c>
      <c r="AA29" s="46">
        <v>35</v>
      </c>
      <c r="AB29" s="46">
        <v>35</v>
      </c>
      <c r="AC29" s="46">
        <v>35</v>
      </c>
      <c r="AD29" s="60">
        <v>35.22</v>
      </c>
      <c r="AE29" s="3">
        <v>36.67</v>
      </c>
      <c r="AF29" s="3">
        <v>35</v>
      </c>
    </row>
    <row r="30" spans="1:32" x14ac:dyDescent="0.2">
      <c r="A30" s="3" t="s">
        <v>52</v>
      </c>
      <c r="B30" s="8" t="s">
        <v>49</v>
      </c>
      <c r="C30" s="46">
        <v>30</v>
      </c>
      <c r="D30" s="46">
        <v>35</v>
      </c>
      <c r="E30" s="46">
        <v>36</v>
      </c>
      <c r="F30" s="46">
        <v>30</v>
      </c>
      <c r="G30" s="46">
        <v>35</v>
      </c>
      <c r="H30" s="46">
        <v>30</v>
      </c>
      <c r="I30" s="46">
        <v>30</v>
      </c>
      <c r="J30" s="46">
        <v>30</v>
      </c>
      <c r="K30" s="46">
        <v>30</v>
      </c>
      <c r="L30" s="46">
        <v>30</v>
      </c>
      <c r="M30" s="46">
        <v>35</v>
      </c>
      <c r="N30" s="46">
        <v>30</v>
      </c>
      <c r="O30" s="46">
        <v>35</v>
      </c>
      <c r="P30" s="46">
        <v>35</v>
      </c>
      <c r="Q30" s="46">
        <v>30</v>
      </c>
      <c r="R30" s="46">
        <v>30</v>
      </c>
      <c r="S30" s="46">
        <v>35</v>
      </c>
      <c r="T30" s="46">
        <v>30</v>
      </c>
      <c r="U30" s="46">
        <v>29</v>
      </c>
      <c r="V30" s="46">
        <v>30</v>
      </c>
      <c r="W30" s="46">
        <v>36</v>
      </c>
      <c r="X30" s="46">
        <v>34</v>
      </c>
      <c r="Y30" s="46">
        <v>34</v>
      </c>
      <c r="Z30" s="46">
        <v>34</v>
      </c>
      <c r="AA30" s="46">
        <v>34</v>
      </c>
      <c r="AB30" s="46">
        <v>34</v>
      </c>
      <c r="AC30" s="46">
        <v>34</v>
      </c>
      <c r="AD30" s="60">
        <v>33</v>
      </c>
      <c r="AE30" s="3">
        <v>34.07</v>
      </c>
      <c r="AF30" s="3">
        <v>34</v>
      </c>
    </row>
    <row r="31" spans="1:32" s="14" customFormat="1" x14ac:dyDescent="0.2">
      <c r="A31" s="13" t="s">
        <v>53</v>
      </c>
      <c r="B31" s="24" t="s">
        <v>49</v>
      </c>
      <c r="C31" s="29">
        <v>24.71</v>
      </c>
      <c r="D31" s="29">
        <v>36.4</v>
      </c>
      <c r="E31" s="29">
        <v>33.01</v>
      </c>
      <c r="F31" s="29">
        <v>33.85</v>
      </c>
      <c r="G31" s="29">
        <v>35</v>
      </c>
      <c r="H31" s="29">
        <v>32.28</v>
      </c>
      <c r="I31" s="29">
        <v>32.33</v>
      </c>
      <c r="J31" s="29">
        <v>30</v>
      </c>
      <c r="K31" s="29">
        <v>30</v>
      </c>
      <c r="L31" s="29">
        <v>30</v>
      </c>
      <c r="M31" s="29">
        <v>33.33</v>
      </c>
      <c r="N31" s="29">
        <v>29.68</v>
      </c>
      <c r="O31" s="29">
        <v>32.410000000000004</v>
      </c>
      <c r="P31" s="29">
        <v>30.830000000000002</v>
      </c>
      <c r="Q31" s="29">
        <v>29.86</v>
      </c>
      <c r="R31" s="29">
        <v>29.77</v>
      </c>
      <c r="S31" s="29">
        <v>31.86</v>
      </c>
      <c r="T31" s="29">
        <v>31.17</v>
      </c>
      <c r="U31" s="29">
        <v>28.79</v>
      </c>
      <c r="V31" s="29">
        <v>31.61</v>
      </c>
      <c r="W31" s="29">
        <v>36.020000000000003</v>
      </c>
      <c r="X31" s="29">
        <v>37.14</v>
      </c>
      <c r="Y31" s="29">
        <v>34.480000000000004</v>
      </c>
      <c r="Z31" s="29">
        <v>33.840000000000003</v>
      </c>
      <c r="AA31" s="29">
        <v>34.450000000000003</v>
      </c>
      <c r="AB31" s="29">
        <v>34.800000000000004</v>
      </c>
      <c r="AC31" s="29">
        <v>34.86</v>
      </c>
      <c r="AD31" s="74">
        <v>33.11</v>
      </c>
      <c r="AE31" s="29">
        <v>34.130000000000003</v>
      </c>
      <c r="AF31" s="29">
        <v>33.166666666666671</v>
      </c>
    </row>
    <row r="32" spans="1:32" x14ac:dyDescent="0.2">
      <c r="A32" s="3" t="s">
        <v>54</v>
      </c>
      <c r="B32" s="8" t="s">
        <v>49</v>
      </c>
      <c r="C32" s="46">
        <v>19</v>
      </c>
      <c r="D32" s="46">
        <v>20</v>
      </c>
      <c r="E32" s="46">
        <v>25</v>
      </c>
      <c r="F32" s="46">
        <v>0</v>
      </c>
      <c r="G32" s="46">
        <v>25</v>
      </c>
      <c r="H32" s="46">
        <v>25</v>
      </c>
      <c r="I32" s="46">
        <v>25</v>
      </c>
      <c r="J32" s="46">
        <v>25</v>
      </c>
      <c r="K32" s="46">
        <v>25</v>
      </c>
      <c r="L32" s="46">
        <v>24</v>
      </c>
      <c r="M32" s="46">
        <v>28</v>
      </c>
      <c r="N32" s="46">
        <v>28</v>
      </c>
      <c r="O32" s="46">
        <v>28</v>
      </c>
      <c r="P32" s="46">
        <v>30</v>
      </c>
      <c r="Q32" s="46">
        <v>25</v>
      </c>
      <c r="R32" s="46">
        <v>30</v>
      </c>
      <c r="S32" s="46">
        <v>25</v>
      </c>
      <c r="T32" s="46">
        <v>25</v>
      </c>
      <c r="U32" s="46">
        <v>24</v>
      </c>
      <c r="V32" s="46">
        <v>24</v>
      </c>
      <c r="W32" s="46">
        <v>24</v>
      </c>
      <c r="X32" s="46">
        <v>20</v>
      </c>
      <c r="Y32" s="46">
        <v>20</v>
      </c>
      <c r="Z32" s="46">
        <v>25</v>
      </c>
      <c r="AA32" s="46">
        <v>25</v>
      </c>
      <c r="AB32" s="46">
        <v>22</v>
      </c>
      <c r="AC32" s="46">
        <v>19</v>
      </c>
      <c r="AD32" s="60">
        <v>16</v>
      </c>
      <c r="AE32" s="3">
        <v>19</v>
      </c>
      <c r="AF32" s="3">
        <v>19</v>
      </c>
    </row>
    <row r="33" spans="1:32" x14ac:dyDescent="0.2">
      <c r="A33" s="3" t="s">
        <v>55</v>
      </c>
      <c r="B33" s="8" t="s">
        <v>49</v>
      </c>
      <c r="C33" s="46">
        <v>20</v>
      </c>
      <c r="D33" s="46">
        <v>26</v>
      </c>
      <c r="E33" s="46">
        <v>26</v>
      </c>
      <c r="F33" s="46">
        <v>30</v>
      </c>
      <c r="G33" s="46">
        <v>30</v>
      </c>
      <c r="H33" s="46">
        <v>30</v>
      </c>
      <c r="I33" s="46">
        <v>30</v>
      </c>
      <c r="J33" s="46">
        <v>30</v>
      </c>
      <c r="K33" s="46">
        <v>30</v>
      </c>
      <c r="L33" s="46">
        <v>30</v>
      </c>
      <c r="M33" s="46">
        <v>30</v>
      </c>
      <c r="N33" s="46">
        <v>40</v>
      </c>
      <c r="O33" s="46">
        <v>35</v>
      </c>
      <c r="P33" s="46">
        <v>50</v>
      </c>
      <c r="Q33" s="46">
        <v>44</v>
      </c>
      <c r="R33" s="46">
        <v>47</v>
      </c>
      <c r="S33" s="46">
        <v>44</v>
      </c>
      <c r="T33" s="46">
        <v>40</v>
      </c>
      <c r="U33" s="46">
        <v>25</v>
      </c>
      <c r="V33" s="46">
        <v>25</v>
      </c>
      <c r="W33" s="46">
        <v>25</v>
      </c>
      <c r="X33" s="46">
        <v>30</v>
      </c>
      <c r="Y33" s="46">
        <v>30</v>
      </c>
      <c r="Z33" s="46">
        <v>30</v>
      </c>
      <c r="AA33" s="46">
        <v>35</v>
      </c>
      <c r="AB33" s="46">
        <v>30</v>
      </c>
      <c r="AC33" s="46">
        <v>28</v>
      </c>
      <c r="AD33" s="60">
        <v>20</v>
      </c>
      <c r="AE33" s="3">
        <v>30</v>
      </c>
      <c r="AF33" s="3">
        <v>30</v>
      </c>
    </row>
    <row r="34" spans="1:32" x14ac:dyDescent="0.2">
      <c r="A34" s="3" t="s">
        <v>56</v>
      </c>
      <c r="B34" s="8" t="s">
        <v>49</v>
      </c>
      <c r="C34" s="58">
        <v>0</v>
      </c>
      <c r="D34" s="58">
        <v>0</v>
      </c>
      <c r="E34" s="46">
        <v>30</v>
      </c>
      <c r="F34" s="46">
        <v>34.5</v>
      </c>
      <c r="G34" s="58">
        <v>0</v>
      </c>
      <c r="H34" s="58">
        <v>0</v>
      </c>
      <c r="I34" s="58">
        <v>0</v>
      </c>
      <c r="J34" s="58">
        <v>0</v>
      </c>
      <c r="K34" s="58">
        <v>0</v>
      </c>
      <c r="L34" s="58">
        <v>0</v>
      </c>
      <c r="M34" s="46">
        <v>35</v>
      </c>
      <c r="N34" s="46">
        <v>35</v>
      </c>
      <c r="O34" s="46">
        <v>30</v>
      </c>
      <c r="P34" s="46">
        <v>17</v>
      </c>
      <c r="Q34" s="46">
        <v>18</v>
      </c>
      <c r="R34" s="46">
        <v>20</v>
      </c>
      <c r="S34" s="46">
        <v>20</v>
      </c>
      <c r="T34" s="46">
        <v>15</v>
      </c>
      <c r="U34" s="46">
        <v>35</v>
      </c>
      <c r="V34" s="46">
        <v>40</v>
      </c>
      <c r="W34" s="46">
        <v>35</v>
      </c>
      <c r="X34" s="46">
        <v>20</v>
      </c>
      <c r="Y34" s="46">
        <v>20</v>
      </c>
      <c r="Z34" s="46">
        <v>25</v>
      </c>
      <c r="AA34" s="46">
        <v>20</v>
      </c>
      <c r="AB34" s="46">
        <v>25</v>
      </c>
      <c r="AC34" s="46">
        <v>23</v>
      </c>
      <c r="AD34" s="60">
        <v>19</v>
      </c>
      <c r="AE34" s="3">
        <v>23</v>
      </c>
      <c r="AF34" s="3">
        <v>23</v>
      </c>
    </row>
    <row r="35" spans="1:32" x14ac:dyDescent="0.2">
      <c r="A35" s="3" t="s">
        <v>57</v>
      </c>
      <c r="B35" s="8" t="s">
        <v>49</v>
      </c>
      <c r="C35" s="58">
        <v>0</v>
      </c>
      <c r="D35" s="58">
        <v>0</v>
      </c>
      <c r="E35" s="58">
        <v>0</v>
      </c>
      <c r="F35" s="58">
        <v>0</v>
      </c>
      <c r="G35" s="58">
        <v>0</v>
      </c>
      <c r="H35" s="58">
        <v>0</v>
      </c>
      <c r="I35" s="58">
        <v>0</v>
      </c>
      <c r="J35" s="58">
        <v>0</v>
      </c>
      <c r="K35" s="58">
        <v>0</v>
      </c>
      <c r="L35" s="58">
        <v>0</v>
      </c>
      <c r="M35" s="58">
        <v>0</v>
      </c>
      <c r="N35" s="46">
        <v>35</v>
      </c>
      <c r="O35" s="46">
        <v>32</v>
      </c>
      <c r="P35" s="46">
        <v>35</v>
      </c>
      <c r="Q35" s="46">
        <v>28</v>
      </c>
      <c r="R35" s="46">
        <v>28</v>
      </c>
      <c r="S35" s="46">
        <v>28</v>
      </c>
      <c r="T35" s="46">
        <v>28</v>
      </c>
      <c r="U35" s="46">
        <v>28</v>
      </c>
      <c r="V35" s="46">
        <v>28</v>
      </c>
      <c r="W35" s="46">
        <v>28</v>
      </c>
      <c r="X35" s="46">
        <v>25</v>
      </c>
      <c r="Y35" s="46">
        <v>20</v>
      </c>
      <c r="Z35" s="46">
        <v>25</v>
      </c>
      <c r="AA35" s="46">
        <v>25</v>
      </c>
      <c r="AB35" s="46">
        <v>28</v>
      </c>
      <c r="AC35" s="46">
        <v>25</v>
      </c>
      <c r="AD35" s="60">
        <v>20</v>
      </c>
      <c r="AE35" s="3">
        <v>25</v>
      </c>
      <c r="AF35" s="3">
        <v>25</v>
      </c>
    </row>
    <row r="36" spans="1:32" x14ac:dyDescent="0.2">
      <c r="A36" s="3" t="s">
        <v>58</v>
      </c>
      <c r="B36" s="8" t="s">
        <v>49</v>
      </c>
      <c r="C36" s="58">
        <v>0</v>
      </c>
      <c r="D36" s="58">
        <v>0</v>
      </c>
      <c r="E36" s="58">
        <v>0</v>
      </c>
      <c r="F36" s="58">
        <v>0</v>
      </c>
      <c r="G36" s="58">
        <v>0</v>
      </c>
      <c r="H36" s="58">
        <v>0</v>
      </c>
      <c r="I36" s="58">
        <v>0</v>
      </c>
      <c r="J36" s="58">
        <v>0</v>
      </c>
      <c r="K36" s="58">
        <v>0</v>
      </c>
      <c r="L36" s="58">
        <v>0</v>
      </c>
      <c r="M36" s="58">
        <v>0</v>
      </c>
      <c r="N36" s="58">
        <v>0</v>
      </c>
      <c r="O36" s="46">
        <v>30</v>
      </c>
      <c r="P36" s="46">
        <v>24</v>
      </c>
      <c r="Q36" s="46">
        <v>22</v>
      </c>
      <c r="R36" s="46">
        <v>22</v>
      </c>
      <c r="S36" s="46">
        <v>21</v>
      </c>
      <c r="T36" s="46">
        <v>20</v>
      </c>
      <c r="U36" s="46">
        <v>20</v>
      </c>
      <c r="V36" s="46">
        <v>20</v>
      </c>
      <c r="W36" s="46">
        <v>20</v>
      </c>
      <c r="X36" s="46">
        <v>20</v>
      </c>
      <c r="Y36" s="46">
        <v>20</v>
      </c>
      <c r="Z36" s="46">
        <v>25</v>
      </c>
      <c r="AA36" s="46">
        <v>20</v>
      </c>
      <c r="AB36" s="46">
        <v>25</v>
      </c>
      <c r="AC36" s="46">
        <v>23</v>
      </c>
      <c r="AD36" s="60">
        <v>20</v>
      </c>
      <c r="AE36" s="3">
        <v>23</v>
      </c>
      <c r="AF36" s="3">
        <v>23</v>
      </c>
    </row>
    <row r="37" spans="1:32" x14ac:dyDescent="0.2">
      <c r="A37" s="3" t="s">
        <v>59</v>
      </c>
      <c r="B37" s="8" t="s">
        <v>49</v>
      </c>
      <c r="C37" s="46">
        <v>25</v>
      </c>
      <c r="D37" s="46">
        <v>30</v>
      </c>
      <c r="E37" s="46">
        <v>30</v>
      </c>
      <c r="F37" s="46">
        <v>30</v>
      </c>
      <c r="G37" s="46">
        <v>30</v>
      </c>
      <c r="H37" s="46">
        <v>35</v>
      </c>
      <c r="I37" s="46">
        <v>36</v>
      </c>
      <c r="J37" s="46">
        <v>30</v>
      </c>
      <c r="K37" s="46">
        <v>40</v>
      </c>
      <c r="L37" s="46">
        <v>40</v>
      </c>
      <c r="M37" s="46">
        <v>40</v>
      </c>
      <c r="N37" s="46">
        <v>40</v>
      </c>
      <c r="O37" s="46">
        <v>36</v>
      </c>
      <c r="P37" s="46">
        <v>39</v>
      </c>
      <c r="Q37" s="46">
        <v>35</v>
      </c>
      <c r="R37" s="46">
        <v>35</v>
      </c>
      <c r="S37" s="46">
        <v>35</v>
      </c>
      <c r="T37" s="46">
        <v>40</v>
      </c>
      <c r="U37" s="46">
        <v>20</v>
      </c>
      <c r="V37" s="46">
        <v>40</v>
      </c>
      <c r="W37" s="46">
        <v>40</v>
      </c>
      <c r="X37" s="46">
        <v>30</v>
      </c>
      <c r="Y37" s="46">
        <v>20</v>
      </c>
      <c r="Z37" s="46">
        <v>25</v>
      </c>
      <c r="AA37" s="46">
        <v>30</v>
      </c>
      <c r="AB37" s="46"/>
      <c r="AC37" s="46">
        <v>23</v>
      </c>
      <c r="AD37" s="60">
        <v>17</v>
      </c>
      <c r="AE37" s="3">
        <v>21</v>
      </c>
      <c r="AF37" s="58">
        <v>0</v>
      </c>
    </row>
    <row r="38" spans="1:32" s="14" customFormat="1" x14ac:dyDescent="0.2">
      <c r="A38" s="13" t="s">
        <v>204</v>
      </c>
      <c r="B38" s="24" t="s">
        <v>49</v>
      </c>
      <c r="C38" s="29">
        <v>22.26</v>
      </c>
      <c r="D38" s="29">
        <v>23.64</v>
      </c>
      <c r="E38" s="29">
        <v>27.71</v>
      </c>
      <c r="F38" s="29">
        <v>31</v>
      </c>
      <c r="G38" s="29">
        <v>28.330000000000002</v>
      </c>
      <c r="H38" s="29">
        <v>31.03</v>
      </c>
      <c r="I38" s="29">
        <v>30.1</v>
      </c>
      <c r="J38" s="29">
        <v>28.86</v>
      </c>
      <c r="K38" s="29">
        <v>37.54</v>
      </c>
      <c r="L38" s="29">
        <v>36.54</v>
      </c>
      <c r="M38" s="29">
        <v>35.5</v>
      </c>
      <c r="N38" s="29">
        <v>36.06</v>
      </c>
      <c r="O38" s="29">
        <v>31.810000000000002</v>
      </c>
      <c r="P38" s="29">
        <v>31.07</v>
      </c>
      <c r="Q38" s="29">
        <v>26.68</v>
      </c>
      <c r="R38" s="29">
        <v>31.36</v>
      </c>
      <c r="S38" s="29">
        <v>28.35</v>
      </c>
      <c r="T38" s="29">
        <v>29.95</v>
      </c>
      <c r="U38" s="29">
        <v>26.69</v>
      </c>
      <c r="V38" s="29">
        <v>29.41</v>
      </c>
      <c r="W38" s="29">
        <v>27.23</v>
      </c>
      <c r="X38" s="29">
        <v>22.63</v>
      </c>
      <c r="Y38" s="29">
        <v>21.2</v>
      </c>
      <c r="Z38" s="29">
        <v>25.6</v>
      </c>
      <c r="AA38" s="29">
        <v>25</v>
      </c>
      <c r="AB38" s="29">
        <v>25.59</v>
      </c>
      <c r="AC38" s="29">
        <v>23.96</v>
      </c>
      <c r="AD38" s="74">
        <v>18.64</v>
      </c>
      <c r="AE38" s="29">
        <v>23.830000000000002</v>
      </c>
      <c r="AF38" s="29">
        <v>23.586956521739133</v>
      </c>
    </row>
    <row r="39" spans="1:32" x14ac:dyDescent="0.2">
      <c r="A39" s="3" t="s">
        <v>61</v>
      </c>
      <c r="B39" s="8" t="s">
        <v>28</v>
      </c>
      <c r="C39" s="58">
        <v>0</v>
      </c>
      <c r="D39" s="58">
        <v>0</v>
      </c>
      <c r="E39" s="58">
        <v>0</v>
      </c>
      <c r="F39" s="58">
        <v>0</v>
      </c>
      <c r="G39" s="58">
        <v>0</v>
      </c>
      <c r="H39" s="58">
        <v>0</v>
      </c>
      <c r="I39" s="58">
        <v>0</v>
      </c>
      <c r="J39" s="58">
        <v>0</v>
      </c>
      <c r="K39" s="58">
        <v>0</v>
      </c>
      <c r="L39" s="58">
        <v>0</v>
      </c>
      <c r="M39" s="58">
        <v>0</v>
      </c>
      <c r="N39" s="46">
        <v>30</v>
      </c>
      <c r="O39" s="46">
        <v>30</v>
      </c>
      <c r="P39" s="46">
        <v>30</v>
      </c>
      <c r="Q39" s="46">
        <v>30</v>
      </c>
      <c r="R39" s="46">
        <v>30</v>
      </c>
      <c r="S39" s="46">
        <v>25</v>
      </c>
      <c r="T39" s="46">
        <v>25</v>
      </c>
      <c r="U39" s="46">
        <v>25</v>
      </c>
      <c r="V39" s="46">
        <v>25</v>
      </c>
      <c r="W39" s="58">
        <v>0</v>
      </c>
      <c r="X39" s="46">
        <v>25</v>
      </c>
      <c r="Y39" s="46">
        <v>25</v>
      </c>
      <c r="Z39" s="46">
        <v>25</v>
      </c>
      <c r="AA39" s="58">
        <v>0</v>
      </c>
      <c r="AB39" s="46">
        <v>25</v>
      </c>
      <c r="AC39" s="46">
        <v>25</v>
      </c>
      <c r="AD39" s="60">
        <v>25</v>
      </c>
      <c r="AE39" s="46">
        <v>23.53</v>
      </c>
      <c r="AF39" s="3">
        <v>25</v>
      </c>
    </row>
    <row r="40" spans="1:32" x14ac:dyDescent="0.2">
      <c r="A40" s="3" t="s">
        <v>62</v>
      </c>
      <c r="B40" s="8" t="s">
        <v>28</v>
      </c>
      <c r="C40" s="58">
        <v>0</v>
      </c>
      <c r="D40" s="58">
        <v>0</v>
      </c>
      <c r="E40" s="58">
        <v>0</v>
      </c>
      <c r="F40" s="58">
        <v>0</v>
      </c>
      <c r="G40" s="58">
        <v>0</v>
      </c>
      <c r="H40" s="58">
        <v>0</v>
      </c>
      <c r="I40" s="58">
        <v>0</v>
      </c>
      <c r="J40" s="58">
        <v>0</v>
      </c>
      <c r="K40" s="58">
        <v>0</v>
      </c>
      <c r="L40" s="58">
        <v>0</v>
      </c>
      <c r="M40" s="58">
        <v>0</v>
      </c>
      <c r="N40" s="46">
        <v>10</v>
      </c>
      <c r="O40" s="46"/>
      <c r="P40" s="46">
        <v>25</v>
      </c>
      <c r="Q40" s="58">
        <v>0</v>
      </c>
      <c r="R40" s="58">
        <v>0</v>
      </c>
      <c r="S40" s="46">
        <v>25</v>
      </c>
      <c r="T40" s="46">
        <v>25</v>
      </c>
      <c r="U40" s="46">
        <v>30</v>
      </c>
      <c r="V40" s="46">
        <v>30</v>
      </c>
      <c r="W40" s="58">
        <v>0</v>
      </c>
      <c r="X40" s="46">
        <v>30</v>
      </c>
      <c r="Y40" s="58">
        <v>0</v>
      </c>
      <c r="Z40" s="58">
        <v>0</v>
      </c>
      <c r="AA40" s="58">
        <v>0</v>
      </c>
      <c r="AB40" s="58">
        <v>0</v>
      </c>
      <c r="AC40" s="58">
        <v>0</v>
      </c>
      <c r="AD40" s="73">
        <v>0</v>
      </c>
      <c r="AE40" s="58">
        <v>0</v>
      </c>
      <c r="AF40" s="58">
        <v>0</v>
      </c>
    </row>
    <row r="41" spans="1:32" x14ac:dyDescent="0.2">
      <c r="A41" s="3" t="s">
        <v>63</v>
      </c>
      <c r="B41" s="8" t="s">
        <v>28</v>
      </c>
      <c r="C41" s="58">
        <v>0</v>
      </c>
      <c r="D41" s="58">
        <v>0</v>
      </c>
      <c r="E41" s="58">
        <v>0</v>
      </c>
      <c r="F41" s="58">
        <v>0</v>
      </c>
      <c r="G41" s="58">
        <v>0</v>
      </c>
      <c r="H41" s="58">
        <v>0</v>
      </c>
      <c r="I41" s="58">
        <v>0</v>
      </c>
      <c r="J41" s="58">
        <v>0</v>
      </c>
      <c r="K41" s="58">
        <v>0</v>
      </c>
      <c r="L41" s="58">
        <v>0</v>
      </c>
      <c r="M41" s="58">
        <v>0</v>
      </c>
      <c r="N41" s="58">
        <v>0</v>
      </c>
      <c r="O41" s="58">
        <v>0</v>
      </c>
      <c r="P41" s="58">
        <v>0</v>
      </c>
      <c r="Q41" s="58">
        <v>0</v>
      </c>
      <c r="R41" s="58">
        <v>0</v>
      </c>
      <c r="S41" s="46">
        <v>25</v>
      </c>
      <c r="T41" s="46">
        <v>30</v>
      </c>
      <c r="U41" s="46">
        <v>30</v>
      </c>
      <c r="V41" s="46">
        <v>30</v>
      </c>
      <c r="W41" s="46">
        <v>30</v>
      </c>
      <c r="X41" s="46">
        <v>30</v>
      </c>
      <c r="Y41" s="46">
        <v>25</v>
      </c>
      <c r="Z41" s="46">
        <v>25</v>
      </c>
      <c r="AA41" s="58">
        <v>0</v>
      </c>
      <c r="AB41" s="46">
        <v>25</v>
      </c>
      <c r="AC41" s="46">
        <v>25</v>
      </c>
      <c r="AD41" s="73">
        <v>0</v>
      </c>
      <c r="AE41" s="58">
        <v>0</v>
      </c>
      <c r="AF41" s="58">
        <v>0</v>
      </c>
    </row>
    <row r="42" spans="1:32" x14ac:dyDescent="0.2">
      <c r="A42" s="3" t="s">
        <v>64</v>
      </c>
      <c r="B42" s="8" t="s">
        <v>28</v>
      </c>
      <c r="C42" s="58">
        <v>0</v>
      </c>
      <c r="D42" s="58">
        <v>0</v>
      </c>
      <c r="E42" s="58">
        <v>0</v>
      </c>
      <c r="F42" s="58">
        <v>0</v>
      </c>
      <c r="G42" s="58">
        <v>0</v>
      </c>
      <c r="H42" s="58">
        <v>0</v>
      </c>
      <c r="I42" s="58">
        <v>0</v>
      </c>
      <c r="J42" s="58">
        <v>0</v>
      </c>
      <c r="K42" s="58">
        <v>0</v>
      </c>
      <c r="L42" s="58">
        <v>0</v>
      </c>
      <c r="M42" s="58">
        <v>0</v>
      </c>
      <c r="N42" s="58">
        <v>0</v>
      </c>
      <c r="O42" s="58">
        <v>0</v>
      </c>
      <c r="P42" s="46">
        <v>25</v>
      </c>
      <c r="Q42" s="46">
        <v>20</v>
      </c>
      <c r="R42" s="46">
        <v>25</v>
      </c>
      <c r="S42" s="46">
        <v>25</v>
      </c>
      <c r="T42" s="46">
        <v>25</v>
      </c>
      <c r="U42" s="46">
        <v>25</v>
      </c>
      <c r="V42" s="46">
        <v>25</v>
      </c>
      <c r="W42" s="46">
        <v>25</v>
      </c>
      <c r="X42" s="46">
        <v>25</v>
      </c>
      <c r="Y42" s="46"/>
      <c r="Z42" s="46"/>
      <c r="AA42" s="58">
        <v>0</v>
      </c>
      <c r="AB42" s="46">
        <v>25</v>
      </c>
      <c r="AC42" s="46">
        <v>25</v>
      </c>
      <c r="AD42" s="73">
        <v>0</v>
      </c>
      <c r="AE42" s="58">
        <v>0</v>
      </c>
      <c r="AF42" s="3">
        <v>25</v>
      </c>
    </row>
    <row r="43" spans="1:32" s="14" customFormat="1" x14ac:dyDescent="0.2">
      <c r="A43" s="13" t="s">
        <v>65</v>
      </c>
      <c r="B43" s="24" t="s">
        <v>28</v>
      </c>
      <c r="C43" s="29">
        <v>0</v>
      </c>
      <c r="D43" s="29">
        <v>0</v>
      </c>
      <c r="E43" s="29">
        <v>0</v>
      </c>
      <c r="F43" s="29">
        <v>0</v>
      </c>
      <c r="G43" s="29">
        <v>0</v>
      </c>
      <c r="H43" s="29">
        <v>0</v>
      </c>
      <c r="I43" s="29">
        <v>0</v>
      </c>
      <c r="J43" s="29">
        <v>0</v>
      </c>
      <c r="K43" s="29">
        <v>0</v>
      </c>
      <c r="L43" s="29">
        <v>0</v>
      </c>
      <c r="M43" s="29">
        <v>0</v>
      </c>
      <c r="N43" s="29">
        <v>18.330000000000002</v>
      </c>
      <c r="O43" s="29">
        <v>30</v>
      </c>
      <c r="P43" s="29">
        <v>27.05</v>
      </c>
      <c r="Q43" s="29">
        <v>24.52</v>
      </c>
      <c r="R43" s="29">
        <v>26.830000000000002</v>
      </c>
      <c r="S43" s="29">
        <v>25</v>
      </c>
      <c r="T43" s="29">
        <v>25.57</v>
      </c>
      <c r="U43" s="29">
        <v>27.05</v>
      </c>
      <c r="V43" s="29">
        <v>26.67</v>
      </c>
      <c r="W43" s="29">
        <v>27.5</v>
      </c>
      <c r="X43" s="29">
        <v>26.25</v>
      </c>
      <c r="Y43" s="29">
        <v>25</v>
      </c>
      <c r="Z43" s="29">
        <v>25</v>
      </c>
      <c r="AA43" s="29"/>
      <c r="AB43" s="29">
        <v>25</v>
      </c>
      <c r="AC43" s="29">
        <v>25</v>
      </c>
      <c r="AD43" s="74">
        <v>25</v>
      </c>
      <c r="AE43" s="29">
        <v>23.53</v>
      </c>
      <c r="AF43" s="14">
        <v>25</v>
      </c>
    </row>
    <row r="44" spans="1:32" x14ac:dyDescent="0.2">
      <c r="A44" s="3" t="s">
        <v>66</v>
      </c>
      <c r="B44" s="8" t="s">
        <v>32</v>
      </c>
      <c r="C44" s="58">
        <v>0</v>
      </c>
      <c r="D44" s="58">
        <v>0</v>
      </c>
      <c r="E44" s="58">
        <v>0</v>
      </c>
      <c r="F44" s="58">
        <v>0</v>
      </c>
      <c r="G44" s="58">
        <v>0</v>
      </c>
      <c r="H44" s="58">
        <v>0</v>
      </c>
      <c r="I44" s="58">
        <v>0</v>
      </c>
      <c r="J44" s="58">
        <v>0</v>
      </c>
      <c r="K44" s="58">
        <v>0</v>
      </c>
      <c r="L44" s="58">
        <v>0</v>
      </c>
      <c r="M44" s="46">
        <v>20</v>
      </c>
      <c r="N44" s="46">
        <v>20</v>
      </c>
      <c r="O44" s="58">
        <v>0</v>
      </c>
      <c r="P44" s="58">
        <v>0</v>
      </c>
      <c r="Q44" s="58">
        <v>0</v>
      </c>
      <c r="R44" s="58">
        <v>0</v>
      </c>
      <c r="S44" s="58">
        <v>0</v>
      </c>
      <c r="T44" s="58">
        <v>0</v>
      </c>
      <c r="U44" s="58">
        <v>0</v>
      </c>
      <c r="V44" s="58">
        <v>0</v>
      </c>
      <c r="W44" s="58">
        <v>0</v>
      </c>
      <c r="X44" s="58">
        <v>0</v>
      </c>
      <c r="Y44" s="58">
        <v>0</v>
      </c>
      <c r="Z44" s="58">
        <v>0</v>
      </c>
      <c r="AA44" s="58">
        <v>0</v>
      </c>
      <c r="AB44" s="58">
        <v>0</v>
      </c>
      <c r="AC44" s="58">
        <v>0</v>
      </c>
      <c r="AD44" s="73">
        <v>0</v>
      </c>
      <c r="AE44" s="58">
        <v>0</v>
      </c>
      <c r="AF44" s="58">
        <v>0</v>
      </c>
    </row>
    <row r="45" spans="1:32" x14ac:dyDescent="0.2">
      <c r="A45" s="3" t="s">
        <v>67</v>
      </c>
      <c r="B45" s="8" t="s">
        <v>32</v>
      </c>
      <c r="C45" s="46">
        <v>10</v>
      </c>
      <c r="D45" s="46">
        <v>10</v>
      </c>
      <c r="E45" s="46">
        <v>17</v>
      </c>
      <c r="F45" s="58">
        <v>0</v>
      </c>
      <c r="G45" s="58">
        <v>0</v>
      </c>
      <c r="H45" s="58">
        <v>0</v>
      </c>
      <c r="I45" s="58">
        <v>0</v>
      </c>
      <c r="J45" s="58">
        <v>0</v>
      </c>
      <c r="K45" s="46">
        <v>20</v>
      </c>
      <c r="L45" s="46">
        <v>20</v>
      </c>
      <c r="M45" s="46">
        <v>15</v>
      </c>
      <c r="N45" s="46">
        <v>15</v>
      </c>
      <c r="O45" s="58">
        <v>0</v>
      </c>
      <c r="P45" s="46">
        <v>25</v>
      </c>
      <c r="Q45" s="46">
        <v>22</v>
      </c>
      <c r="R45" s="46">
        <v>22</v>
      </c>
      <c r="S45" s="46">
        <v>20</v>
      </c>
      <c r="T45" s="46">
        <v>20</v>
      </c>
      <c r="U45" s="46">
        <v>20</v>
      </c>
      <c r="V45" s="46">
        <v>20</v>
      </c>
      <c r="W45" s="46">
        <v>20</v>
      </c>
      <c r="X45" s="46">
        <v>20</v>
      </c>
      <c r="Y45" s="46">
        <v>20</v>
      </c>
      <c r="Z45" s="46">
        <v>20</v>
      </c>
      <c r="AA45" s="46">
        <v>22</v>
      </c>
      <c r="AB45" s="58">
        <v>0</v>
      </c>
      <c r="AC45" s="58">
        <v>0</v>
      </c>
      <c r="AD45" s="73">
        <v>0</v>
      </c>
      <c r="AE45" s="58">
        <v>0</v>
      </c>
      <c r="AF45" s="58">
        <v>0</v>
      </c>
    </row>
    <row r="46" spans="1:32" s="14" customFormat="1" x14ac:dyDescent="0.2">
      <c r="A46" s="13" t="s">
        <v>68</v>
      </c>
      <c r="B46" s="24" t="s">
        <v>32</v>
      </c>
      <c r="C46" s="29">
        <v>10</v>
      </c>
      <c r="D46" s="29">
        <v>10</v>
      </c>
      <c r="E46" s="29">
        <v>17</v>
      </c>
      <c r="F46" s="29">
        <v>0</v>
      </c>
      <c r="G46" s="29">
        <v>0</v>
      </c>
      <c r="H46" s="29">
        <v>0</v>
      </c>
      <c r="I46" s="29">
        <v>0</v>
      </c>
      <c r="J46" s="29">
        <v>0</v>
      </c>
      <c r="K46" s="29">
        <v>20</v>
      </c>
      <c r="L46" s="29">
        <v>20</v>
      </c>
      <c r="M46" s="29">
        <v>15.24</v>
      </c>
      <c r="N46" s="29">
        <v>15.16</v>
      </c>
      <c r="O46" s="58">
        <v>0</v>
      </c>
      <c r="P46" s="29">
        <v>25</v>
      </c>
      <c r="Q46" s="29">
        <v>22</v>
      </c>
      <c r="R46" s="29">
        <v>22</v>
      </c>
      <c r="S46" s="29">
        <v>20</v>
      </c>
      <c r="T46" s="29">
        <v>20</v>
      </c>
      <c r="U46" s="29">
        <v>20</v>
      </c>
      <c r="V46" s="29">
        <v>20</v>
      </c>
      <c r="W46" s="29">
        <v>20</v>
      </c>
      <c r="X46" s="29">
        <v>20</v>
      </c>
      <c r="Y46" s="29">
        <v>20</v>
      </c>
      <c r="Z46" s="29">
        <v>20</v>
      </c>
      <c r="AA46" s="29">
        <v>22</v>
      </c>
      <c r="AB46" s="29">
        <v>0</v>
      </c>
      <c r="AC46" s="29">
        <v>0</v>
      </c>
      <c r="AD46" s="74">
        <v>0</v>
      </c>
      <c r="AE46" s="29">
        <v>0</v>
      </c>
      <c r="AF46" s="29">
        <v>0</v>
      </c>
    </row>
    <row r="47" spans="1:32" x14ac:dyDescent="0.2">
      <c r="A47" s="3" t="s">
        <v>69</v>
      </c>
      <c r="B47" s="8" t="s">
        <v>28</v>
      </c>
      <c r="C47" s="58">
        <v>0</v>
      </c>
      <c r="D47" s="58">
        <v>0</v>
      </c>
      <c r="E47" s="58">
        <v>0</v>
      </c>
      <c r="F47" s="58">
        <v>0</v>
      </c>
      <c r="G47" s="58">
        <v>0</v>
      </c>
      <c r="H47" s="58">
        <v>0</v>
      </c>
      <c r="I47" s="58">
        <v>0</v>
      </c>
      <c r="J47" s="58">
        <v>0</v>
      </c>
      <c r="K47" s="58">
        <v>0</v>
      </c>
      <c r="L47" s="58">
        <v>0</v>
      </c>
      <c r="M47" s="58">
        <v>0</v>
      </c>
      <c r="N47" s="46">
        <v>28</v>
      </c>
      <c r="O47" s="46">
        <v>25</v>
      </c>
      <c r="P47" s="46">
        <v>25</v>
      </c>
      <c r="Q47" s="46">
        <v>20</v>
      </c>
      <c r="R47" s="46">
        <v>30</v>
      </c>
      <c r="S47" s="46">
        <v>24</v>
      </c>
      <c r="T47" s="46">
        <v>25</v>
      </c>
      <c r="U47" s="46">
        <v>25</v>
      </c>
      <c r="V47" s="46">
        <v>25</v>
      </c>
      <c r="W47" s="46">
        <v>25</v>
      </c>
      <c r="X47" s="46">
        <v>25</v>
      </c>
      <c r="Y47" s="46">
        <v>25</v>
      </c>
      <c r="Z47" s="46">
        <v>24</v>
      </c>
      <c r="AA47" s="46">
        <v>24</v>
      </c>
      <c r="AB47" s="62">
        <v>26</v>
      </c>
      <c r="AC47" s="46">
        <v>26</v>
      </c>
      <c r="AD47" s="58">
        <v>0</v>
      </c>
      <c r="AE47" s="58">
        <v>0</v>
      </c>
      <c r="AF47" s="58">
        <v>0</v>
      </c>
    </row>
    <row r="48" spans="1:32" x14ac:dyDescent="0.2">
      <c r="A48" s="3" t="s">
        <v>70</v>
      </c>
      <c r="B48" s="8" t="s">
        <v>28</v>
      </c>
      <c r="C48" s="58">
        <v>0</v>
      </c>
      <c r="D48" s="58">
        <v>0</v>
      </c>
      <c r="E48" s="58">
        <v>0</v>
      </c>
      <c r="F48" s="58">
        <v>0</v>
      </c>
      <c r="G48" s="46">
        <v>30</v>
      </c>
      <c r="H48" s="46">
        <v>30</v>
      </c>
      <c r="I48" s="46">
        <v>30</v>
      </c>
      <c r="J48" s="46">
        <v>30</v>
      </c>
      <c r="K48" s="46">
        <v>30</v>
      </c>
      <c r="L48" s="46">
        <v>30</v>
      </c>
      <c r="M48" s="46">
        <v>15</v>
      </c>
      <c r="N48" s="46">
        <v>20</v>
      </c>
      <c r="O48" s="46">
        <v>17</v>
      </c>
      <c r="P48" s="46">
        <v>17</v>
      </c>
      <c r="Q48" s="46">
        <v>15</v>
      </c>
      <c r="R48" s="46">
        <v>25</v>
      </c>
      <c r="S48" s="46">
        <v>25</v>
      </c>
      <c r="T48" s="46">
        <v>25</v>
      </c>
      <c r="U48" s="46">
        <v>20</v>
      </c>
      <c r="V48" s="46">
        <v>25</v>
      </c>
      <c r="W48" s="58">
        <v>0</v>
      </c>
      <c r="X48" s="46">
        <v>25</v>
      </c>
      <c r="Y48" s="58">
        <v>0</v>
      </c>
      <c r="Z48" s="58">
        <v>0</v>
      </c>
      <c r="AA48" s="58">
        <v>0</v>
      </c>
      <c r="AB48" s="58">
        <v>0</v>
      </c>
      <c r="AC48" s="58">
        <v>0</v>
      </c>
      <c r="AD48" s="73">
        <v>0</v>
      </c>
      <c r="AE48" s="58">
        <v>0</v>
      </c>
      <c r="AF48" s="58">
        <v>0</v>
      </c>
    </row>
    <row r="49" spans="1:32" x14ac:dyDescent="0.2">
      <c r="A49" s="3" t="s">
        <v>71</v>
      </c>
      <c r="B49" s="8" t="s">
        <v>28</v>
      </c>
      <c r="C49" s="58">
        <v>0</v>
      </c>
      <c r="D49" s="58">
        <v>0</v>
      </c>
      <c r="E49" s="46">
        <v>30</v>
      </c>
      <c r="F49" s="46">
        <v>30</v>
      </c>
      <c r="G49" s="46">
        <v>30</v>
      </c>
      <c r="H49" s="46">
        <v>30</v>
      </c>
      <c r="I49" s="46">
        <v>30</v>
      </c>
      <c r="J49" s="46">
        <v>30</v>
      </c>
      <c r="K49" s="46">
        <v>32</v>
      </c>
      <c r="L49" s="46">
        <v>30</v>
      </c>
      <c r="M49" s="46">
        <v>20</v>
      </c>
      <c r="N49" s="46">
        <v>30</v>
      </c>
      <c r="O49" s="46">
        <v>25</v>
      </c>
      <c r="P49" s="46">
        <v>28</v>
      </c>
      <c r="Q49" s="46">
        <v>20</v>
      </c>
      <c r="R49" s="46">
        <v>20</v>
      </c>
      <c r="S49" s="46">
        <v>20</v>
      </c>
      <c r="T49" s="46">
        <v>20</v>
      </c>
      <c r="U49" s="46">
        <v>25</v>
      </c>
      <c r="V49" s="46">
        <v>25</v>
      </c>
      <c r="W49" s="46">
        <v>25</v>
      </c>
      <c r="X49" s="46">
        <v>25</v>
      </c>
      <c r="Y49" s="46">
        <v>25</v>
      </c>
      <c r="Z49" s="46">
        <v>24</v>
      </c>
      <c r="AA49" s="46">
        <v>24</v>
      </c>
      <c r="AB49" s="62">
        <v>26</v>
      </c>
      <c r="AC49" s="46">
        <v>26</v>
      </c>
      <c r="AD49" s="60">
        <v>26</v>
      </c>
      <c r="AE49" s="3">
        <v>42</v>
      </c>
      <c r="AF49" s="3">
        <v>16</v>
      </c>
    </row>
    <row r="50" spans="1:32" x14ac:dyDescent="0.2">
      <c r="A50" s="3" t="s">
        <v>72</v>
      </c>
      <c r="B50" s="8" t="s">
        <v>28</v>
      </c>
      <c r="C50" s="58">
        <v>0</v>
      </c>
      <c r="D50" s="58">
        <v>0</v>
      </c>
      <c r="E50" s="58">
        <v>0</v>
      </c>
      <c r="F50" s="58">
        <v>0</v>
      </c>
      <c r="G50" s="58">
        <v>0</v>
      </c>
      <c r="H50" s="58">
        <v>0</v>
      </c>
      <c r="I50" s="58">
        <v>0</v>
      </c>
      <c r="J50" s="58">
        <v>0</v>
      </c>
      <c r="K50" s="46">
        <v>32</v>
      </c>
      <c r="L50" s="46">
        <v>30</v>
      </c>
      <c r="M50" s="46">
        <v>25</v>
      </c>
      <c r="N50" s="46">
        <v>30</v>
      </c>
      <c r="O50" s="58">
        <v>0</v>
      </c>
      <c r="P50" s="46">
        <v>25</v>
      </c>
      <c r="Q50" s="46">
        <v>20</v>
      </c>
      <c r="R50" s="46">
        <v>25</v>
      </c>
      <c r="S50" s="58">
        <v>0</v>
      </c>
      <c r="T50" s="58">
        <v>0</v>
      </c>
      <c r="U50" s="58">
        <v>0</v>
      </c>
      <c r="V50" s="58">
        <v>0</v>
      </c>
      <c r="W50" s="58">
        <v>0</v>
      </c>
      <c r="X50" s="58">
        <v>0</v>
      </c>
      <c r="Y50" s="58">
        <v>0</v>
      </c>
      <c r="Z50" s="58">
        <v>0</v>
      </c>
      <c r="AA50" s="58">
        <v>0</v>
      </c>
      <c r="AB50" s="58">
        <v>0</v>
      </c>
      <c r="AC50" s="58">
        <v>0</v>
      </c>
      <c r="AD50" s="73">
        <v>0</v>
      </c>
      <c r="AE50" s="58">
        <v>0</v>
      </c>
      <c r="AF50" s="58">
        <v>0</v>
      </c>
    </row>
    <row r="51" spans="1:32" s="14" customFormat="1" x14ac:dyDescent="0.2">
      <c r="A51" s="13" t="s">
        <v>73</v>
      </c>
      <c r="B51" s="24" t="s">
        <v>28</v>
      </c>
      <c r="C51" s="29">
        <v>0</v>
      </c>
      <c r="D51" s="29">
        <v>0</v>
      </c>
      <c r="E51" s="29">
        <v>30</v>
      </c>
      <c r="F51" s="29">
        <v>30</v>
      </c>
      <c r="G51" s="29">
        <v>30</v>
      </c>
      <c r="H51" s="29">
        <v>30</v>
      </c>
      <c r="I51" s="29">
        <v>30</v>
      </c>
      <c r="J51" s="29">
        <v>30</v>
      </c>
      <c r="K51" s="29">
        <v>31.35</v>
      </c>
      <c r="L51" s="29">
        <v>30</v>
      </c>
      <c r="M51" s="29">
        <v>19.05</v>
      </c>
      <c r="N51" s="29">
        <v>26.61</v>
      </c>
      <c r="O51" s="29">
        <v>23.09</v>
      </c>
      <c r="P51" s="29">
        <v>24.87</v>
      </c>
      <c r="Q51" s="29">
        <v>17.68</v>
      </c>
      <c r="R51" s="29">
        <v>24.67</v>
      </c>
      <c r="S51" s="29">
        <v>23.41</v>
      </c>
      <c r="T51" s="29">
        <v>23.27</v>
      </c>
      <c r="U51" s="29">
        <v>22.5</v>
      </c>
      <c r="V51" s="29">
        <v>25</v>
      </c>
      <c r="W51" s="29">
        <v>25</v>
      </c>
      <c r="X51" s="29">
        <v>25</v>
      </c>
      <c r="Y51" s="29">
        <v>25</v>
      </c>
      <c r="Z51" s="29">
        <v>24</v>
      </c>
      <c r="AA51" s="29">
        <v>24</v>
      </c>
      <c r="AB51" s="29">
        <v>26</v>
      </c>
      <c r="AC51" s="29">
        <v>26</v>
      </c>
      <c r="AD51" s="74">
        <v>26</v>
      </c>
      <c r="AE51" s="29">
        <v>42</v>
      </c>
      <c r="AF51" s="29">
        <v>16</v>
      </c>
    </row>
    <row r="52" spans="1:32" x14ac:dyDescent="0.2">
      <c r="A52" s="3" t="s">
        <v>74</v>
      </c>
      <c r="B52" s="8" t="s">
        <v>49</v>
      </c>
      <c r="C52" s="58">
        <v>0</v>
      </c>
      <c r="D52" s="58">
        <v>0</v>
      </c>
      <c r="E52" s="58">
        <v>0</v>
      </c>
      <c r="F52" s="58">
        <v>0</v>
      </c>
      <c r="G52" s="58">
        <v>0</v>
      </c>
      <c r="H52" s="58">
        <v>0</v>
      </c>
      <c r="I52" s="46">
        <v>20</v>
      </c>
      <c r="J52" s="58">
        <v>0</v>
      </c>
      <c r="K52" s="58">
        <v>0</v>
      </c>
      <c r="L52" s="46">
        <v>25</v>
      </c>
      <c r="M52" s="58">
        <v>0</v>
      </c>
      <c r="N52" s="46">
        <v>25</v>
      </c>
      <c r="O52" s="46">
        <v>25</v>
      </c>
      <c r="P52" s="46">
        <v>25</v>
      </c>
      <c r="Q52" s="46">
        <v>23</v>
      </c>
      <c r="R52" s="46">
        <v>23</v>
      </c>
      <c r="S52" s="46">
        <v>39</v>
      </c>
      <c r="T52" s="46">
        <v>25</v>
      </c>
      <c r="U52" s="46">
        <v>25</v>
      </c>
      <c r="V52" s="46">
        <v>25</v>
      </c>
      <c r="W52" s="46">
        <v>25</v>
      </c>
      <c r="X52" s="46">
        <v>25</v>
      </c>
      <c r="Y52" s="58">
        <v>0</v>
      </c>
      <c r="Z52" s="46">
        <v>25</v>
      </c>
      <c r="AA52" s="58">
        <v>0</v>
      </c>
      <c r="AB52" s="58">
        <v>0</v>
      </c>
      <c r="AC52" s="58">
        <v>0</v>
      </c>
      <c r="AD52" s="73">
        <v>0</v>
      </c>
      <c r="AE52" s="58">
        <v>0</v>
      </c>
      <c r="AF52" s="58">
        <v>0</v>
      </c>
    </row>
    <row r="53" spans="1:32" x14ac:dyDescent="0.2">
      <c r="A53" s="3" t="s">
        <v>75</v>
      </c>
      <c r="B53" s="8" t="s">
        <v>49</v>
      </c>
      <c r="C53" s="58">
        <v>0</v>
      </c>
      <c r="D53" s="46">
        <v>22.91</v>
      </c>
      <c r="E53" s="46">
        <v>21</v>
      </c>
      <c r="F53" s="58">
        <v>0</v>
      </c>
      <c r="G53" s="58">
        <v>0</v>
      </c>
      <c r="H53" s="58">
        <v>0</v>
      </c>
      <c r="I53" s="58">
        <v>0</v>
      </c>
      <c r="J53" s="58">
        <v>0</v>
      </c>
      <c r="K53" s="58">
        <v>0</v>
      </c>
      <c r="L53" s="58">
        <v>0</v>
      </c>
      <c r="M53" s="58">
        <v>0</v>
      </c>
      <c r="N53" s="58">
        <v>0</v>
      </c>
      <c r="O53" s="58">
        <v>0</v>
      </c>
      <c r="P53" s="58">
        <v>0</v>
      </c>
      <c r="Q53" s="58">
        <v>0</v>
      </c>
      <c r="R53" s="58">
        <v>0</v>
      </c>
      <c r="S53" s="58">
        <v>0</v>
      </c>
      <c r="T53" s="58">
        <v>0</v>
      </c>
      <c r="U53" s="58">
        <v>0</v>
      </c>
      <c r="V53" s="58">
        <v>0</v>
      </c>
      <c r="W53" s="58">
        <v>0</v>
      </c>
      <c r="X53" s="46">
        <v>25</v>
      </c>
      <c r="Y53" s="58">
        <v>0</v>
      </c>
      <c r="Z53" s="58">
        <v>0</v>
      </c>
      <c r="AA53" s="58">
        <v>0</v>
      </c>
      <c r="AB53" s="62">
        <v>25</v>
      </c>
      <c r="AC53" s="58">
        <v>0</v>
      </c>
      <c r="AD53" s="73">
        <v>0</v>
      </c>
      <c r="AE53" s="58">
        <v>0</v>
      </c>
      <c r="AF53" s="58">
        <v>0</v>
      </c>
    </row>
    <row r="54" spans="1:32" x14ac:dyDescent="0.2">
      <c r="A54" s="3" t="s">
        <v>76</v>
      </c>
      <c r="B54" s="8" t="s">
        <v>49</v>
      </c>
      <c r="C54" s="58">
        <v>0</v>
      </c>
      <c r="D54" s="46">
        <v>16</v>
      </c>
      <c r="E54" s="58">
        <v>0</v>
      </c>
      <c r="F54" s="46">
        <v>20</v>
      </c>
      <c r="G54" s="58">
        <v>0</v>
      </c>
      <c r="H54" s="46">
        <v>20</v>
      </c>
      <c r="I54" s="46">
        <v>0</v>
      </c>
      <c r="J54" s="58">
        <v>0</v>
      </c>
      <c r="K54" s="58">
        <v>0</v>
      </c>
      <c r="L54" s="58">
        <v>0</v>
      </c>
      <c r="M54" s="58">
        <v>0</v>
      </c>
      <c r="N54" s="58">
        <v>0</v>
      </c>
      <c r="O54" s="58">
        <v>0</v>
      </c>
      <c r="P54" s="46">
        <v>30</v>
      </c>
      <c r="Q54" s="58">
        <v>0</v>
      </c>
      <c r="R54" s="46">
        <v>30</v>
      </c>
      <c r="S54" s="46">
        <v>20</v>
      </c>
      <c r="T54" s="46">
        <v>25</v>
      </c>
      <c r="U54" s="46">
        <v>25</v>
      </c>
      <c r="V54" s="46">
        <v>25</v>
      </c>
      <c r="W54" s="58">
        <v>0</v>
      </c>
      <c r="X54" s="46">
        <v>25</v>
      </c>
      <c r="Y54" s="46">
        <v>25</v>
      </c>
      <c r="Z54" s="46">
        <v>25</v>
      </c>
      <c r="AA54" s="46">
        <v>25</v>
      </c>
      <c r="AB54" s="60">
        <v>25</v>
      </c>
      <c r="AC54" s="46">
        <v>25</v>
      </c>
      <c r="AD54" s="60">
        <v>25</v>
      </c>
      <c r="AE54" s="3">
        <v>25</v>
      </c>
      <c r="AF54" s="3">
        <v>25</v>
      </c>
    </row>
    <row r="55" spans="1:32" x14ac:dyDescent="0.2">
      <c r="A55" s="3" t="s">
        <v>77</v>
      </c>
      <c r="B55" s="8" t="s">
        <v>49</v>
      </c>
      <c r="C55" s="58">
        <v>0</v>
      </c>
      <c r="D55" s="58">
        <v>0</v>
      </c>
      <c r="E55" s="58">
        <v>0</v>
      </c>
      <c r="F55" s="58">
        <v>0</v>
      </c>
      <c r="G55" s="58">
        <v>0</v>
      </c>
      <c r="H55" s="58">
        <v>0</v>
      </c>
      <c r="I55" s="58">
        <v>0</v>
      </c>
      <c r="J55" s="58">
        <v>0</v>
      </c>
      <c r="K55" s="58">
        <v>0</v>
      </c>
      <c r="L55" s="58">
        <v>0</v>
      </c>
      <c r="M55" s="58">
        <v>0</v>
      </c>
      <c r="N55" s="58">
        <v>0</v>
      </c>
      <c r="O55" s="58">
        <v>0</v>
      </c>
      <c r="P55" s="58">
        <v>0</v>
      </c>
      <c r="Q55" s="58">
        <v>0</v>
      </c>
      <c r="R55" s="58">
        <v>0</v>
      </c>
      <c r="S55" s="58">
        <v>0</v>
      </c>
      <c r="T55" s="58">
        <v>0</v>
      </c>
      <c r="U55" s="58">
        <v>0</v>
      </c>
      <c r="V55" s="58">
        <v>0</v>
      </c>
      <c r="W55" s="58">
        <v>0</v>
      </c>
      <c r="X55" s="58">
        <v>0</v>
      </c>
      <c r="Y55" s="58">
        <v>0</v>
      </c>
      <c r="Z55" s="58">
        <v>0</v>
      </c>
      <c r="AA55" s="58">
        <v>0</v>
      </c>
      <c r="AB55" s="58">
        <v>0</v>
      </c>
      <c r="AC55" s="58">
        <v>0</v>
      </c>
      <c r="AD55" s="73">
        <v>0</v>
      </c>
      <c r="AE55" s="58">
        <v>0</v>
      </c>
      <c r="AF55" s="58">
        <v>0</v>
      </c>
    </row>
    <row r="56" spans="1:32" x14ac:dyDescent="0.2">
      <c r="A56" s="3" t="s">
        <v>78</v>
      </c>
      <c r="B56" s="8" t="s">
        <v>49</v>
      </c>
      <c r="C56" s="58">
        <v>0</v>
      </c>
      <c r="D56" s="58">
        <v>0</v>
      </c>
      <c r="E56" s="58">
        <v>0</v>
      </c>
      <c r="F56" s="58">
        <v>0</v>
      </c>
      <c r="G56" s="58">
        <v>0</v>
      </c>
      <c r="H56" s="58">
        <v>0</v>
      </c>
      <c r="I56" s="58">
        <v>0</v>
      </c>
      <c r="J56" s="58">
        <v>0</v>
      </c>
      <c r="K56" s="58">
        <v>0</v>
      </c>
      <c r="L56" s="58">
        <v>0</v>
      </c>
      <c r="M56" s="58">
        <v>0</v>
      </c>
      <c r="N56" s="58">
        <v>0</v>
      </c>
      <c r="O56" s="58">
        <v>0</v>
      </c>
      <c r="P56" s="58">
        <v>0</v>
      </c>
      <c r="Q56" s="58">
        <v>0</v>
      </c>
      <c r="R56" s="58">
        <v>0</v>
      </c>
      <c r="S56" s="58">
        <v>0</v>
      </c>
      <c r="T56" s="58">
        <v>0</v>
      </c>
      <c r="U56" s="58">
        <v>0</v>
      </c>
      <c r="V56" s="58">
        <v>0</v>
      </c>
      <c r="W56" s="58">
        <v>0</v>
      </c>
      <c r="X56" s="58">
        <v>0</v>
      </c>
      <c r="Y56" s="58">
        <v>0</v>
      </c>
      <c r="Z56" s="58">
        <v>0</v>
      </c>
      <c r="AA56" s="58">
        <v>0</v>
      </c>
      <c r="AB56" s="58">
        <v>0</v>
      </c>
      <c r="AC56" s="58">
        <v>0</v>
      </c>
      <c r="AD56" s="73">
        <v>0</v>
      </c>
      <c r="AE56" s="58">
        <v>0</v>
      </c>
      <c r="AF56" s="58">
        <v>0</v>
      </c>
    </row>
    <row r="57" spans="1:32" x14ac:dyDescent="0.2">
      <c r="A57" s="3" t="s">
        <v>79</v>
      </c>
      <c r="B57" s="8" t="s">
        <v>49</v>
      </c>
      <c r="C57" s="58">
        <v>0</v>
      </c>
      <c r="D57" s="58">
        <v>0</v>
      </c>
      <c r="E57" s="58">
        <v>0</v>
      </c>
      <c r="F57" s="58">
        <v>0</v>
      </c>
      <c r="G57" s="58">
        <v>0</v>
      </c>
      <c r="H57" s="58">
        <v>0</v>
      </c>
      <c r="I57" s="58">
        <v>0</v>
      </c>
      <c r="J57" s="58">
        <v>0</v>
      </c>
      <c r="K57" s="58">
        <v>0</v>
      </c>
      <c r="L57" s="58">
        <v>0</v>
      </c>
      <c r="M57" s="58">
        <v>0</v>
      </c>
      <c r="N57" s="58">
        <v>0</v>
      </c>
      <c r="O57" s="58">
        <v>0</v>
      </c>
      <c r="P57" s="58">
        <v>0</v>
      </c>
      <c r="Q57" s="58">
        <v>0</v>
      </c>
      <c r="R57" s="58">
        <v>0</v>
      </c>
      <c r="S57" s="58">
        <v>0</v>
      </c>
      <c r="T57" s="58">
        <v>0</v>
      </c>
      <c r="U57" s="58">
        <v>0</v>
      </c>
      <c r="V57" s="58">
        <v>0</v>
      </c>
      <c r="W57" s="58">
        <v>0</v>
      </c>
      <c r="X57" s="58">
        <v>0</v>
      </c>
      <c r="Y57" s="58">
        <v>0</v>
      </c>
      <c r="Z57" s="58">
        <v>0</v>
      </c>
      <c r="AA57" s="58">
        <v>0</v>
      </c>
      <c r="AB57" s="58">
        <v>0</v>
      </c>
      <c r="AC57" s="58">
        <v>0</v>
      </c>
      <c r="AD57" s="73">
        <v>0</v>
      </c>
      <c r="AE57" s="58">
        <v>0</v>
      </c>
      <c r="AF57" s="58">
        <v>0</v>
      </c>
    </row>
    <row r="58" spans="1:32" x14ac:dyDescent="0.2">
      <c r="A58" s="3" t="s">
        <v>80</v>
      </c>
      <c r="B58" s="8" t="s">
        <v>49</v>
      </c>
      <c r="C58" s="58">
        <v>0</v>
      </c>
      <c r="D58" s="58">
        <v>0</v>
      </c>
      <c r="E58" s="58">
        <v>0</v>
      </c>
      <c r="F58" s="58">
        <v>0</v>
      </c>
      <c r="G58" s="58">
        <v>0</v>
      </c>
      <c r="H58" s="58">
        <v>0</v>
      </c>
      <c r="I58" s="58">
        <v>0</v>
      </c>
      <c r="J58" s="58">
        <v>0</v>
      </c>
      <c r="K58" s="58">
        <v>0</v>
      </c>
      <c r="L58" s="58">
        <v>0</v>
      </c>
      <c r="M58" s="58">
        <v>0</v>
      </c>
      <c r="N58" s="58">
        <v>0</v>
      </c>
      <c r="O58" s="58">
        <v>0</v>
      </c>
      <c r="P58" s="58">
        <v>0</v>
      </c>
      <c r="Q58" s="58">
        <v>0</v>
      </c>
      <c r="R58" s="58">
        <v>0</v>
      </c>
      <c r="S58" s="58">
        <v>0</v>
      </c>
      <c r="T58" s="58">
        <v>0</v>
      </c>
      <c r="U58" s="46">
        <v>25</v>
      </c>
      <c r="V58" s="46">
        <v>25</v>
      </c>
      <c r="W58" s="46">
        <v>25</v>
      </c>
      <c r="X58" s="46">
        <v>25</v>
      </c>
      <c r="Y58" s="58">
        <v>0</v>
      </c>
      <c r="Z58" s="58">
        <v>0</v>
      </c>
      <c r="AA58" s="58">
        <v>0</v>
      </c>
      <c r="AB58" s="58">
        <v>0</v>
      </c>
      <c r="AC58" s="58">
        <v>0</v>
      </c>
      <c r="AD58" s="73">
        <v>0</v>
      </c>
      <c r="AE58" s="58">
        <v>0</v>
      </c>
      <c r="AF58" s="58">
        <v>0</v>
      </c>
    </row>
    <row r="59" spans="1:32" s="14" customFormat="1" x14ac:dyDescent="0.2">
      <c r="A59" s="13" t="s">
        <v>81</v>
      </c>
      <c r="B59" s="24" t="s">
        <v>49</v>
      </c>
      <c r="C59" s="29">
        <v>0</v>
      </c>
      <c r="D59" s="29">
        <v>18.11</v>
      </c>
      <c r="E59" s="29">
        <v>21</v>
      </c>
      <c r="F59" s="29">
        <v>20</v>
      </c>
      <c r="G59" s="29">
        <v>0</v>
      </c>
      <c r="H59" s="29">
        <v>20</v>
      </c>
      <c r="I59" s="29">
        <v>20</v>
      </c>
      <c r="J59" s="29">
        <v>0</v>
      </c>
      <c r="K59" s="29">
        <v>0</v>
      </c>
      <c r="L59" s="29">
        <v>25</v>
      </c>
      <c r="M59" s="29">
        <v>0</v>
      </c>
      <c r="N59" s="29">
        <v>25</v>
      </c>
      <c r="O59" s="29">
        <v>25</v>
      </c>
      <c r="P59" s="29">
        <v>26.25</v>
      </c>
      <c r="Q59" s="29">
        <v>23</v>
      </c>
      <c r="R59" s="29">
        <v>23.69</v>
      </c>
      <c r="S59" s="29">
        <v>38.04</v>
      </c>
      <c r="T59" s="29">
        <v>25</v>
      </c>
      <c r="U59" s="29">
        <v>25</v>
      </c>
      <c r="V59" s="29">
        <v>25</v>
      </c>
      <c r="W59" s="29">
        <v>25</v>
      </c>
      <c r="X59" s="29">
        <v>25</v>
      </c>
      <c r="Y59" s="29">
        <v>25</v>
      </c>
      <c r="Z59" s="29">
        <v>25</v>
      </c>
      <c r="AA59" s="29">
        <v>25</v>
      </c>
      <c r="AB59" s="29">
        <v>25</v>
      </c>
      <c r="AC59" s="29">
        <v>25</v>
      </c>
      <c r="AD59" s="74">
        <v>25</v>
      </c>
      <c r="AE59" s="29">
        <v>25</v>
      </c>
      <c r="AF59" s="29">
        <v>25</v>
      </c>
    </row>
    <row r="60" spans="1:32" x14ac:dyDescent="0.2">
      <c r="A60" s="3" t="s">
        <v>82</v>
      </c>
      <c r="B60" s="8" t="s">
        <v>32</v>
      </c>
      <c r="C60" s="58">
        <v>0</v>
      </c>
      <c r="D60" s="58">
        <v>0</v>
      </c>
      <c r="E60" s="58">
        <v>0</v>
      </c>
      <c r="F60" s="58">
        <v>0</v>
      </c>
      <c r="G60" s="58">
        <v>0</v>
      </c>
      <c r="H60" s="58">
        <v>0</v>
      </c>
      <c r="I60" s="58">
        <v>0</v>
      </c>
      <c r="J60" s="58">
        <v>0</v>
      </c>
      <c r="K60" s="58">
        <v>0</v>
      </c>
      <c r="L60" s="58">
        <v>0</v>
      </c>
      <c r="M60" s="46">
        <v>30</v>
      </c>
      <c r="N60" s="46">
        <v>30</v>
      </c>
      <c r="O60" s="46">
        <v>20</v>
      </c>
      <c r="P60" s="46">
        <v>20</v>
      </c>
      <c r="Q60" s="46">
        <v>20</v>
      </c>
      <c r="R60" s="46">
        <v>20</v>
      </c>
      <c r="S60" s="46">
        <v>20</v>
      </c>
      <c r="T60" s="46">
        <v>20</v>
      </c>
      <c r="U60" s="46">
        <v>20</v>
      </c>
      <c r="V60" s="46">
        <v>20</v>
      </c>
      <c r="W60" s="46">
        <v>20</v>
      </c>
      <c r="X60" s="46">
        <v>18</v>
      </c>
      <c r="Y60" s="46">
        <v>20</v>
      </c>
      <c r="Z60" s="46">
        <v>20</v>
      </c>
      <c r="AA60" s="46">
        <v>20</v>
      </c>
      <c r="AB60" s="60">
        <v>20</v>
      </c>
      <c r="AC60" s="46">
        <v>15</v>
      </c>
      <c r="AD60" s="60">
        <v>20</v>
      </c>
      <c r="AE60" s="3">
        <v>18</v>
      </c>
      <c r="AF60" s="3">
        <v>15</v>
      </c>
    </row>
    <row r="61" spans="1:32" x14ac:dyDescent="0.2">
      <c r="A61" s="3" t="s">
        <v>83</v>
      </c>
      <c r="B61" s="8" t="s">
        <v>32</v>
      </c>
      <c r="C61" s="58">
        <v>0</v>
      </c>
      <c r="D61" s="58">
        <v>0</v>
      </c>
      <c r="E61" s="58">
        <v>0</v>
      </c>
      <c r="F61" s="58">
        <v>0</v>
      </c>
      <c r="G61" s="58">
        <v>0</v>
      </c>
      <c r="H61" s="58">
        <v>0</v>
      </c>
      <c r="I61" s="58">
        <v>0</v>
      </c>
      <c r="J61" s="58">
        <v>0</v>
      </c>
      <c r="K61" s="58">
        <v>0</v>
      </c>
      <c r="L61" s="58">
        <v>0</v>
      </c>
      <c r="M61" s="58">
        <v>0</v>
      </c>
      <c r="N61" s="58">
        <v>0</v>
      </c>
      <c r="O61" s="58">
        <v>0</v>
      </c>
      <c r="P61" s="58">
        <v>0</v>
      </c>
      <c r="Q61" s="58">
        <v>0</v>
      </c>
      <c r="R61" s="58">
        <v>0</v>
      </c>
      <c r="S61" s="58">
        <v>0</v>
      </c>
      <c r="T61" s="58">
        <v>0</v>
      </c>
      <c r="U61" s="58">
        <v>0</v>
      </c>
      <c r="V61" s="58">
        <v>0</v>
      </c>
      <c r="W61" s="58">
        <v>0</v>
      </c>
      <c r="X61" s="58">
        <v>0</v>
      </c>
      <c r="Y61" s="58">
        <v>0</v>
      </c>
      <c r="Z61" s="58">
        <v>0</v>
      </c>
      <c r="AA61" s="46">
        <v>20</v>
      </c>
      <c r="AB61" s="46">
        <v>20</v>
      </c>
      <c r="AC61" s="58">
        <v>0</v>
      </c>
      <c r="AD61" s="73">
        <v>0</v>
      </c>
      <c r="AE61" s="58">
        <v>0</v>
      </c>
      <c r="AF61" s="58">
        <v>0</v>
      </c>
    </row>
    <row r="62" spans="1:32" x14ac:dyDescent="0.2">
      <c r="A62" s="3" t="s">
        <v>84</v>
      </c>
      <c r="B62" s="8" t="s">
        <v>32</v>
      </c>
      <c r="C62" s="58">
        <v>0</v>
      </c>
      <c r="D62" s="58">
        <v>0</v>
      </c>
      <c r="E62" s="58">
        <v>0</v>
      </c>
      <c r="F62" s="58">
        <v>0</v>
      </c>
      <c r="G62" s="58">
        <v>0</v>
      </c>
      <c r="H62" s="58">
        <v>0</v>
      </c>
      <c r="I62" s="58">
        <v>0</v>
      </c>
      <c r="J62" s="58">
        <v>0</v>
      </c>
      <c r="K62" s="58">
        <v>0</v>
      </c>
      <c r="L62" s="58">
        <v>0</v>
      </c>
      <c r="M62" s="58">
        <v>0</v>
      </c>
      <c r="N62" s="58">
        <v>0</v>
      </c>
      <c r="O62" s="58">
        <v>0</v>
      </c>
      <c r="P62" s="58">
        <v>0</v>
      </c>
      <c r="Q62" s="58">
        <v>0</v>
      </c>
      <c r="R62" s="58">
        <v>0</v>
      </c>
      <c r="S62" s="58">
        <v>0</v>
      </c>
      <c r="T62" s="58">
        <v>0</v>
      </c>
      <c r="U62" s="58">
        <v>0</v>
      </c>
      <c r="V62" s="58">
        <v>0</v>
      </c>
      <c r="W62" s="46">
        <v>20</v>
      </c>
      <c r="X62" s="46">
        <v>25</v>
      </c>
      <c r="Y62" s="58">
        <v>0</v>
      </c>
      <c r="Z62" s="58">
        <v>0</v>
      </c>
      <c r="AA62" s="46">
        <v>20</v>
      </c>
      <c r="AB62" s="46">
        <v>15</v>
      </c>
      <c r="AC62" s="58">
        <v>0</v>
      </c>
      <c r="AD62" s="60">
        <v>15</v>
      </c>
      <c r="AE62" s="58">
        <v>0</v>
      </c>
      <c r="AF62" s="58">
        <v>0</v>
      </c>
    </row>
    <row r="63" spans="1:32" x14ac:dyDescent="0.2">
      <c r="A63" s="3" t="s">
        <v>85</v>
      </c>
      <c r="B63" s="8" t="s">
        <v>32</v>
      </c>
      <c r="C63" s="58">
        <v>0</v>
      </c>
      <c r="D63" s="58">
        <v>0</v>
      </c>
      <c r="E63" s="58">
        <v>0</v>
      </c>
      <c r="F63" s="58">
        <v>0</v>
      </c>
      <c r="G63" s="58">
        <v>0</v>
      </c>
      <c r="H63" s="58">
        <v>0</v>
      </c>
      <c r="I63" s="58">
        <v>0</v>
      </c>
      <c r="J63" s="58">
        <v>0</v>
      </c>
      <c r="K63" s="58">
        <v>0</v>
      </c>
      <c r="L63" s="58">
        <v>0</v>
      </c>
      <c r="M63" s="58">
        <v>0</v>
      </c>
      <c r="N63" s="58">
        <v>0</v>
      </c>
      <c r="O63" s="58">
        <v>0</v>
      </c>
      <c r="P63" s="58">
        <v>0</v>
      </c>
      <c r="Q63" s="58">
        <v>0</v>
      </c>
      <c r="R63" s="58">
        <v>0</v>
      </c>
      <c r="S63" s="58">
        <v>0</v>
      </c>
      <c r="T63" s="58">
        <v>0</v>
      </c>
      <c r="U63" s="58">
        <v>0</v>
      </c>
      <c r="V63" s="58">
        <v>0</v>
      </c>
      <c r="W63" s="46">
        <v>18</v>
      </c>
      <c r="X63" s="58">
        <v>0</v>
      </c>
      <c r="Y63" s="58">
        <v>0</v>
      </c>
      <c r="Z63" s="58">
        <v>0</v>
      </c>
      <c r="AA63" s="58">
        <v>0</v>
      </c>
      <c r="AB63" s="58">
        <v>0</v>
      </c>
      <c r="AC63" s="58">
        <v>0</v>
      </c>
      <c r="AD63" s="73">
        <v>0</v>
      </c>
      <c r="AE63" s="58">
        <v>0</v>
      </c>
      <c r="AF63" s="58">
        <v>0</v>
      </c>
    </row>
    <row r="64" spans="1:32" x14ac:dyDescent="0.2">
      <c r="A64" s="3" t="s">
        <v>86</v>
      </c>
      <c r="B64" s="8" t="s">
        <v>32</v>
      </c>
      <c r="C64" s="58">
        <v>0</v>
      </c>
      <c r="D64" s="58">
        <v>0</v>
      </c>
      <c r="E64" s="58">
        <v>0</v>
      </c>
      <c r="F64" s="58">
        <v>0</v>
      </c>
      <c r="G64" s="58">
        <v>0</v>
      </c>
      <c r="H64" s="46">
        <v>30</v>
      </c>
      <c r="I64" s="46">
        <v>30</v>
      </c>
      <c r="J64" s="58">
        <v>0</v>
      </c>
      <c r="K64" s="58">
        <v>0</v>
      </c>
      <c r="L64" s="58">
        <v>0</v>
      </c>
      <c r="M64" s="58">
        <v>0</v>
      </c>
      <c r="N64" s="58">
        <v>0</v>
      </c>
      <c r="O64" s="58">
        <v>0</v>
      </c>
      <c r="P64" s="58">
        <v>0</v>
      </c>
      <c r="Q64" s="58">
        <v>0</v>
      </c>
      <c r="R64" s="58">
        <v>0</v>
      </c>
      <c r="S64" s="58">
        <v>0</v>
      </c>
      <c r="T64" s="58">
        <v>0</v>
      </c>
      <c r="U64" s="58">
        <v>0</v>
      </c>
      <c r="V64" s="58">
        <v>0</v>
      </c>
      <c r="W64" s="58">
        <v>0</v>
      </c>
      <c r="X64" s="58">
        <v>0</v>
      </c>
      <c r="Y64" s="58">
        <v>0</v>
      </c>
      <c r="Z64" s="58">
        <v>0</v>
      </c>
      <c r="AA64" s="58">
        <v>0</v>
      </c>
      <c r="AB64" s="58">
        <v>0</v>
      </c>
      <c r="AC64" s="58">
        <v>0</v>
      </c>
      <c r="AD64" s="73">
        <v>0</v>
      </c>
      <c r="AE64" s="58">
        <v>0</v>
      </c>
      <c r="AF64" s="58">
        <v>0</v>
      </c>
    </row>
    <row r="65" spans="1:32" s="14" customFormat="1" x14ac:dyDescent="0.2">
      <c r="A65" s="13" t="s">
        <v>87</v>
      </c>
      <c r="B65" s="24" t="s">
        <v>32</v>
      </c>
      <c r="C65" s="29">
        <v>0</v>
      </c>
      <c r="D65" s="29">
        <v>0</v>
      </c>
      <c r="E65" s="29">
        <v>0</v>
      </c>
      <c r="F65" s="29">
        <v>0</v>
      </c>
      <c r="G65" s="29">
        <v>0</v>
      </c>
      <c r="H65" s="29">
        <v>30</v>
      </c>
      <c r="I65" s="29">
        <v>30</v>
      </c>
      <c r="J65" s="29">
        <v>0</v>
      </c>
      <c r="K65" s="29">
        <v>0</v>
      </c>
      <c r="L65" s="29">
        <v>0</v>
      </c>
      <c r="M65" s="29">
        <v>30</v>
      </c>
      <c r="N65" s="29">
        <v>30</v>
      </c>
      <c r="O65" s="29">
        <v>20</v>
      </c>
      <c r="P65" s="29">
        <v>20</v>
      </c>
      <c r="Q65" s="29">
        <v>20</v>
      </c>
      <c r="R65" s="29">
        <v>20</v>
      </c>
      <c r="S65" s="29">
        <v>20</v>
      </c>
      <c r="T65" s="29">
        <v>20</v>
      </c>
      <c r="U65" s="29">
        <v>20</v>
      </c>
      <c r="V65" s="29">
        <v>20</v>
      </c>
      <c r="W65" s="29">
        <v>19.670000000000002</v>
      </c>
      <c r="X65" s="29">
        <v>19.170000000000002</v>
      </c>
      <c r="Y65" s="29">
        <v>20</v>
      </c>
      <c r="Z65" s="29">
        <v>20</v>
      </c>
      <c r="AA65" s="29">
        <v>20</v>
      </c>
      <c r="AB65" s="29">
        <v>19.29</v>
      </c>
      <c r="AC65" s="29">
        <v>15</v>
      </c>
      <c r="AD65" s="74">
        <v>19</v>
      </c>
      <c r="AE65" s="48">
        <v>18</v>
      </c>
      <c r="AF65" s="29">
        <v>15</v>
      </c>
    </row>
    <row r="66" spans="1:32" x14ac:dyDescent="0.2">
      <c r="A66" s="3" t="s">
        <v>88</v>
      </c>
      <c r="B66" s="8" t="s">
        <v>49</v>
      </c>
      <c r="C66" s="58">
        <v>0</v>
      </c>
      <c r="D66" s="58">
        <v>0</v>
      </c>
      <c r="E66" s="58">
        <v>0</v>
      </c>
      <c r="F66" s="58">
        <v>0</v>
      </c>
      <c r="G66" s="58">
        <v>0</v>
      </c>
      <c r="H66" s="58">
        <v>0</v>
      </c>
      <c r="I66" s="58">
        <v>0</v>
      </c>
      <c r="J66" s="58">
        <v>0</v>
      </c>
      <c r="K66" s="58">
        <v>0</v>
      </c>
      <c r="L66" s="58">
        <v>0</v>
      </c>
      <c r="M66" s="46">
        <v>30</v>
      </c>
      <c r="N66" s="46">
        <v>30</v>
      </c>
      <c r="O66" s="46">
        <v>20</v>
      </c>
      <c r="P66" s="46">
        <v>20</v>
      </c>
      <c r="Q66" s="46">
        <v>20</v>
      </c>
      <c r="R66" s="46"/>
      <c r="S66" s="46">
        <v>20</v>
      </c>
      <c r="T66" s="46">
        <v>22</v>
      </c>
      <c r="U66" s="46">
        <v>15</v>
      </c>
      <c r="V66" s="46">
        <v>25</v>
      </c>
      <c r="W66" s="46">
        <v>23</v>
      </c>
      <c r="X66" s="46">
        <v>23</v>
      </c>
      <c r="Y66" s="46">
        <v>19</v>
      </c>
      <c r="Z66" s="46"/>
      <c r="AA66" s="46"/>
      <c r="AB66" s="46">
        <v>25</v>
      </c>
      <c r="AC66" s="46">
        <v>15</v>
      </c>
      <c r="AD66" s="60">
        <v>12</v>
      </c>
      <c r="AE66" s="3">
        <v>18</v>
      </c>
      <c r="AF66" s="3">
        <v>18</v>
      </c>
    </row>
    <row r="67" spans="1:32" x14ac:dyDescent="0.2">
      <c r="A67" s="3" t="s">
        <v>89</v>
      </c>
      <c r="B67" s="8" t="s">
        <v>49</v>
      </c>
      <c r="C67" s="46">
        <v>22</v>
      </c>
      <c r="D67" s="46">
        <v>18</v>
      </c>
      <c r="E67" s="46">
        <v>15</v>
      </c>
      <c r="F67" s="46">
        <v>15</v>
      </c>
      <c r="G67" s="46">
        <v>15</v>
      </c>
      <c r="H67" s="46">
        <v>18</v>
      </c>
      <c r="I67" s="46">
        <v>25</v>
      </c>
      <c r="J67" s="46">
        <v>25</v>
      </c>
      <c r="K67" s="46">
        <v>20</v>
      </c>
      <c r="L67" s="58">
        <v>0</v>
      </c>
      <c r="M67" s="46">
        <v>20</v>
      </c>
      <c r="N67" s="46">
        <v>18</v>
      </c>
      <c r="O67" s="46">
        <v>20</v>
      </c>
      <c r="P67" s="46">
        <v>20</v>
      </c>
      <c r="Q67" s="46">
        <v>15</v>
      </c>
      <c r="R67" s="46">
        <v>25</v>
      </c>
      <c r="S67" s="46">
        <v>20</v>
      </c>
      <c r="T67" s="46">
        <v>22</v>
      </c>
      <c r="U67" s="46">
        <v>15</v>
      </c>
      <c r="V67" s="46">
        <v>25</v>
      </c>
      <c r="W67" s="46">
        <v>23</v>
      </c>
      <c r="X67" s="46">
        <v>23</v>
      </c>
      <c r="Y67" s="46">
        <v>19</v>
      </c>
      <c r="Z67" s="46">
        <v>22</v>
      </c>
      <c r="AA67" s="46">
        <v>22</v>
      </c>
      <c r="AB67" s="46"/>
      <c r="AC67" s="46">
        <v>15</v>
      </c>
      <c r="AD67" s="60">
        <v>12</v>
      </c>
      <c r="AE67" s="3">
        <v>18</v>
      </c>
      <c r="AF67" s="3">
        <v>18</v>
      </c>
    </row>
    <row r="68" spans="1:32" x14ac:dyDescent="0.2">
      <c r="A68" s="3" t="s">
        <v>90</v>
      </c>
      <c r="B68" s="8" t="s">
        <v>49</v>
      </c>
      <c r="C68" s="46">
        <v>12.030000000000001</v>
      </c>
      <c r="D68" s="46">
        <v>15</v>
      </c>
      <c r="E68" s="46">
        <v>15</v>
      </c>
      <c r="F68" s="46">
        <v>15</v>
      </c>
      <c r="G68" s="46">
        <v>25</v>
      </c>
      <c r="H68" s="46">
        <v>25</v>
      </c>
      <c r="I68" s="46">
        <v>25</v>
      </c>
      <c r="J68" s="46">
        <v>25</v>
      </c>
      <c r="K68" s="46">
        <v>26</v>
      </c>
      <c r="L68" s="46">
        <v>29</v>
      </c>
      <c r="M68" s="46">
        <v>28</v>
      </c>
      <c r="N68" s="46">
        <v>20</v>
      </c>
      <c r="O68" s="46">
        <v>19</v>
      </c>
      <c r="P68" s="46">
        <v>25</v>
      </c>
      <c r="Q68" s="46">
        <v>22</v>
      </c>
      <c r="R68" s="46">
        <v>26</v>
      </c>
      <c r="S68" s="46">
        <v>20</v>
      </c>
      <c r="T68" s="46">
        <v>22</v>
      </c>
      <c r="U68" s="46">
        <v>15</v>
      </c>
      <c r="V68" s="46">
        <v>25</v>
      </c>
      <c r="W68" s="46">
        <v>23</v>
      </c>
      <c r="X68" s="46">
        <v>23</v>
      </c>
      <c r="Y68" s="46">
        <v>19</v>
      </c>
      <c r="Z68" s="46">
        <v>18</v>
      </c>
      <c r="AA68" s="46">
        <v>22</v>
      </c>
      <c r="AB68" s="46">
        <v>25</v>
      </c>
      <c r="AC68" s="46">
        <v>20</v>
      </c>
      <c r="AD68" s="60">
        <v>12</v>
      </c>
      <c r="AE68" s="3">
        <v>19</v>
      </c>
      <c r="AF68" s="3">
        <v>20</v>
      </c>
    </row>
    <row r="69" spans="1:32" s="14" customFormat="1" x14ac:dyDescent="0.2">
      <c r="A69" s="13" t="s">
        <v>91</v>
      </c>
      <c r="B69" s="24" t="s">
        <v>49</v>
      </c>
      <c r="C69" s="29">
        <v>18.2</v>
      </c>
      <c r="D69" s="29">
        <v>16.95</v>
      </c>
      <c r="E69" s="29">
        <v>15</v>
      </c>
      <c r="F69" s="29">
        <v>15</v>
      </c>
      <c r="G69" s="29">
        <v>22.5</v>
      </c>
      <c r="H69" s="29">
        <v>23.25</v>
      </c>
      <c r="I69" s="29">
        <v>25</v>
      </c>
      <c r="J69" s="29">
        <v>25</v>
      </c>
      <c r="K69" s="29">
        <v>25</v>
      </c>
      <c r="L69" s="29">
        <v>29</v>
      </c>
      <c r="M69" s="29">
        <v>24.21</v>
      </c>
      <c r="N69" s="29">
        <v>20.350000000000001</v>
      </c>
      <c r="O69" s="29">
        <v>19.23</v>
      </c>
      <c r="P69" s="29">
        <v>23.42</v>
      </c>
      <c r="Q69" s="29">
        <v>20.41</v>
      </c>
      <c r="R69" s="29">
        <v>25.82</v>
      </c>
      <c r="S69" s="29">
        <v>20</v>
      </c>
      <c r="T69" s="29">
        <v>22</v>
      </c>
      <c r="U69" s="29">
        <v>15</v>
      </c>
      <c r="V69" s="29">
        <v>25</v>
      </c>
      <c r="W69" s="29">
        <v>23</v>
      </c>
      <c r="X69" s="29">
        <v>23</v>
      </c>
      <c r="Y69" s="29">
        <v>19</v>
      </c>
      <c r="Z69" s="29">
        <v>18.670000000000002</v>
      </c>
      <c r="AA69" s="29">
        <v>22</v>
      </c>
      <c r="AB69" s="29">
        <v>25</v>
      </c>
      <c r="AC69" s="29">
        <v>19.400000000000002</v>
      </c>
      <c r="AD69" s="74">
        <v>12</v>
      </c>
      <c r="AE69" s="29">
        <v>18.77</v>
      </c>
      <c r="AF69" s="29">
        <v>19.555555555555557</v>
      </c>
    </row>
    <row r="70" spans="1:32" x14ac:dyDescent="0.2">
      <c r="A70" s="3" t="s">
        <v>92</v>
      </c>
      <c r="B70" s="8" t="s">
        <v>28</v>
      </c>
      <c r="C70" s="58">
        <v>0</v>
      </c>
      <c r="D70" s="58">
        <v>0</v>
      </c>
      <c r="E70" s="58">
        <v>0</v>
      </c>
      <c r="F70" s="58">
        <v>0</v>
      </c>
      <c r="G70" s="58">
        <v>0</v>
      </c>
      <c r="H70" s="58">
        <v>0</v>
      </c>
      <c r="I70" s="58">
        <v>0</v>
      </c>
      <c r="J70" s="58">
        <v>0</v>
      </c>
      <c r="K70" s="58">
        <v>0</v>
      </c>
      <c r="L70" s="58">
        <v>0</v>
      </c>
      <c r="M70" s="58">
        <v>0</v>
      </c>
      <c r="N70" s="46">
        <v>28</v>
      </c>
      <c r="O70" s="46">
        <v>25</v>
      </c>
      <c r="P70" s="46">
        <v>28</v>
      </c>
      <c r="Q70" s="46">
        <v>20</v>
      </c>
      <c r="R70" s="46">
        <v>23</v>
      </c>
      <c r="S70" s="46">
        <v>24</v>
      </c>
      <c r="T70" s="46">
        <v>20</v>
      </c>
      <c r="U70" s="46">
        <v>25</v>
      </c>
      <c r="V70" s="46">
        <v>25</v>
      </c>
      <c r="W70" s="46">
        <v>25</v>
      </c>
      <c r="X70" s="46">
        <v>25</v>
      </c>
      <c r="Y70" s="58">
        <v>0</v>
      </c>
      <c r="Z70" s="58">
        <v>0</v>
      </c>
      <c r="AA70" s="46">
        <v>30</v>
      </c>
      <c r="AB70" s="46">
        <v>30</v>
      </c>
      <c r="AC70" s="46">
        <v>30</v>
      </c>
      <c r="AD70" s="60">
        <v>15</v>
      </c>
      <c r="AE70" s="46">
        <v>23.5</v>
      </c>
      <c r="AF70" s="3">
        <v>25</v>
      </c>
    </row>
    <row r="71" spans="1:32" x14ac:dyDescent="0.2">
      <c r="A71" s="3" t="s">
        <v>93</v>
      </c>
      <c r="B71" s="8" t="s">
        <v>28</v>
      </c>
      <c r="C71" s="58">
        <v>0</v>
      </c>
      <c r="D71" s="58">
        <v>0</v>
      </c>
      <c r="E71" s="58">
        <v>0</v>
      </c>
      <c r="F71" s="58">
        <v>0</v>
      </c>
      <c r="G71" s="58">
        <v>0</v>
      </c>
      <c r="H71" s="58">
        <v>0</v>
      </c>
      <c r="I71" s="58">
        <v>0</v>
      </c>
      <c r="J71" s="58">
        <v>0</v>
      </c>
      <c r="K71" s="58">
        <v>0</v>
      </c>
      <c r="L71" s="58">
        <v>0</v>
      </c>
      <c r="M71" s="58">
        <v>0</v>
      </c>
      <c r="N71" s="58">
        <v>0</v>
      </c>
      <c r="O71" s="58">
        <v>0</v>
      </c>
      <c r="P71" s="58">
        <v>0</v>
      </c>
      <c r="Q71" s="58">
        <v>0</v>
      </c>
      <c r="R71" s="58">
        <v>0</v>
      </c>
      <c r="S71" s="58">
        <v>0</v>
      </c>
      <c r="T71" s="58">
        <v>0</v>
      </c>
      <c r="U71" s="46">
        <v>25</v>
      </c>
      <c r="V71" s="46">
        <v>25</v>
      </c>
      <c r="W71" s="58">
        <v>0</v>
      </c>
      <c r="X71" s="58">
        <v>0</v>
      </c>
      <c r="Y71" s="58">
        <v>0</v>
      </c>
      <c r="Z71" s="58">
        <v>0</v>
      </c>
      <c r="AA71" s="58">
        <v>0</v>
      </c>
      <c r="AB71" s="58">
        <v>0</v>
      </c>
      <c r="AC71" s="58">
        <v>0</v>
      </c>
      <c r="AD71" s="73">
        <v>0</v>
      </c>
      <c r="AE71" s="46">
        <v>23.5</v>
      </c>
      <c r="AF71" s="58">
        <v>0</v>
      </c>
    </row>
    <row r="72" spans="1:32" x14ac:dyDescent="0.2">
      <c r="A72" s="3" t="s">
        <v>94</v>
      </c>
      <c r="B72" s="8" t="s">
        <v>28</v>
      </c>
      <c r="C72" s="58">
        <v>0</v>
      </c>
      <c r="D72" s="58">
        <v>0</v>
      </c>
      <c r="E72" s="58">
        <v>0</v>
      </c>
      <c r="F72" s="58">
        <v>0</v>
      </c>
      <c r="G72" s="58">
        <v>0</v>
      </c>
      <c r="H72" s="58">
        <v>0</v>
      </c>
      <c r="I72" s="58">
        <v>0</v>
      </c>
      <c r="J72" s="58">
        <v>0</v>
      </c>
      <c r="K72" s="58">
        <v>0</v>
      </c>
      <c r="L72" s="58">
        <v>0</v>
      </c>
      <c r="M72" s="46">
        <v>30</v>
      </c>
      <c r="N72" s="46">
        <v>30</v>
      </c>
      <c r="O72" s="46">
        <v>26</v>
      </c>
      <c r="P72" s="46">
        <v>26</v>
      </c>
      <c r="Q72" s="46">
        <v>20</v>
      </c>
      <c r="R72" s="46">
        <v>23</v>
      </c>
      <c r="S72" s="46">
        <v>23</v>
      </c>
      <c r="T72" s="46">
        <v>20</v>
      </c>
      <c r="U72" s="58">
        <v>0</v>
      </c>
      <c r="V72" s="58">
        <v>0</v>
      </c>
      <c r="W72" s="58">
        <v>0</v>
      </c>
      <c r="X72" s="46">
        <v>25</v>
      </c>
      <c r="Y72" s="58">
        <v>0</v>
      </c>
      <c r="Z72" s="58">
        <v>0</v>
      </c>
      <c r="AA72" s="58">
        <v>0</v>
      </c>
      <c r="AB72" s="46">
        <v>35</v>
      </c>
      <c r="AC72" s="58">
        <v>0</v>
      </c>
      <c r="AD72" s="73">
        <v>0</v>
      </c>
      <c r="AE72" s="58">
        <v>0</v>
      </c>
      <c r="AF72" s="3">
        <v>25</v>
      </c>
    </row>
    <row r="73" spans="1:32" x14ac:dyDescent="0.2">
      <c r="A73" s="3" t="s">
        <v>95</v>
      </c>
      <c r="B73" s="8" t="s">
        <v>28</v>
      </c>
      <c r="C73" s="58">
        <v>0</v>
      </c>
      <c r="D73" s="58">
        <v>0</v>
      </c>
      <c r="E73" s="58">
        <v>0</v>
      </c>
      <c r="F73" s="58">
        <v>0</v>
      </c>
      <c r="G73" s="58">
        <v>0</v>
      </c>
      <c r="H73" s="58">
        <v>0</v>
      </c>
      <c r="I73" s="58">
        <v>0</v>
      </c>
      <c r="J73" s="58">
        <v>0</v>
      </c>
      <c r="K73" s="58">
        <v>0</v>
      </c>
      <c r="L73" s="58">
        <v>0</v>
      </c>
      <c r="M73" s="58"/>
      <c r="N73" s="58"/>
      <c r="O73" s="58"/>
      <c r="P73" s="46">
        <v>30</v>
      </c>
      <c r="Q73" s="46">
        <v>20</v>
      </c>
      <c r="R73" s="46">
        <v>30</v>
      </c>
      <c r="S73" s="46">
        <v>28</v>
      </c>
      <c r="T73" s="46">
        <v>20</v>
      </c>
      <c r="U73" s="46">
        <v>25</v>
      </c>
      <c r="V73" s="58">
        <v>0</v>
      </c>
      <c r="W73" s="58">
        <v>0</v>
      </c>
      <c r="X73" s="58">
        <v>0</v>
      </c>
      <c r="Y73" s="58">
        <v>0</v>
      </c>
      <c r="Z73" s="58">
        <v>0</v>
      </c>
      <c r="AA73" s="58">
        <v>0</v>
      </c>
      <c r="AB73" s="58">
        <v>0</v>
      </c>
      <c r="AC73" s="58">
        <v>0</v>
      </c>
      <c r="AD73" s="73">
        <v>0</v>
      </c>
      <c r="AE73" s="58">
        <v>0</v>
      </c>
      <c r="AF73" s="58">
        <v>0</v>
      </c>
    </row>
    <row r="74" spans="1:32" s="14" customFormat="1" x14ac:dyDescent="0.2">
      <c r="A74" s="13" t="s">
        <v>96</v>
      </c>
      <c r="B74" s="24" t="s">
        <v>28</v>
      </c>
      <c r="C74" s="29">
        <v>0</v>
      </c>
      <c r="D74" s="29">
        <v>0</v>
      </c>
      <c r="E74" s="29">
        <v>0</v>
      </c>
      <c r="F74" s="29">
        <v>0</v>
      </c>
      <c r="G74" s="29">
        <v>0</v>
      </c>
      <c r="H74" s="29">
        <v>0</v>
      </c>
      <c r="I74" s="29">
        <v>0</v>
      </c>
      <c r="J74" s="29">
        <v>0</v>
      </c>
      <c r="K74" s="29">
        <v>0</v>
      </c>
      <c r="L74" s="29">
        <v>0</v>
      </c>
      <c r="M74" s="29">
        <v>30</v>
      </c>
      <c r="N74" s="29">
        <v>29.43</v>
      </c>
      <c r="O74" s="29">
        <v>25.66</v>
      </c>
      <c r="P74" s="29">
        <v>27.89</v>
      </c>
      <c r="Q74" s="29">
        <v>20</v>
      </c>
      <c r="R74" s="29">
        <v>26.11</v>
      </c>
      <c r="S74" s="29">
        <v>24.94</v>
      </c>
      <c r="T74" s="29">
        <v>20</v>
      </c>
      <c r="U74" s="29">
        <v>25</v>
      </c>
      <c r="V74" s="29">
        <v>25</v>
      </c>
      <c r="W74" s="29">
        <v>25</v>
      </c>
      <c r="X74" s="29">
        <v>25</v>
      </c>
      <c r="Y74" s="29">
        <v>0</v>
      </c>
      <c r="Z74" s="29">
        <v>0</v>
      </c>
      <c r="AA74" s="29">
        <v>30</v>
      </c>
      <c r="AB74" s="29">
        <v>31.25</v>
      </c>
      <c r="AC74" s="29">
        <v>30</v>
      </c>
      <c r="AD74" s="74">
        <v>15</v>
      </c>
      <c r="AE74" s="29">
        <v>23.5</v>
      </c>
      <c r="AF74" s="29">
        <v>25</v>
      </c>
    </row>
    <row r="75" spans="1:32" x14ac:dyDescent="0.2">
      <c r="A75" s="3" t="s">
        <v>97</v>
      </c>
      <c r="B75" s="8" t="s">
        <v>32</v>
      </c>
      <c r="C75" s="58">
        <v>0</v>
      </c>
      <c r="D75" s="58">
        <v>0</v>
      </c>
      <c r="E75" s="46">
        <v>20</v>
      </c>
      <c r="F75" s="46">
        <v>14</v>
      </c>
      <c r="G75" s="58">
        <v>0</v>
      </c>
      <c r="H75" s="46">
        <v>20</v>
      </c>
      <c r="I75" s="58">
        <v>0</v>
      </c>
      <c r="J75" s="58">
        <v>0</v>
      </c>
      <c r="K75" s="58">
        <v>0</v>
      </c>
      <c r="L75" s="58">
        <v>0</v>
      </c>
      <c r="M75" s="58">
        <v>0</v>
      </c>
      <c r="N75" s="46">
        <v>24</v>
      </c>
      <c r="O75" s="46">
        <v>20</v>
      </c>
      <c r="P75" s="46">
        <v>20</v>
      </c>
      <c r="Q75" s="46">
        <v>15</v>
      </c>
      <c r="R75" s="46">
        <v>15</v>
      </c>
      <c r="S75" s="46">
        <v>15</v>
      </c>
      <c r="T75" s="58">
        <v>0</v>
      </c>
      <c r="U75" s="46">
        <v>15</v>
      </c>
      <c r="V75" s="46">
        <v>15</v>
      </c>
      <c r="W75" s="58"/>
      <c r="X75" s="58">
        <v>0</v>
      </c>
      <c r="Y75" s="46">
        <v>15</v>
      </c>
      <c r="Z75" s="46">
        <v>12</v>
      </c>
      <c r="AA75" s="46">
        <v>12</v>
      </c>
      <c r="AB75" s="58">
        <v>0</v>
      </c>
      <c r="AC75" s="58">
        <v>0</v>
      </c>
      <c r="AD75" s="73">
        <v>0</v>
      </c>
      <c r="AE75" s="58">
        <v>0</v>
      </c>
      <c r="AF75" s="58">
        <v>0</v>
      </c>
    </row>
    <row r="76" spans="1:32" x14ac:dyDescent="0.2">
      <c r="A76" s="3" t="s">
        <v>98</v>
      </c>
      <c r="B76" s="8" t="s">
        <v>32</v>
      </c>
      <c r="C76" s="58">
        <v>0</v>
      </c>
      <c r="D76" s="58">
        <v>0</v>
      </c>
      <c r="E76" s="58">
        <v>0</v>
      </c>
      <c r="F76" s="58">
        <v>0</v>
      </c>
      <c r="G76" s="58">
        <v>0</v>
      </c>
      <c r="H76" s="58">
        <v>0</v>
      </c>
      <c r="I76" s="58">
        <v>0</v>
      </c>
      <c r="J76" s="58">
        <v>0</v>
      </c>
      <c r="K76" s="58">
        <v>0</v>
      </c>
      <c r="L76" s="58">
        <v>0</v>
      </c>
      <c r="M76" s="58">
        <v>0</v>
      </c>
      <c r="N76" s="58">
        <v>0</v>
      </c>
      <c r="O76" s="58">
        <v>0</v>
      </c>
      <c r="P76" s="46">
        <v>18</v>
      </c>
      <c r="Q76" s="46">
        <v>12</v>
      </c>
      <c r="R76" s="46">
        <v>12</v>
      </c>
      <c r="S76" s="46">
        <v>12</v>
      </c>
      <c r="T76" s="46">
        <v>10</v>
      </c>
      <c r="U76" s="46">
        <v>10</v>
      </c>
      <c r="V76" s="46">
        <v>10</v>
      </c>
      <c r="W76" s="46">
        <v>17</v>
      </c>
      <c r="X76" s="46">
        <v>16</v>
      </c>
      <c r="Y76" s="46">
        <v>11.76</v>
      </c>
      <c r="Z76" s="46">
        <v>12</v>
      </c>
      <c r="AA76" s="46">
        <v>12</v>
      </c>
      <c r="AB76" s="58">
        <v>0</v>
      </c>
      <c r="AC76" s="58">
        <v>0</v>
      </c>
      <c r="AD76" s="60">
        <v>5</v>
      </c>
      <c r="AE76" s="46">
        <v>10</v>
      </c>
      <c r="AF76" s="3">
        <v>24</v>
      </c>
    </row>
    <row r="77" spans="1:32" x14ac:dyDescent="0.2">
      <c r="A77" s="3" t="s">
        <v>99</v>
      </c>
      <c r="B77" s="8" t="s">
        <v>32</v>
      </c>
      <c r="C77" s="58">
        <v>0</v>
      </c>
      <c r="D77" s="58">
        <v>0</v>
      </c>
      <c r="E77" s="58">
        <v>0</v>
      </c>
      <c r="F77" s="58">
        <v>0</v>
      </c>
      <c r="G77" s="58">
        <v>0</v>
      </c>
      <c r="H77" s="58">
        <v>0</v>
      </c>
      <c r="I77" s="58">
        <v>0</v>
      </c>
      <c r="J77" s="58">
        <v>0</v>
      </c>
      <c r="K77" s="58">
        <v>0</v>
      </c>
      <c r="L77" s="46">
        <v>30</v>
      </c>
      <c r="M77" s="46">
        <v>30</v>
      </c>
      <c r="N77" s="46">
        <v>27.51</v>
      </c>
      <c r="O77" s="46">
        <v>17</v>
      </c>
      <c r="P77" s="46">
        <v>20</v>
      </c>
      <c r="Q77" s="46">
        <v>15</v>
      </c>
      <c r="R77" s="46">
        <v>17</v>
      </c>
      <c r="S77" s="46">
        <v>17</v>
      </c>
      <c r="T77" s="46">
        <v>19</v>
      </c>
      <c r="U77" s="46">
        <v>17</v>
      </c>
      <c r="V77" s="46">
        <v>16</v>
      </c>
      <c r="W77" s="46">
        <v>17</v>
      </c>
      <c r="X77" s="58">
        <v>0</v>
      </c>
      <c r="Y77" s="46">
        <v>15.31</v>
      </c>
      <c r="Z77" s="58">
        <v>0</v>
      </c>
      <c r="AA77" s="58">
        <v>0</v>
      </c>
      <c r="AB77" s="58">
        <v>0</v>
      </c>
      <c r="AC77" s="58">
        <v>0</v>
      </c>
      <c r="AD77" s="73">
        <v>0</v>
      </c>
      <c r="AE77" s="58">
        <v>0</v>
      </c>
      <c r="AF77" s="58">
        <v>0</v>
      </c>
    </row>
    <row r="78" spans="1:32" x14ac:dyDescent="0.2">
      <c r="A78" s="3" t="s">
        <v>100</v>
      </c>
      <c r="B78" s="8" t="s">
        <v>32</v>
      </c>
      <c r="C78" s="58">
        <v>0</v>
      </c>
      <c r="D78" s="58">
        <v>0</v>
      </c>
      <c r="E78" s="46">
        <v>20</v>
      </c>
      <c r="F78" s="46">
        <v>25</v>
      </c>
      <c r="G78" s="58">
        <v>0</v>
      </c>
      <c r="H78" s="58">
        <v>0</v>
      </c>
      <c r="I78" s="58">
        <v>0</v>
      </c>
      <c r="J78" s="58">
        <v>0</v>
      </c>
      <c r="K78" s="58">
        <v>0</v>
      </c>
      <c r="L78" s="58">
        <v>0</v>
      </c>
      <c r="M78" s="58">
        <v>0</v>
      </c>
      <c r="N78" s="58">
        <v>0</v>
      </c>
      <c r="O78" s="58">
        <v>0</v>
      </c>
      <c r="P78" s="58">
        <v>0</v>
      </c>
      <c r="Q78" s="46">
        <v>10</v>
      </c>
      <c r="R78" s="46">
        <v>25</v>
      </c>
      <c r="S78" s="46">
        <v>25</v>
      </c>
      <c r="T78" s="46">
        <v>25</v>
      </c>
      <c r="U78" s="46">
        <v>17</v>
      </c>
      <c r="V78" s="46">
        <v>16</v>
      </c>
      <c r="W78" s="46">
        <v>18</v>
      </c>
      <c r="X78" s="46">
        <v>19</v>
      </c>
      <c r="Y78" s="46">
        <v>14.33</v>
      </c>
      <c r="Z78" s="46">
        <v>20</v>
      </c>
      <c r="AA78" s="46">
        <v>20</v>
      </c>
      <c r="AB78" s="58">
        <v>0</v>
      </c>
      <c r="AC78" s="58">
        <v>0</v>
      </c>
      <c r="AD78" s="73">
        <v>0</v>
      </c>
      <c r="AE78" s="46">
        <v>12</v>
      </c>
      <c r="AF78" s="3">
        <v>12</v>
      </c>
    </row>
    <row r="79" spans="1:32" x14ac:dyDescent="0.2">
      <c r="A79" s="3" t="s">
        <v>101</v>
      </c>
      <c r="B79" s="8" t="s">
        <v>32</v>
      </c>
      <c r="C79" s="58">
        <v>0</v>
      </c>
      <c r="D79" s="58">
        <v>0</v>
      </c>
      <c r="E79" s="58">
        <v>0</v>
      </c>
      <c r="F79" s="58">
        <v>0</v>
      </c>
      <c r="G79" s="58">
        <v>0</v>
      </c>
      <c r="H79" s="58">
        <v>0</v>
      </c>
      <c r="I79" s="58">
        <v>0</v>
      </c>
      <c r="J79" s="58">
        <v>0</v>
      </c>
      <c r="K79" s="58">
        <v>0</v>
      </c>
      <c r="L79" s="58">
        <v>0</v>
      </c>
      <c r="M79" s="58">
        <v>0</v>
      </c>
      <c r="N79" s="46">
        <v>30</v>
      </c>
      <c r="O79" s="46">
        <v>20</v>
      </c>
      <c r="P79" s="46">
        <v>23</v>
      </c>
      <c r="Q79" s="46">
        <v>25</v>
      </c>
      <c r="R79" s="46">
        <v>25</v>
      </c>
      <c r="S79" s="46">
        <v>30</v>
      </c>
      <c r="T79" s="46">
        <v>25</v>
      </c>
      <c r="U79" s="46">
        <v>20</v>
      </c>
      <c r="V79" s="46">
        <v>18</v>
      </c>
      <c r="W79" s="46">
        <v>18</v>
      </c>
      <c r="X79" s="58">
        <v>0</v>
      </c>
      <c r="Y79" s="58">
        <v>0</v>
      </c>
      <c r="Z79" s="58">
        <v>0</v>
      </c>
      <c r="AA79" s="58">
        <v>0</v>
      </c>
      <c r="AB79" s="58">
        <v>0</v>
      </c>
      <c r="AC79" s="58">
        <v>0</v>
      </c>
      <c r="AD79" s="73">
        <v>0</v>
      </c>
      <c r="AE79" s="58">
        <v>0</v>
      </c>
      <c r="AF79" s="58">
        <v>0</v>
      </c>
    </row>
    <row r="80" spans="1:32" x14ac:dyDescent="0.2">
      <c r="A80" s="3" t="s">
        <v>102</v>
      </c>
      <c r="B80" s="8" t="s">
        <v>32</v>
      </c>
      <c r="C80" s="58">
        <v>0</v>
      </c>
      <c r="D80" s="46">
        <v>20</v>
      </c>
      <c r="E80" s="46">
        <v>20</v>
      </c>
      <c r="F80" s="46">
        <v>22</v>
      </c>
      <c r="G80" s="46">
        <v>22</v>
      </c>
      <c r="H80" s="58">
        <v>0</v>
      </c>
      <c r="I80" s="58">
        <v>0</v>
      </c>
      <c r="J80" s="58">
        <v>0</v>
      </c>
      <c r="K80" s="58">
        <v>0</v>
      </c>
      <c r="L80" s="58">
        <v>0</v>
      </c>
      <c r="M80" s="58">
        <v>0</v>
      </c>
      <c r="N80" s="58">
        <v>0</v>
      </c>
      <c r="O80" s="58">
        <v>0</v>
      </c>
      <c r="P80" s="58">
        <v>0</v>
      </c>
      <c r="Q80" s="46">
        <v>17</v>
      </c>
      <c r="R80" s="46">
        <v>17</v>
      </c>
      <c r="S80" s="46">
        <v>17</v>
      </c>
      <c r="T80" s="46">
        <v>17</v>
      </c>
      <c r="U80" s="46">
        <v>15</v>
      </c>
      <c r="V80" s="46">
        <v>15</v>
      </c>
      <c r="W80" s="46">
        <v>15</v>
      </c>
      <c r="X80" s="58">
        <v>0</v>
      </c>
      <c r="Y80" s="46">
        <v>15</v>
      </c>
      <c r="Z80" s="46">
        <v>16</v>
      </c>
      <c r="AA80" s="46">
        <v>16</v>
      </c>
      <c r="AB80" s="58">
        <v>0</v>
      </c>
      <c r="AC80" s="58">
        <v>0</v>
      </c>
      <c r="AD80" s="73">
        <v>0</v>
      </c>
      <c r="AE80" s="58">
        <v>0</v>
      </c>
      <c r="AF80" s="58">
        <v>0</v>
      </c>
    </row>
    <row r="81" spans="1:32" x14ac:dyDescent="0.2">
      <c r="A81" s="3" t="s">
        <v>103</v>
      </c>
      <c r="B81" s="8" t="s">
        <v>32</v>
      </c>
      <c r="C81" s="46">
        <v>20</v>
      </c>
      <c r="D81" s="58">
        <v>0</v>
      </c>
      <c r="E81" s="58">
        <v>0</v>
      </c>
      <c r="F81" s="46">
        <v>22</v>
      </c>
      <c r="G81" s="46">
        <v>20</v>
      </c>
      <c r="H81" s="46">
        <v>15</v>
      </c>
      <c r="I81" s="46">
        <v>15</v>
      </c>
      <c r="J81" s="46">
        <v>15</v>
      </c>
      <c r="K81" s="46">
        <v>15</v>
      </c>
      <c r="L81" s="46">
        <v>15</v>
      </c>
      <c r="M81" s="46">
        <v>15</v>
      </c>
      <c r="N81" s="46">
        <v>15</v>
      </c>
      <c r="O81" s="46">
        <v>22</v>
      </c>
      <c r="P81" s="46">
        <v>22</v>
      </c>
      <c r="Q81" s="46">
        <v>10</v>
      </c>
      <c r="R81" s="46">
        <v>14</v>
      </c>
      <c r="S81" s="46">
        <v>15</v>
      </c>
      <c r="T81" s="46">
        <v>15</v>
      </c>
      <c r="U81" s="46">
        <v>13</v>
      </c>
      <c r="V81" s="46">
        <v>13</v>
      </c>
      <c r="W81" s="46">
        <v>18</v>
      </c>
      <c r="X81" s="46">
        <v>18</v>
      </c>
      <c r="Y81" s="46">
        <v>15.75</v>
      </c>
      <c r="Z81" s="46">
        <v>15</v>
      </c>
      <c r="AA81" s="46">
        <v>12</v>
      </c>
      <c r="AB81" s="46">
        <v>12</v>
      </c>
      <c r="AC81" s="46">
        <v>12</v>
      </c>
      <c r="AD81" s="60">
        <v>12</v>
      </c>
      <c r="AE81" s="3">
        <v>12</v>
      </c>
      <c r="AF81" s="3">
        <v>10</v>
      </c>
    </row>
    <row r="82" spans="1:32" x14ac:dyDescent="0.2">
      <c r="A82" s="3" t="s">
        <v>104</v>
      </c>
      <c r="B82" s="8" t="s">
        <v>32</v>
      </c>
      <c r="C82" s="58">
        <v>0</v>
      </c>
      <c r="D82" s="58">
        <v>0</v>
      </c>
      <c r="E82" s="46">
        <v>30</v>
      </c>
      <c r="F82" s="46">
        <v>25</v>
      </c>
      <c r="G82" s="46">
        <v>24</v>
      </c>
      <c r="H82" s="46">
        <v>22</v>
      </c>
      <c r="I82" s="46">
        <v>22</v>
      </c>
      <c r="J82" s="46">
        <v>20</v>
      </c>
      <c r="K82" s="46">
        <v>15</v>
      </c>
      <c r="L82" s="46">
        <v>20</v>
      </c>
      <c r="M82" s="46">
        <v>20</v>
      </c>
      <c r="N82" s="46">
        <v>20</v>
      </c>
      <c r="O82" s="46">
        <v>20</v>
      </c>
      <c r="P82" s="46">
        <v>25</v>
      </c>
      <c r="Q82" s="46">
        <v>15</v>
      </c>
      <c r="R82" s="46">
        <v>20</v>
      </c>
      <c r="S82" s="46">
        <v>25</v>
      </c>
      <c r="T82" s="46">
        <v>21</v>
      </c>
      <c r="U82" s="46">
        <v>18</v>
      </c>
      <c r="V82" s="46">
        <v>17</v>
      </c>
      <c r="W82" s="46">
        <v>18</v>
      </c>
      <c r="X82" s="58">
        <v>0</v>
      </c>
      <c r="Y82" s="46"/>
      <c r="Z82" s="46">
        <v>20</v>
      </c>
      <c r="AA82" s="46">
        <v>20</v>
      </c>
      <c r="AB82" s="58">
        <v>0</v>
      </c>
      <c r="AC82" s="58">
        <v>0</v>
      </c>
      <c r="AD82" s="73">
        <v>0</v>
      </c>
      <c r="AE82" s="58">
        <v>0</v>
      </c>
      <c r="AF82" s="58">
        <v>0</v>
      </c>
    </row>
    <row r="83" spans="1:32" s="14" customFormat="1" x14ac:dyDescent="0.2">
      <c r="A83" s="13" t="s">
        <v>105</v>
      </c>
      <c r="B83" s="24" t="s">
        <v>32</v>
      </c>
      <c r="C83" s="29">
        <v>20</v>
      </c>
      <c r="D83" s="29">
        <v>20</v>
      </c>
      <c r="E83" s="29">
        <v>22.17</v>
      </c>
      <c r="F83" s="29">
        <v>22.990000000000002</v>
      </c>
      <c r="G83" s="29">
        <v>21.3</v>
      </c>
      <c r="H83" s="29">
        <v>18.080000000000002</v>
      </c>
      <c r="I83" s="29">
        <v>15.82</v>
      </c>
      <c r="J83" s="29">
        <v>15.55</v>
      </c>
      <c r="K83" s="29">
        <v>15</v>
      </c>
      <c r="L83" s="29">
        <v>24.13</v>
      </c>
      <c r="M83" s="29">
        <v>22.59</v>
      </c>
      <c r="N83" s="29">
        <v>20.87</v>
      </c>
      <c r="O83" s="29">
        <v>20.260000000000002</v>
      </c>
      <c r="P83" s="29">
        <v>21.28</v>
      </c>
      <c r="Q83" s="29">
        <v>12.42</v>
      </c>
      <c r="R83" s="29">
        <v>16.48</v>
      </c>
      <c r="S83" s="29">
        <v>17.27</v>
      </c>
      <c r="T83" s="29">
        <v>17.5</v>
      </c>
      <c r="U83" s="29">
        <v>14.81</v>
      </c>
      <c r="V83" s="29">
        <v>13.97</v>
      </c>
      <c r="W83" s="29">
        <v>17.34</v>
      </c>
      <c r="X83" s="29">
        <v>17.22</v>
      </c>
      <c r="Y83" s="29">
        <v>14.41</v>
      </c>
      <c r="Z83" s="29">
        <v>16.580000000000002</v>
      </c>
      <c r="AA83" s="29">
        <v>14.61</v>
      </c>
      <c r="AB83" s="29">
        <v>12</v>
      </c>
      <c r="AC83" s="29">
        <v>12</v>
      </c>
      <c r="AD83" s="74">
        <v>7.73</v>
      </c>
      <c r="AE83" s="48">
        <v>11.55</v>
      </c>
      <c r="AF83" s="29">
        <v>14.068965517241381</v>
      </c>
    </row>
    <row r="84" spans="1:32" x14ac:dyDescent="0.2">
      <c r="A84" s="3" t="s">
        <v>106</v>
      </c>
      <c r="B84" s="8" t="s">
        <v>28</v>
      </c>
      <c r="C84" s="58">
        <v>0</v>
      </c>
      <c r="D84" s="58">
        <v>0</v>
      </c>
      <c r="E84" s="58">
        <v>0</v>
      </c>
      <c r="F84" s="58">
        <v>0</v>
      </c>
      <c r="G84" s="58">
        <v>0</v>
      </c>
      <c r="H84" s="58">
        <v>0</v>
      </c>
      <c r="I84" s="58">
        <v>0</v>
      </c>
      <c r="J84" s="58">
        <v>0</v>
      </c>
      <c r="K84" s="58">
        <v>0</v>
      </c>
      <c r="L84" s="58">
        <v>0</v>
      </c>
      <c r="M84" s="58">
        <v>0</v>
      </c>
      <c r="N84" s="58">
        <v>0</v>
      </c>
      <c r="O84" s="58">
        <v>0</v>
      </c>
      <c r="P84" s="58">
        <v>0</v>
      </c>
      <c r="Q84" s="58">
        <v>0</v>
      </c>
      <c r="R84" s="58">
        <v>0</v>
      </c>
      <c r="S84" s="58">
        <v>0</v>
      </c>
      <c r="T84" s="58">
        <v>0</v>
      </c>
      <c r="U84" s="58">
        <v>0</v>
      </c>
      <c r="V84" s="58">
        <v>0</v>
      </c>
      <c r="W84" s="58">
        <v>0</v>
      </c>
      <c r="X84" s="46">
        <v>25</v>
      </c>
      <c r="Y84" s="46">
        <v>25</v>
      </c>
      <c r="Z84" s="46">
        <v>25</v>
      </c>
      <c r="AA84" s="46">
        <v>25</v>
      </c>
      <c r="AB84" s="46">
        <v>25</v>
      </c>
      <c r="AC84" s="58">
        <v>0</v>
      </c>
      <c r="AD84" s="73">
        <v>0</v>
      </c>
      <c r="AE84" s="58">
        <v>0</v>
      </c>
      <c r="AF84" s="58">
        <v>0</v>
      </c>
    </row>
    <row r="85" spans="1:32" x14ac:dyDescent="0.2">
      <c r="A85" s="3" t="s">
        <v>107</v>
      </c>
      <c r="B85" s="8" t="s">
        <v>28</v>
      </c>
      <c r="C85" s="58">
        <v>0</v>
      </c>
      <c r="D85" s="58">
        <v>0</v>
      </c>
      <c r="E85" s="58">
        <v>0</v>
      </c>
      <c r="F85" s="58">
        <v>0</v>
      </c>
      <c r="G85" s="58">
        <v>0</v>
      </c>
      <c r="H85" s="58">
        <v>0</v>
      </c>
      <c r="I85" s="58">
        <v>0</v>
      </c>
      <c r="J85" s="58">
        <v>0</v>
      </c>
      <c r="K85" s="58">
        <v>0</v>
      </c>
      <c r="L85" s="58">
        <v>0</v>
      </c>
      <c r="M85" s="58">
        <v>0</v>
      </c>
      <c r="N85" s="58">
        <v>0</v>
      </c>
      <c r="O85" s="58">
        <v>0</v>
      </c>
      <c r="P85" s="58">
        <v>0</v>
      </c>
      <c r="Q85" s="58">
        <v>0</v>
      </c>
      <c r="R85" s="58">
        <v>0</v>
      </c>
      <c r="S85" s="58">
        <v>0</v>
      </c>
      <c r="T85" s="58">
        <v>0</v>
      </c>
      <c r="U85" s="58">
        <v>0</v>
      </c>
      <c r="V85" s="58">
        <v>0</v>
      </c>
      <c r="W85" s="58">
        <v>0</v>
      </c>
      <c r="X85" s="46">
        <v>25</v>
      </c>
      <c r="Y85" s="46">
        <v>25</v>
      </c>
      <c r="Z85" s="58">
        <v>0</v>
      </c>
      <c r="AA85" s="58">
        <v>0</v>
      </c>
      <c r="AB85" s="58">
        <v>0</v>
      </c>
      <c r="AC85" s="58">
        <v>0</v>
      </c>
      <c r="AD85" s="73">
        <v>0</v>
      </c>
      <c r="AE85" s="58">
        <v>0</v>
      </c>
      <c r="AF85" s="58">
        <v>0</v>
      </c>
    </row>
    <row r="86" spans="1:32" s="14" customFormat="1" x14ac:dyDescent="0.2">
      <c r="A86" s="13" t="s">
        <v>108</v>
      </c>
      <c r="B86" s="24" t="s">
        <v>28</v>
      </c>
      <c r="C86" s="29">
        <v>0</v>
      </c>
      <c r="D86" s="29">
        <v>0</v>
      </c>
      <c r="E86" s="29">
        <v>0</v>
      </c>
      <c r="F86" s="29">
        <v>0</v>
      </c>
      <c r="G86" s="29">
        <v>0</v>
      </c>
      <c r="H86" s="29">
        <v>0</v>
      </c>
      <c r="I86" s="29">
        <v>0</v>
      </c>
      <c r="J86" s="29">
        <v>0</v>
      </c>
      <c r="K86" s="29">
        <v>0</v>
      </c>
      <c r="L86" s="29">
        <v>0</v>
      </c>
      <c r="M86" s="29">
        <v>0</v>
      </c>
      <c r="N86" s="29">
        <v>0</v>
      </c>
      <c r="O86" s="29">
        <v>0</v>
      </c>
      <c r="P86" s="29">
        <v>0</v>
      </c>
      <c r="Q86" s="29">
        <v>0</v>
      </c>
      <c r="R86" s="29">
        <v>0</v>
      </c>
      <c r="S86" s="29">
        <v>0</v>
      </c>
      <c r="T86" s="29">
        <v>0</v>
      </c>
      <c r="U86" s="29">
        <v>0</v>
      </c>
      <c r="V86" s="29">
        <v>0</v>
      </c>
      <c r="W86" s="29">
        <v>0</v>
      </c>
      <c r="X86" s="29">
        <v>25</v>
      </c>
      <c r="Y86" s="29">
        <v>25</v>
      </c>
      <c r="Z86" s="29">
        <v>25</v>
      </c>
      <c r="AA86" s="29">
        <v>25</v>
      </c>
      <c r="AB86" s="29">
        <v>25</v>
      </c>
      <c r="AC86" s="29">
        <v>0</v>
      </c>
      <c r="AD86" s="74">
        <v>0</v>
      </c>
      <c r="AE86" s="29">
        <v>0</v>
      </c>
      <c r="AF86" s="29">
        <v>0</v>
      </c>
    </row>
    <row r="87" spans="1:32" x14ac:dyDescent="0.2">
      <c r="A87" s="3" t="s">
        <v>109</v>
      </c>
      <c r="B87" s="8" t="s">
        <v>49</v>
      </c>
      <c r="C87" s="58">
        <v>0</v>
      </c>
      <c r="D87" s="58">
        <v>0</v>
      </c>
      <c r="E87" s="58">
        <v>0</v>
      </c>
      <c r="F87" s="58">
        <v>0</v>
      </c>
      <c r="G87" s="58">
        <v>0</v>
      </c>
      <c r="H87" s="58">
        <v>0</v>
      </c>
      <c r="I87" s="58">
        <v>0</v>
      </c>
      <c r="J87" s="58">
        <v>0</v>
      </c>
      <c r="K87" s="58">
        <v>0</v>
      </c>
      <c r="L87" s="58">
        <v>0</v>
      </c>
      <c r="M87" s="58">
        <v>0</v>
      </c>
      <c r="N87" s="58">
        <v>0</v>
      </c>
      <c r="O87" s="46">
        <v>27</v>
      </c>
      <c r="P87" s="46">
        <v>26</v>
      </c>
      <c r="Q87" s="46">
        <v>22</v>
      </c>
      <c r="R87" s="46">
        <v>25</v>
      </c>
      <c r="S87" s="46">
        <v>25</v>
      </c>
      <c r="T87" s="46">
        <v>25</v>
      </c>
      <c r="U87" s="46">
        <v>23</v>
      </c>
      <c r="V87" s="46">
        <v>25</v>
      </c>
      <c r="W87" s="46">
        <v>26</v>
      </c>
      <c r="X87" s="46">
        <v>25</v>
      </c>
      <c r="Y87" s="46">
        <v>42</v>
      </c>
      <c r="Z87" s="46">
        <v>27</v>
      </c>
      <c r="AA87" s="46">
        <v>27</v>
      </c>
      <c r="AB87" s="46">
        <v>29</v>
      </c>
      <c r="AC87" s="46">
        <v>30</v>
      </c>
      <c r="AD87" s="73">
        <v>0</v>
      </c>
      <c r="AE87" s="73">
        <v>0</v>
      </c>
      <c r="AF87" s="3">
        <v>35</v>
      </c>
    </row>
    <row r="88" spans="1:32" x14ac:dyDescent="0.2">
      <c r="A88" s="3" t="s">
        <v>110</v>
      </c>
      <c r="B88" s="8" t="s">
        <v>49</v>
      </c>
      <c r="C88" s="58">
        <v>0</v>
      </c>
      <c r="D88" s="58">
        <v>0</v>
      </c>
      <c r="E88" s="58">
        <v>0</v>
      </c>
      <c r="F88" s="58">
        <v>0</v>
      </c>
      <c r="G88" s="58">
        <v>0</v>
      </c>
      <c r="H88" s="58">
        <v>0</v>
      </c>
      <c r="I88" s="58">
        <v>0</v>
      </c>
      <c r="J88" s="58">
        <v>0</v>
      </c>
      <c r="K88" s="58">
        <v>0</v>
      </c>
      <c r="L88" s="58">
        <v>0</v>
      </c>
      <c r="M88" s="58">
        <v>0</v>
      </c>
      <c r="N88" s="58">
        <v>0</v>
      </c>
      <c r="O88" s="46">
        <v>27</v>
      </c>
      <c r="P88" s="46">
        <v>26</v>
      </c>
      <c r="Q88" s="46">
        <v>22</v>
      </c>
      <c r="R88" s="46">
        <v>25</v>
      </c>
      <c r="S88" s="46">
        <v>25</v>
      </c>
      <c r="T88" s="46">
        <v>25</v>
      </c>
      <c r="U88" s="46">
        <v>23</v>
      </c>
      <c r="V88" s="46">
        <v>25</v>
      </c>
      <c r="W88" s="46">
        <v>26</v>
      </c>
      <c r="X88" s="46">
        <v>25</v>
      </c>
      <c r="Y88" s="46">
        <v>20</v>
      </c>
      <c r="Z88" s="46">
        <v>27</v>
      </c>
      <c r="AA88" s="46">
        <v>27</v>
      </c>
      <c r="AB88" s="46">
        <v>25</v>
      </c>
      <c r="AC88" s="58">
        <v>0</v>
      </c>
      <c r="AD88" s="73">
        <v>0</v>
      </c>
      <c r="AE88" s="58">
        <v>0</v>
      </c>
      <c r="AF88" s="58">
        <v>0</v>
      </c>
    </row>
    <row r="89" spans="1:32" x14ac:dyDescent="0.2">
      <c r="A89" s="3" t="s">
        <v>111</v>
      </c>
      <c r="B89" s="8" t="s">
        <v>49</v>
      </c>
      <c r="C89" s="58">
        <v>0</v>
      </c>
      <c r="D89" s="58">
        <v>0</v>
      </c>
      <c r="E89" s="58">
        <v>0</v>
      </c>
      <c r="F89" s="58">
        <v>0</v>
      </c>
      <c r="G89" s="58">
        <v>0</v>
      </c>
      <c r="H89" s="58">
        <v>0</v>
      </c>
      <c r="I89" s="58">
        <v>0</v>
      </c>
      <c r="J89" s="58">
        <v>0</v>
      </c>
      <c r="K89" s="58">
        <v>0</v>
      </c>
      <c r="L89" s="58">
        <v>0</v>
      </c>
      <c r="M89" s="58">
        <v>0</v>
      </c>
      <c r="N89" s="58">
        <v>0</v>
      </c>
      <c r="O89" s="46">
        <v>27</v>
      </c>
      <c r="P89" s="46">
        <v>26</v>
      </c>
      <c r="Q89" s="46">
        <v>22</v>
      </c>
      <c r="R89" s="46">
        <v>25</v>
      </c>
      <c r="S89" s="46">
        <v>25</v>
      </c>
      <c r="T89" s="46">
        <v>25</v>
      </c>
      <c r="U89" s="46">
        <v>23</v>
      </c>
      <c r="V89" s="46">
        <v>25</v>
      </c>
      <c r="W89" s="46">
        <v>26</v>
      </c>
      <c r="X89" s="46">
        <v>25</v>
      </c>
      <c r="Y89" s="46">
        <v>20</v>
      </c>
      <c r="Z89" s="46">
        <v>27</v>
      </c>
      <c r="AA89" s="46">
        <v>27</v>
      </c>
      <c r="AB89" s="46">
        <v>25</v>
      </c>
      <c r="AC89" s="46">
        <v>24</v>
      </c>
      <c r="AD89" s="60">
        <v>27.29</v>
      </c>
      <c r="AE89" s="3">
        <v>34.5</v>
      </c>
      <c r="AF89" s="3">
        <v>30</v>
      </c>
    </row>
    <row r="90" spans="1:32" s="14" customFormat="1" x14ac:dyDescent="0.2">
      <c r="A90" s="13" t="s">
        <v>112</v>
      </c>
      <c r="B90" s="24" t="s">
        <v>49</v>
      </c>
      <c r="C90" s="29"/>
      <c r="D90" s="29"/>
      <c r="E90" s="29"/>
      <c r="F90" s="29"/>
      <c r="G90" s="29"/>
      <c r="H90" s="29"/>
      <c r="I90" s="29"/>
      <c r="J90" s="29">
        <v>0</v>
      </c>
      <c r="K90" s="29"/>
      <c r="L90" s="29">
        <v>0</v>
      </c>
      <c r="M90" s="29">
        <v>0</v>
      </c>
      <c r="N90" s="29"/>
      <c r="O90" s="29">
        <v>27</v>
      </c>
      <c r="P90" s="29">
        <v>26</v>
      </c>
      <c r="Q90" s="29">
        <v>22</v>
      </c>
      <c r="R90" s="29">
        <v>25</v>
      </c>
      <c r="S90" s="29">
        <v>25</v>
      </c>
      <c r="T90" s="29">
        <v>25</v>
      </c>
      <c r="U90" s="29">
        <v>23</v>
      </c>
      <c r="V90" s="29">
        <v>25</v>
      </c>
      <c r="W90" s="29">
        <v>26</v>
      </c>
      <c r="X90" s="29">
        <v>25</v>
      </c>
      <c r="Y90" s="29">
        <v>29.78</v>
      </c>
      <c r="Z90" s="29">
        <v>27</v>
      </c>
      <c r="AA90" s="29">
        <v>27</v>
      </c>
      <c r="AB90" s="29">
        <v>26.82</v>
      </c>
      <c r="AC90" s="29">
        <v>29.330000000000002</v>
      </c>
      <c r="AD90" s="74">
        <v>28</v>
      </c>
      <c r="AE90" s="29">
        <v>35</v>
      </c>
      <c r="AF90" s="29">
        <v>34.166666666666664</v>
      </c>
    </row>
    <row r="91" spans="1:32" x14ac:dyDescent="0.2">
      <c r="A91" s="3" t="s">
        <v>113</v>
      </c>
      <c r="B91" s="8" t="s">
        <v>49</v>
      </c>
      <c r="C91" s="58">
        <v>0</v>
      </c>
      <c r="D91" s="46">
        <v>60</v>
      </c>
      <c r="E91" s="46">
        <v>30</v>
      </c>
      <c r="F91" s="46">
        <v>30</v>
      </c>
      <c r="G91" s="58">
        <v>0</v>
      </c>
      <c r="H91" s="58">
        <v>0</v>
      </c>
      <c r="I91" s="58">
        <v>0</v>
      </c>
      <c r="J91" s="58">
        <v>0</v>
      </c>
      <c r="K91" s="58">
        <v>0</v>
      </c>
      <c r="L91" s="58">
        <v>0</v>
      </c>
      <c r="M91" s="58">
        <v>0</v>
      </c>
      <c r="N91" s="58">
        <v>0</v>
      </c>
      <c r="O91" s="58">
        <v>0</v>
      </c>
      <c r="P91" s="58">
        <v>0</v>
      </c>
      <c r="Q91" s="46">
        <v>40</v>
      </c>
      <c r="R91" s="46">
        <v>40</v>
      </c>
      <c r="S91" s="58">
        <v>0</v>
      </c>
      <c r="T91" s="58">
        <v>0</v>
      </c>
      <c r="U91" s="46">
        <v>50</v>
      </c>
      <c r="V91" s="46">
        <v>50</v>
      </c>
      <c r="W91" s="46">
        <v>50</v>
      </c>
      <c r="X91" s="46">
        <v>50</v>
      </c>
      <c r="Y91" s="46">
        <v>50</v>
      </c>
      <c r="Z91" s="46">
        <v>50</v>
      </c>
      <c r="AA91" s="46">
        <v>50</v>
      </c>
      <c r="AB91" s="46">
        <v>50</v>
      </c>
      <c r="AC91" s="58">
        <v>0</v>
      </c>
      <c r="AD91" s="73"/>
      <c r="AE91" s="58"/>
      <c r="AF91" s="58">
        <v>0</v>
      </c>
    </row>
    <row r="92" spans="1:32" x14ac:dyDescent="0.2">
      <c r="A92" s="3" t="s">
        <v>114</v>
      </c>
      <c r="B92" s="8" t="s">
        <v>49</v>
      </c>
      <c r="C92" s="58">
        <v>0</v>
      </c>
      <c r="D92" s="58">
        <v>0</v>
      </c>
      <c r="E92" s="58">
        <v>0</v>
      </c>
      <c r="F92" s="58">
        <v>0</v>
      </c>
      <c r="G92" s="58">
        <v>0</v>
      </c>
      <c r="H92" s="58">
        <v>0</v>
      </c>
      <c r="I92" s="58">
        <v>0</v>
      </c>
      <c r="J92" s="58">
        <v>0</v>
      </c>
      <c r="K92" s="58">
        <v>0</v>
      </c>
      <c r="L92" s="58">
        <v>0</v>
      </c>
      <c r="M92" s="58">
        <v>0</v>
      </c>
      <c r="N92" s="58">
        <v>0</v>
      </c>
      <c r="O92" s="58">
        <v>0</v>
      </c>
      <c r="P92" s="58">
        <v>0</v>
      </c>
      <c r="Q92" s="46">
        <v>30</v>
      </c>
      <c r="R92" s="58">
        <v>0</v>
      </c>
      <c r="S92" s="58">
        <v>0</v>
      </c>
      <c r="T92" s="46">
        <v>35</v>
      </c>
      <c r="U92" s="46">
        <v>50</v>
      </c>
      <c r="V92" s="58">
        <v>0</v>
      </c>
      <c r="W92" s="46">
        <v>50</v>
      </c>
      <c r="X92" s="46">
        <v>50</v>
      </c>
      <c r="Y92" s="46">
        <v>50</v>
      </c>
      <c r="Z92" s="46">
        <v>50</v>
      </c>
      <c r="AA92" s="58">
        <v>0</v>
      </c>
      <c r="AB92" s="58">
        <v>0</v>
      </c>
      <c r="AC92" s="58">
        <v>0</v>
      </c>
      <c r="AD92" s="46">
        <v>23</v>
      </c>
      <c r="AE92" s="46">
        <v>30</v>
      </c>
      <c r="AF92" s="58">
        <v>0</v>
      </c>
    </row>
    <row r="93" spans="1:32" s="14" customFormat="1" x14ac:dyDescent="0.2">
      <c r="A93" s="13" t="s">
        <v>115</v>
      </c>
      <c r="B93" s="24" t="s">
        <v>49</v>
      </c>
      <c r="C93" s="29"/>
      <c r="D93" s="29">
        <v>60</v>
      </c>
      <c r="E93" s="29">
        <v>30</v>
      </c>
      <c r="F93" s="29">
        <v>30</v>
      </c>
      <c r="G93" s="29">
        <v>0</v>
      </c>
      <c r="H93" s="29">
        <v>0</v>
      </c>
      <c r="I93" s="29">
        <v>0</v>
      </c>
      <c r="J93" s="29">
        <v>0</v>
      </c>
      <c r="K93" s="29">
        <v>0</v>
      </c>
      <c r="L93" s="29">
        <v>0</v>
      </c>
      <c r="M93" s="29">
        <v>0</v>
      </c>
      <c r="N93" s="29">
        <v>0</v>
      </c>
      <c r="O93" s="29">
        <v>0</v>
      </c>
      <c r="P93" s="29">
        <v>0</v>
      </c>
      <c r="Q93" s="29">
        <v>37</v>
      </c>
      <c r="R93" s="29">
        <v>40</v>
      </c>
      <c r="S93" s="29">
        <v>0</v>
      </c>
      <c r="T93" s="29">
        <v>35</v>
      </c>
      <c r="U93" s="29">
        <v>50</v>
      </c>
      <c r="V93" s="29">
        <v>50</v>
      </c>
      <c r="W93" s="29">
        <v>50</v>
      </c>
      <c r="X93" s="29">
        <v>50</v>
      </c>
      <c r="Y93" s="29">
        <v>50</v>
      </c>
      <c r="Z93" s="29">
        <v>50</v>
      </c>
      <c r="AA93" s="29">
        <v>50</v>
      </c>
      <c r="AB93" s="29">
        <v>50</v>
      </c>
      <c r="AC93" s="29">
        <v>0</v>
      </c>
      <c r="AD93" s="74">
        <v>23</v>
      </c>
      <c r="AE93" s="29">
        <v>30</v>
      </c>
      <c r="AF93" s="29">
        <v>0</v>
      </c>
    </row>
    <row r="94" spans="1:32" x14ac:dyDescent="0.2">
      <c r="A94" s="3" t="s">
        <v>116</v>
      </c>
      <c r="B94" s="8" t="s">
        <v>49</v>
      </c>
      <c r="C94" s="46">
        <v>30</v>
      </c>
      <c r="D94" s="46">
        <v>28</v>
      </c>
      <c r="E94" s="46">
        <v>32</v>
      </c>
      <c r="F94" s="46">
        <v>37</v>
      </c>
      <c r="G94" s="46">
        <v>30</v>
      </c>
      <c r="H94" s="46">
        <v>28</v>
      </c>
      <c r="I94" s="46">
        <v>30</v>
      </c>
      <c r="J94" s="46">
        <v>28</v>
      </c>
      <c r="K94" s="46">
        <v>34</v>
      </c>
      <c r="L94" s="46">
        <v>30</v>
      </c>
      <c r="M94" s="46">
        <v>35</v>
      </c>
      <c r="N94" s="46">
        <v>30</v>
      </c>
      <c r="O94" s="46">
        <v>33</v>
      </c>
      <c r="P94" s="46">
        <v>20</v>
      </c>
      <c r="Q94" s="46">
        <v>20</v>
      </c>
      <c r="R94" s="46">
        <v>20</v>
      </c>
      <c r="S94" s="46">
        <v>20</v>
      </c>
      <c r="T94" s="46">
        <v>20</v>
      </c>
      <c r="U94" s="46">
        <v>15</v>
      </c>
      <c r="V94" s="46">
        <v>20</v>
      </c>
      <c r="W94" s="46">
        <v>22</v>
      </c>
      <c r="X94" s="46">
        <v>22</v>
      </c>
      <c r="Y94" s="46">
        <v>20</v>
      </c>
      <c r="Z94" s="46">
        <v>21</v>
      </c>
      <c r="AA94" s="46">
        <v>22</v>
      </c>
      <c r="AB94" s="46">
        <v>25</v>
      </c>
      <c r="AC94" s="46">
        <v>22</v>
      </c>
      <c r="AD94" s="60">
        <v>21</v>
      </c>
      <c r="AE94" s="3">
        <v>22</v>
      </c>
      <c r="AF94" s="3">
        <v>23</v>
      </c>
    </row>
    <row r="95" spans="1:32" x14ac:dyDescent="0.2">
      <c r="A95" s="3" t="s">
        <v>117</v>
      </c>
      <c r="B95" s="8" t="s">
        <v>49</v>
      </c>
      <c r="C95" s="46">
        <v>30</v>
      </c>
      <c r="D95" s="46">
        <v>25</v>
      </c>
      <c r="E95" s="46">
        <v>30</v>
      </c>
      <c r="F95" s="46">
        <v>35</v>
      </c>
      <c r="G95" s="46">
        <v>38</v>
      </c>
      <c r="H95" s="46">
        <v>36</v>
      </c>
      <c r="I95" s="46">
        <v>26</v>
      </c>
      <c r="J95" s="46">
        <v>26</v>
      </c>
      <c r="K95" s="46">
        <v>27</v>
      </c>
      <c r="L95" s="46">
        <v>38</v>
      </c>
      <c r="M95" s="46">
        <v>39</v>
      </c>
      <c r="N95" s="46">
        <v>39</v>
      </c>
      <c r="O95" s="46">
        <v>20</v>
      </c>
      <c r="P95" s="46">
        <v>25</v>
      </c>
      <c r="Q95" s="46">
        <v>12</v>
      </c>
      <c r="R95" s="46">
        <v>18</v>
      </c>
      <c r="S95" s="46">
        <v>20</v>
      </c>
      <c r="T95" s="46">
        <v>17</v>
      </c>
      <c r="U95" s="46">
        <v>17</v>
      </c>
      <c r="V95" s="46">
        <v>20</v>
      </c>
      <c r="W95" s="46">
        <v>20</v>
      </c>
      <c r="X95" s="46">
        <v>20</v>
      </c>
      <c r="Y95" s="46">
        <v>20</v>
      </c>
      <c r="Z95" s="46">
        <v>19</v>
      </c>
      <c r="AA95" s="46">
        <v>21</v>
      </c>
      <c r="AB95" s="46">
        <v>24</v>
      </c>
      <c r="AC95" s="46">
        <v>21</v>
      </c>
      <c r="AD95" s="60">
        <v>20</v>
      </c>
      <c r="AE95" s="3">
        <v>21</v>
      </c>
      <c r="AF95" s="3">
        <v>22</v>
      </c>
    </row>
    <row r="96" spans="1:32" x14ac:dyDescent="0.2">
      <c r="A96" s="3" t="s">
        <v>118</v>
      </c>
      <c r="B96" s="8" t="s">
        <v>49</v>
      </c>
      <c r="C96" s="46">
        <v>27</v>
      </c>
      <c r="D96" s="46">
        <v>30</v>
      </c>
      <c r="E96" s="46">
        <v>35</v>
      </c>
      <c r="F96" s="46">
        <v>35</v>
      </c>
      <c r="G96" s="46">
        <v>35</v>
      </c>
      <c r="H96" s="46">
        <v>35</v>
      </c>
      <c r="I96" s="46">
        <v>30</v>
      </c>
      <c r="J96" s="46">
        <v>35</v>
      </c>
      <c r="K96" s="46">
        <v>35</v>
      </c>
      <c r="L96" s="46">
        <v>35</v>
      </c>
      <c r="M96" s="46">
        <v>36</v>
      </c>
      <c r="N96" s="46">
        <v>33</v>
      </c>
      <c r="O96" s="46">
        <v>25</v>
      </c>
      <c r="P96" s="46">
        <v>35</v>
      </c>
      <c r="Q96" s="46">
        <v>30</v>
      </c>
      <c r="R96" s="46">
        <v>22</v>
      </c>
      <c r="S96" s="46">
        <v>22</v>
      </c>
      <c r="T96" s="46">
        <v>26</v>
      </c>
      <c r="U96" s="46">
        <v>17</v>
      </c>
      <c r="V96" s="46">
        <v>20</v>
      </c>
      <c r="W96" s="46">
        <v>22</v>
      </c>
      <c r="X96" s="46">
        <v>22</v>
      </c>
      <c r="Y96" s="46">
        <v>20</v>
      </c>
      <c r="Z96" s="46">
        <v>21</v>
      </c>
      <c r="AA96" s="46">
        <v>22</v>
      </c>
      <c r="AB96" s="46">
        <v>25</v>
      </c>
      <c r="AC96" s="46">
        <v>22</v>
      </c>
      <c r="AD96" s="60">
        <v>21</v>
      </c>
      <c r="AE96" s="3">
        <v>22</v>
      </c>
      <c r="AF96" s="3">
        <v>23</v>
      </c>
    </row>
    <row r="97" spans="1:32" x14ac:dyDescent="0.2">
      <c r="A97" s="3" t="s">
        <v>119</v>
      </c>
      <c r="B97" s="8" t="s">
        <v>49</v>
      </c>
      <c r="C97" s="46">
        <v>15</v>
      </c>
      <c r="D97" s="46">
        <v>20</v>
      </c>
      <c r="E97" s="46">
        <v>22</v>
      </c>
      <c r="F97" s="46">
        <v>35</v>
      </c>
      <c r="G97" s="46">
        <v>35</v>
      </c>
      <c r="H97" s="46">
        <v>35</v>
      </c>
      <c r="I97" s="46">
        <v>35</v>
      </c>
      <c r="J97" s="46">
        <v>30</v>
      </c>
      <c r="K97" s="46">
        <v>30</v>
      </c>
      <c r="L97" s="46">
        <v>30</v>
      </c>
      <c r="M97" s="46">
        <v>30</v>
      </c>
      <c r="N97" s="46">
        <v>30</v>
      </c>
      <c r="O97" s="46">
        <v>25</v>
      </c>
      <c r="P97" s="46">
        <v>24</v>
      </c>
      <c r="Q97" s="46">
        <v>20</v>
      </c>
      <c r="R97" s="46">
        <v>24</v>
      </c>
      <c r="S97" s="46">
        <v>22</v>
      </c>
      <c r="T97" s="46">
        <v>22</v>
      </c>
      <c r="U97" s="46">
        <v>20</v>
      </c>
      <c r="V97" s="46">
        <v>20</v>
      </c>
      <c r="W97" s="46">
        <v>20</v>
      </c>
      <c r="X97" s="46">
        <v>20</v>
      </c>
      <c r="Y97" s="46">
        <v>20</v>
      </c>
      <c r="Z97" s="46">
        <v>20</v>
      </c>
      <c r="AA97" s="46">
        <v>22</v>
      </c>
      <c r="AB97" s="60">
        <v>24</v>
      </c>
      <c r="AC97" s="46">
        <v>21</v>
      </c>
      <c r="AD97" s="60">
        <v>20</v>
      </c>
      <c r="AE97" s="3">
        <v>21</v>
      </c>
      <c r="AF97" s="3">
        <v>22</v>
      </c>
    </row>
    <row r="98" spans="1:32" x14ac:dyDescent="0.2">
      <c r="A98" s="3" t="s">
        <v>120</v>
      </c>
      <c r="B98" s="8" t="s">
        <v>49</v>
      </c>
      <c r="C98" s="58"/>
      <c r="D98" s="58">
        <v>0</v>
      </c>
      <c r="E98" s="46">
        <v>25</v>
      </c>
      <c r="F98" s="46">
        <v>25</v>
      </c>
      <c r="G98" s="46">
        <v>40</v>
      </c>
      <c r="H98" s="46">
        <v>40</v>
      </c>
      <c r="I98" s="58">
        <v>0</v>
      </c>
      <c r="J98" s="58">
        <v>0</v>
      </c>
      <c r="K98" s="46">
        <v>30</v>
      </c>
      <c r="L98" s="46">
        <v>30</v>
      </c>
      <c r="M98" s="46">
        <v>25</v>
      </c>
      <c r="N98" s="46">
        <v>25</v>
      </c>
      <c r="O98" s="46">
        <v>30</v>
      </c>
      <c r="P98" s="46">
        <v>30</v>
      </c>
      <c r="Q98" s="46">
        <v>22</v>
      </c>
      <c r="R98" s="46">
        <v>28</v>
      </c>
      <c r="S98" s="46">
        <v>30</v>
      </c>
      <c r="T98" s="46">
        <v>30</v>
      </c>
      <c r="U98" s="46">
        <v>20</v>
      </c>
      <c r="V98" s="46">
        <v>20</v>
      </c>
      <c r="W98" s="46">
        <v>21</v>
      </c>
      <c r="X98" s="46">
        <v>24</v>
      </c>
      <c r="Y98" s="46">
        <v>20</v>
      </c>
      <c r="Z98" s="46">
        <v>21</v>
      </c>
      <c r="AA98" s="46">
        <v>22</v>
      </c>
      <c r="AB98" s="62">
        <v>25</v>
      </c>
      <c r="AC98" s="46">
        <v>22</v>
      </c>
      <c r="AD98" s="60">
        <v>21</v>
      </c>
      <c r="AE98" s="3">
        <v>22</v>
      </c>
      <c r="AF98" s="3">
        <v>21</v>
      </c>
    </row>
    <row r="99" spans="1:32" s="14" customFormat="1" x14ac:dyDescent="0.2">
      <c r="A99" s="13" t="s">
        <v>121</v>
      </c>
      <c r="B99" s="24" t="s">
        <v>49</v>
      </c>
      <c r="C99" s="29">
        <v>29.34</v>
      </c>
      <c r="D99" s="29">
        <v>27.830000000000002</v>
      </c>
      <c r="E99" s="29">
        <v>31.44</v>
      </c>
      <c r="F99" s="29">
        <v>35.82</v>
      </c>
      <c r="G99" s="29">
        <v>33.520000000000003</v>
      </c>
      <c r="H99" s="29">
        <v>31.11</v>
      </c>
      <c r="I99" s="29">
        <v>28.96</v>
      </c>
      <c r="J99" s="29">
        <v>29.35</v>
      </c>
      <c r="K99" s="29">
        <v>31.48</v>
      </c>
      <c r="L99" s="29">
        <v>33.04</v>
      </c>
      <c r="M99" s="29">
        <v>35.300000000000004</v>
      </c>
      <c r="N99" s="29">
        <v>30.88</v>
      </c>
      <c r="O99" s="29">
        <v>28.5</v>
      </c>
      <c r="P99" s="29">
        <v>25.41</v>
      </c>
      <c r="Q99" s="29">
        <v>20.580000000000002</v>
      </c>
      <c r="R99" s="29">
        <v>22.01</v>
      </c>
      <c r="S99" s="29">
        <v>22.17</v>
      </c>
      <c r="T99" s="29">
        <v>22.56</v>
      </c>
      <c r="U99" s="29">
        <v>17.260000000000002</v>
      </c>
      <c r="V99" s="29">
        <v>20</v>
      </c>
      <c r="W99" s="29">
        <v>21.28</v>
      </c>
      <c r="X99" s="29">
        <v>21.55</v>
      </c>
      <c r="Y99" s="29">
        <v>20</v>
      </c>
      <c r="Z99" s="29">
        <v>20.53</v>
      </c>
      <c r="AA99" s="29">
        <v>21.87</v>
      </c>
      <c r="AB99" s="29">
        <v>24.810000000000002</v>
      </c>
      <c r="AC99" s="29">
        <v>21.81</v>
      </c>
      <c r="AD99" s="74">
        <v>20.77</v>
      </c>
      <c r="AE99" s="29">
        <v>21.69</v>
      </c>
      <c r="AF99" s="29">
        <v>22.272727272727273</v>
      </c>
    </row>
    <row r="100" spans="1:32" x14ac:dyDescent="0.2">
      <c r="A100" s="3" t="s">
        <v>122</v>
      </c>
      <c r="B100" s="8" t="s">
        <v>28</v>
      </c>
      <c r="C100" s="58">
        <v>0</v>
      </c>
      <c r="D100" s="58">
        <v>0</v>
      </c>
      <c r="E100" s="58">
        <v>0</v>
      </c>
      <c r="F100" s="58">
        <v>0</v>
      </c>
      <c r="G100" s="58">
        <v>0</v>
      </c>
      <c r="H100" s="58">
        <v>0</v>
      </c>
      <c r="I100" s="58">
        <v>0</v>
      </c>
      <c r="J100" s="58">
        <v>0</v>
      </c>
      <c r="K100" s="58">
        <v>0</v>
      </c>
      <c r="L100" s="58">
        <v>0</v>
      </c>
      <c r="M100" s="58">
        <v>0</v>
      </c>
      <c r="N100" s="58">
        <v>0</v>
      </c>
      <c r="O100" s="58">
        <v>0</v>
      </c>
      <c r="P100" s="58">
        <v>0</v>
      </c>
      <c r="Q100" s="46">
        <v>50</v>
      </c>
      <c r="R100" s="46">
        <v>30</v>
      </c>
      <c r="S100" s="46">
        <v>30</v>
      </c>
      <c r="T100" s="46">
        <v>25</v>
      </c>
      <c r="U100" s="46">
        <v>25</v>
      </c>
      <c r="V100" s="46">
        <v>25</v>
      </c>
      <c r="W100" s="46">
        <v>24</v>
      </c>
      <c r="X100" s="46">
        <v>21</v>
      </c>
      <c r="Y100" s="46">
        <v>22</v>
      </c>
      <c r="Z100" s="46">
        <v>20</v>
      </c>
      <c r="AA100" s="46">
        <v>20</v>
      </c>
      <c r="AB100" s="62">
        <v>25</v>
      </c>
      <c r="AC100" s="58">
        <v>0</v>
      </c>
      <c r="AD100" s="62">
        <v>0</v>
      </c>
      <c r="AE100" s="58">
        <v>0</v>
      </c>
      <c r="AF100" s="58">
        <v>0</v>
      </c>
    </row>
    <row r="101" spans="1:32" x14ac:dyDescent="0.2">
      <c r="A101" s="3" t="s">
        <v>123</v>
      </c>
      <c r="B101" s="8" t="s">
        <v>28</v>
      </c>
      <c r="C101" s="58">
        <v>0</v>
      </c>
      <c r="D101" s="58">
        <v>0</v>
      </c>
      <c r="E101" s="58">
        <v>0</v>
      </c>
      <c r="F101" s="58">
        <v>0</v>
      </c>
      <c r="G101" s="58">
        <v>0</v>
      </c>
      <c r="H101" s="58">
        <v>0</v>
      </c>
      <c r="I101" s="58">
        <v>0</v>
      </c>
      <c r="J101" s="58">
        <v>0</v>
      </c>
      <c r="K101" s="58">
        <v>0</v>
      </c>
      <c r="L101" s="58">
        <v>0</v>
      </c>
      <c r="M101" s="58">
        <v>0</v>
      </c>
      <c r="N101" s="58">
        <v>0</v>
      </c>
      <c r="O101" s="58">
        <v>0</v>
      </c>
      <c r="P101" s="58">
        <v>0</v>
      </c>
      <c r="Q101" s="58">
        <v>0</v>
      </c>
      <c r="R101" s="58">
        <v>0</v>
      </c>
      <c r="S101" s="46">
        <v>25</v>
      </c>
      <c r="T101" s="46">
        <v>25</v>
      </c>
      <c r="U101" s="46">
        <v>25</v>
      </c>
      <c r="V101" s="46">
        <v>25</v>
      </c>
      <c r="W101" s="46">
        <v>25</v>
      </c>
      <c r="X101" s="46">
        <v>24</v>
      </c>
      <c r="Y101" s="46">
        <v>22</v>
      </c>
      <c r="Z101" s="46">
        <v>20</v>
      </c>
      <c r="AA101" s="46">
        <v>20</v>
      </c>
      <c r="AB101" s="60">
        <v>25</v>
      </c>
      <c r="AC101" s="58">
        <v>0</v>
      </c>
      <c r="AD101" s="62">
        <v>0</v>
      </c>
      <c r="AE101" s="58">
        <v>0</v>
      </c>
      <c r="AF101" s="58">
        <v>0</v>
      </c>
    </row>
    <row r="102" spans="1:32" x14ac:dyDescent="0.2">
      <c r="A102" s="3" t="s">
        <v>124</v>
      </c>
      <c r="B102" s="8" t="s">
        <v>28</v>
      </c>
      <c r="C102" s="58">
        <v>0</v>
      </c>
      <c r="D102" s="58">
        <v>0</v>
      </c>
      <c r="E102" s="58">
        <v>0</v>
      </c>
      <c r="F102" s="58">
        <v>0</v>
      </c>
      <c r="G102" s="58">
        <v>0</v>
      </c>
      <c r="H102" s="58">
        <v>0</v>
      </c>
      <c r="I102" s="58">
        <v>0</v>
      </c>
      <c r="J102" s="58">
        <v>0</v>
      </c>
      <c r="K102" s="58">
        <v>0</v>
      </c>
      <c r="L102" s="58">
        <v>0</v>
      </c>
      <c r="M102" s="58">
        <v>0</v>
      </c>
      <c r="N102" s="58">
        <v>0</v>
      </c>
      <c r="O102" s="58">
        <v>0</v>
      </c>
      <c r="P102" s="58">
        <v>0</v>
      </c>
      <c r="Q102" s="58">
        <v>0</v>
      </c>
      <c r="R102" s="58">
        <v>0</v>
      </c>
      <c r="S102" s="58">
        <v>0</v>
      </c>
      <c r="T102" s="46">
        <v>25</v>
      </c>
      <c r="U102" s="46">
        <v>25</v>
      </c>
      <c r="V102" s="46">
        <v>25</v>
      </c>
      <c r="W102" s="46">
        <v>25</v>
      </c>
      <c r="X102" s="46">
        <v>24</v>
      </c>
      <c r="Y102" s="46">
        <v>22</v>
      </c>
      <c r="Z102" s="46">
        <v>20</v>
      </c>
      <c r="AA102" s="46">
        <v>20</v>
      </c>
      <c r="AB102" s="46">
        <v>25</v>
      </c>
      <c r="AC102" s="58">
        <v>0</v>
      </c>
      <c r="AD102" s="73">
        <v>0</v>
      </c>
      <c r="AE102" s="58">
        <v>0</v>
      </c>
      <c r="AF102" s="58">
        <v>0</v>
      </c>
    </row>
    <row r="103" spans="1:32" s="14" customFormat="1" x14ac:dyDescent="0.2">
      <c r="A103" s="13" t="s">
        <v>125</v>
      </c>
      <c r="B103" s="24" t="s">
        <v>28</v>
      </c>
      <c r="C103" s="29">
        <v>0</v>
      </c>
      <c r="D103" s="29">
        <v>0</v>
      </c>
      <c r="E103" s="29">
        <v>0</v>
      </c>
      <c r="F103" s="29">
        <v>0</v>
      </c>
      <c r="G103" s="29">
        <v>0</v>
      </c>
      <c r="H103" s="29">
        <v>0</v>
      </c>
      <c r="I103" s="29">
        <v>0</v>
      </c>
      <c r="J103" s="29">
        <v>0</v>
      </c>
      <c r="K103" s="29">
        <v>0</v>
      </c>
      <c r="L103" s="29">
        <v>0</v>
      </c>
      <c r="M103" s="29">
        <v>0</v>
      </c>
      <c r="N103" s="29">
        <v>0</v>
      </c>
      <c r="O103" s="29">
        <v>0</v>
      </c>
      <c r="P103" s="29">
        <v>0</v>
      </c>
      <c r="Q103" s="29">
        <v>50</v>
      </c>
      <c r="R103" s="29">
        <v>30</v>
      </c>
      <c r="S103" s="29">
        <v>27.34</v>
      </c>
      <c r="T103" s="29">
        <v>25</v>
      </c>
      <c r="U103" s="29">
        <v>25</v>
      </c>
      <c r="V103" s="29">
        <v>25</v>
      </c>
      <c r="W103" s="29">
        <v>24.5</v>
      </c>
      <c r="X103" s="29">
        <v>22.76</v>
      </c>
      <c r="Y103" s="29">
        <v>22</v>
      </c>
      <c r="Z103" s="29">
        <v>20</v>
      </c>
      <c r="AA103" s="29">
        <v>20</v>
      </c>
      <c r="AB103" s="29">
        <v>25</v>
      </c>
      <c r="AC103" s="29">
        <v>0</v>
      </c>
      <c r="AD103" s="74">
        <v>0</v>
      </c>
      <c r="AE103" s="29">
        <v>0</v>
      </c>
      <c r="AF103" s="29">
        <v>0</v>
      </c>
    </row>
    <row r="104" spans="1:32" x14ac:dyDescent="0.2">
      <c r="A104" s="3" t="s">
        <v>126</v>
      </c>
      <c r="B104" s="8" t="s">
        <v>49</v>
      </c>
      <c r="C104" s="46">
        <v>15</v>
      </c>
      <c r="D104" s="46">
        <v>25</v>
      </c>
      <c r="E104" s="46">
        <v>25</v>
      </c>
      <c r="F104" s="46">
        <v>25</v>
      </c>
      <c r="G104" s="46">
        <v>30</v>
      </c>
      <c r="H104" s="46">
        <v>30</v>
      </c>
      <c r="I104" s="46">
        <v>32</v>
      </c>
      <c r="J104" s="46">
        <v>35</v>
      </c>
      <c r="K104" s="46">
        <v>35</v>
      </c>
      <c r="L104" s="46">
        <v>38</v>
      </c>
      <c r="M104" s="46">
        <v>40</v>
      </c>
      <c r="N104" s="46">
        <v>43</v>
      </c>
      <c r="O104" s="46">
        <v>28</v>
      </c>
      <c r="P104" s="46">
        <v>27</v>
      </c>
      <c r="Q104" s="46">
        <v>22</v>
      </c>
      <c r="R104" s="46">
        <v>23</v>
      </c>
      <c r="S104" s="46">
        <v>30</v>
      </c>
      <c r="T104" s="46">
        <v>28</v>
      </c>
      <c r="U104" s="46">
        <v>25</v>
      </c>
      <c r="V104" s="46">
        <v>25</v>
      </c>
      <c r="W104" s="46">
        <v>32</v>
      </c>
      <c r="X104" s="46">
        <v>22</v>
      </c>
      <c r="Y104" s="46">
        <v>20</v>
      </c>
      <c r="Z104" s="46">
        <v>25</v>
      </c>
      <c r="AA104" s="46">
        <v>24</v>
      </c>
      <c r="AB104" s="62">
        <v>30</v>
      </c>
      <c r="AC104" s="46">
        <v>22</v>
      </c>
      <c r="AD104" s="60">
        <v>20</v>
      </c>
      <c r="AE104" s="3">
        <v>25</v>
      </c>
      <c r="AF104" s="3">
        <v>25</v>
      </c>
    </row>
    <row r="105" spans="1:32" x14ac:dyDescent="0.2">
      <c r="A105" s="3" t="s">
        <v>127</v>
      </c>
      <c r="B105" s="8" t="s">
        <v>49</v>
      </c>
      <c r="C105" s="46">
        <v>20</v>
      </c>
      <c r="D105" s="46">
        <v>30</v>
      </c>
      <c r="E105" s="46">
        <v>30</v>
      </c>
      <c r="F105" s="46">
        <v>30</v>
      </c>
      <c r="G105" s="46">
        <v>25</v>
      </c>
      <c r="H105" s="46">
        <v>33</v>
      </c>
      <c r="I105" s="46">
        <v>30</v>
      </c>
      <c r="J105" s="46">
        <v>30</v>
      </c>
      <c r="K105" s="46">
        <v>30</v>
      </c>
      <c r="L105" s="46">
        <v>40</v>
      </c>
      <c r="M105" s="46">
        <v>40</v>
      </c>
      <c r="N105" s="46">
        <v>40</v>
      </c>
      <c r="O105" s="46">
        <v>37</v>
      </c>
      <c r="P105" s="46">
        <v>53</v>
      </c>
      <c r="Q105" s="46">
        <v>20</v>
      </c>
      <c r="R105" s="46">
        <v>20</v>
      </c>
      <c r="S105" s="46">
        <v>25</v>
      </c>
      <c r="T105" s="46">
        <v>20</v>
      </c>
      <c r="U105" s="46">
        <v>25</v>
      </c>
      <c r="V105" s="46">
        <v>25</v>
      </c>
      <c r="W105" s="46">
        <v>32</v>
      </c>
      <c r="X105" s="46">
        <v>25</v>
      </c>
      <c r="Y105" s="46">
        <v>20</v>
      </c>
      <c r="Z105" s="46">
        <v>26</v>
      </c>
      <c r="AA105" s="46">
        <v>25</v>
      </c>
      <c r="AB105" s="60">
        <v>30</v>
      </c>
      <c r="AC105" s="46">
        <v>22</v>
      </c>
      <c r="AD105" s="60">
        <v>25</v>
      </c>
      <c r="AE105" s="3">
        <v>28</v>
      </c>
      <c r="AF105" s="3">
        <v>28</v>
      </c>
    </row>
    <row r="106" spans="1:32" x14ac:dyDescent="0.2">
      <c r="A106" s="3" t="s">
        <v>128</v>
      </c>
      <c r="B106" s="8" t="s">
        <v>49</v>
      </c>
      <c r="C106" s="46">
        <v>20</v>
      </c>
      <c r="D106" s="46">
        <v>20</v>
      </c>
      <c r="E106" s="46">
        <v>25</v>
      </c>
      <c r="F106" s="46">
        <v>25</v>
      </c>
      <c r="G106" s="46">
        <v>23</v>
      </c>
      <c r="H106" s="46">
        <v>25</v>
      </c>
      <c r="I106" s="46">
        <v>34</v>
      </c>
      <c r="J106" s="46">
        <v>30</v>
      </c>
      <c r="K106" s="46">
        <v>30</v>
      </c>
      <c r="L106" s="46">
        <v>27</v>
      </c>
      <c r="M106" s="46">
        <v>30</v>
      </c>
      <c r="N106" s="46">
        <v>30</v>
      </c>
      <c r="O106" s="46">
        <v>25</v>
      </c>
      <c r="P106" s="46">
        <v>22</v>
      </c>
      <c r="Q106" s="46">
        <v>23</v>
      </c>
      <c r="R106" s="46">
        <v>27</v>
      </c>
      <c r="S106" s="46">
        <v>23</v>
      </c>
      <c r="T106" s="46">
        <v>22</v>
      </c>
      <c r="U106" s="46">
        <v>25</v>
      </c>
      <c r="V106" s="46">
        <v>25</v>
      </c>
      <c r="W106" s="46">
        <v>25</v>
      </c>
      <c r="X106" s="46">
        <v>25</v>
      </c>
      <c r="Y106" s="46">
        <v>20</v>
      </c>
      <c r="Z106" s="46">
        <v>26</v>
      </c>
      <c r="AA106" s="46">
        <v>24</v>
      </c>
      <c r="AB106" s="62">
        <v>30</v>
      </c>
      <c r="AC106" s="46">
        <v>26</v>
      </c>
      <c r="AD106" s="60">
        <v>20</v>
      </c>
      <c r="AE106" s="3">
        <v>22</v>
      </c>
      <c r="AF106" s="3">
        <v>22</v>
      </c>
    </row>
    <row r="107" spans="1:32" x14ac:dyDescent="0.2">
      <c r="A107" s="3" t="s">
        <v>129</v>
      </c>
      <c r="B107" s="8" t="s">
        <v>49</v>
      </c>
      <c r="C107" s="46">
        <v>29</v>
      </c>
      <c r="D107" s="46">
        <v>28</v>
      </c>
      <c r="E107" s="46">
        <v>28</v>
      </c>
      <c r="F107" s="46">
        <v>27</v>
      </c>
      <c r="G107" s="46">
        <v>25</v>
      </c>
      <c r="H107" s="46">
        <v>31</v>
      </c>
      <c r="I107" s="46">
        <v>45</v>
      </c>
      <c r="J107" s="46">
        <v>40</v>
      </c>
      <c r="K107" s="46">
        <v>35</v>
      </c>
      <c r="L107" s="46">
        <v>35</v>
      </c>
      <c r="M107" s="46">
        <v>35</v>
      </c>
      <c r="N107" s="46">
        <v>30</v>
      </c>
      <c r="O107" s="46">
        <v>20</v>
      </c>
      <c r="P107" s="46">
        <v>25</v>
      </c>
      <c r="Q107" s="46">
        <v>25</v>
      </c>
      <c r="R107" s="46">
        <v>25</v>
      </c>
      <c r="S107" s="46">
        <v>25</v>
      </c>
      <c r="T107" s="46">
        <v>26</v>
      </c>
      <c r="U107" s="46">
        <v>30</v>
      </c>
      <c r="V107" s="46">
        <v>25</v>
      </c>
      <c r="W107" s="46">
        <v>26</v>
      </c>
      <c r="X107" s="46">
        <v>25</v>
      </c>
      <c r="Y107" s="46">
        <v>20</v>
      </c>
      <c r="Z107" s="46">
        <v>26</v>
      </c>
      <c r="AA107" s="46">
        <v>25</v>
      </c>
      <c r="AB107" s="60">
        <v>30</v>
      </c>
      <c r="AC107" s="46">
        <v>26</v>
      </c>
      <c r="AD107" s="60">
        <v>21</v>
      </c>
      <c r="AE107" s="3">
        <v>22</v>
      </c>
      <c r="AF107" s="3">
        <v>22</v>
      </c>
    </row>
    <row r="108" spans="1:32" s="14" customFormat="1" x14ac:dyDescent="0.2">
      <c r="A108" s="13" t="s">
        <v>130</v>
      </c>
      <c r="B108" s="24" t="s">
        <v>49</v>
      </c>
      <c r="C108" s="29">
        <v>21.6</v>
      </c>
      <c r="D108" s="29">
        <v>25.02</v>
      </c>
      <c r="E108" s="29">
        <v>26.68</v>
      </c>
      <c r="F108" s="29">
        <v>26.17</v>
      </c>
      <c r="G108" s="29">
        <v>24.51</v>
      </c>
      <c r="H108" s="29">
        <v>29.25</v>
      </c>
      <c r="I108" s="29">
        <v>34</v>
      </c>
      <c r="J108" s="29">
        <v>32.21</v>
      </c>
      <c r="K108" s="29">
        <v>31.330000000000002</v>
      </c>
      <c r="L108" s="29">
        <v>31.12</v>
      </c>
      <c r="M108" s="29">
        <v>33.61</v>
      </c>
      <c r="N108" s="29">
        <v>31.490000000000002</v>
      </c>
      <c r="O108" s="29">
        <v>24.28</v>
      </c>
      <c r="P108" s="29">
        <v>24.63</v>
      </c>
      <c r="Q108" s="29">
        <v>23.54</v>
      </c>
      <c r="R108" s="29">
        <v>25.25</v>
      </c>
      <c r="S108" s="29">
        <v>24.38</v>
      </c>
      <c r="T108" s="29">
        <v>23.66</v>
      </c>
      <c r="U108" s="29">
        <v>26.400000000000002</v>
      </c>
      <c r="V108" s="29">
        <v>25</v>
      </c>
      <c r="W108" s="29">
        <v>27.05</v>
      </c>
      <c r="X108" s="29">
        <v>24.25</v>
      </c>
      <c r="Y108" s="29">
        <v>20</v>
      </c>
      <c r="Z108" s="29">
        <v>25.96</v>
      </c>
      <c r="AA108" s="29">
        <v>24.580000000000002</v>
      </c>
      <c r="AB108" s="29">
        <v>30</v>
      </c>
      <c r="AC108" s="29">
        <v>25.310000000000002</v>
      </c>
      <c r="AD108" s="74">
        <v>20.62</v>
      </c>
      <c r="AE108" s="29">
        <v>22.240000000000002</v>
      </c>
      <c r="AF108" s="29">
        <v>22.213333333333335</v>
      </c>
    </row>
    <row r="109" spans="1:32" x14ac:dyDescent="0.2">
      <c r="A109" s="3" t="s">
        <v>131</v>
      </c>
      <c r="B109" s="8" t="s">
        <v>32</v>
      </c>
      <c r="C109" s="58">
        <v>0</v>
      </c>
      <c r="D109" s="58">
        <v>0</v>
      </c>
      <c r="E109" s="58">
        <v>0</v>
      </c>
      <c r="F109" s="58">
        <v>0</v>
      </c>
      <c r="G109" s="46">
        <v>30</v>
      </c>
      <c r="H109" s="46">
        <v>30</v>
      </c>
      <c r="I109" s="46">
        <v>30</v>
      </c>
      <c r="J109" s="46">
        <v>25</v>
      </c>
      <c r="K109" s="46">
        <v>18</v>
      </c>
      <c r="L109" s="46">
        <v>20</v>
      </c>
      <c r="M109" s="46">
        <v>20</v>
      </c>
      <c r="N109" s="46">
        <v>20</v>
      </c>
      <c r="O109" s="46">
        <v>20</v>
      </c>
      <c r="P109" s="46">
        <v>18</v>
      </c>
      <c r="Q109" s="46">
        <v>16</v>
      </c>
      <c r="R109" s="46">
        <v>20</v>
      </c>
      <c r="S109" s="46">
        <v>20</v>
      </c>
      <c r="T109" s="46">
        <v>0</v>
      </c>
      <c r="U109" s="46">
        <v>25</v>
      </c>
      <c r="V109" s="46">
        <v>0</v>
      </c>
      <c r="W109" s="46">
        <v>0</v>
      </c>
      <c r="X109" s="46">
        <v>25</v>
      </c>
      <c r="Y109" s="58">
        <v>0</v>
      </c>
      <c r="Z109" s="58">
        <v>0</v>
      </c>
      <c r="AA109" s="46">
        <v>27</v>
      </c>
      <c r="AB109" s="58">
        <v>0</v>
      </c>
      <c r="AC109" s="58">
        <v>0</v>
      </c>
      <c r="AD109" s="73">
        <v>0</v>
      </c>
      <c r="AE109" s="58">
        <v>0</v>
      </c>
      <c r="AF109" s="58">
        <v>0</v>
      </c>
    </row>
    <row r="110" spans="1:32" x14ac:dyDescent="0.2">
      <c r="A110" s="3" t="s">
        <v>132</v>
      </c>
      <c r="B110" s="8" t="s">
        <v>32</v>
      </c>
      <c r="C110" s="58">
        <v>0</v>
      </c>
      <c r="D110" s="58">
        <v>0</v>
      </c>
      <c r="E110" s="58">
        <v>0</v>
      </c>
      <c r="F110" s="58">
        <v>0</v>
      </c>
      <c r="G110" s="58">
        <v>0</v>
      </c>
      <c r="H110" s="58">
        <v>0</v>
      </c>
      <c r="I110" s="58">
        <v>0</v>
      </c>
      <c r="J110" s="58">
        <v>0</v>
      </c>
      <c r="K110" s="58">
        <v>0</v>
      </c>
      <c r="L110" s="58">
        <v>0</v>
      </c>
      <c r="M110" s="58">
        <v>0</v>
      </c>
      <c r="N110" s="58">
        <v>0</v>
      </c>
      <c r="O110" s="58">
        <v>0</v>
      </c>
      <c r="P110" s="58">
        <v>0</v>
      </c>
      <c r="Q110" s="58">
        <v>0</v>
      </c>
      <c r="R110" s="58">
        <v>0</v>
      </c>
      <c r="S110" s="58">
        <v>0</v>
      </c>
      <c r="T110" s="58">
        <v>0</v>
      </c>
      <c r="U110" s="58">
        <v>0</v>
      </c>
      <c r="V110" s="58">
        <v>0</v>
      </c>
      <c r="W110" s="58">
        <v>0</v>
      </c>
      <c r="X110" s="58">
        <v>0</v>
      </c>
      <c r="Y110" s="58">
        <v>0</v>
      </c>
      <c r="Z110" s="58">
        <v>0</v>
      </c>
      <c r="AA110" s="58">
        <v>0</v>
      </c>
      <c r="AB110" s="58">
        <v>0</v>
      </c>
      <c r="AC110" s="58">
        <v>0</v>
      </c>
      <c r="AD110" s="73">
        <v>0</v>
      </c>
      <c r="AE110" s="58">
        <v>0</v>
      </c>
      <c r="AF110" s="58">
        <v>0</v>
      </c>
    </row>
    <row r="111" spans="1:32" x14ac:dyDescent="0.2">
      <c r="A111" s="3" t="s">
        <v>133</v>
      </c>
      <c r="B111" s="8" t="s">
        <v>32</v>
      </c>
      <c r="C111" s="58">
        <v>0</v>
      </c>
      <c r="D111" s="58">
        <v>0</v>
      </c>
      <c r="E111" s="58">
        <v>0</v>
      </c>
      <c r="F111" s="58">
        <v>0</v>
      </c>
      <c r="G111" s="58">
        <v>0</v>
      </c>
      <c r="H111" s="58">
        <v>0</v>
      </c>
      <c r="I111" s="58">
        <v>0</v>
      </c>
      <c r="J111" s="58">
        <v>0</v>
      </c>
      <c r="K111" s="58">
        <v>0</v>
      </c>
      <c r="L111" s="58">
        <v>0</v>
      </c>
      <c r="M111" s="58">
        <v>0</v>
      </c>
      <c r="N111" s="58">
        <v>0</v>
      </c>
      <c r="O111" s="58">
        <v>0</v>
      </c>
      <c r="P111" s="58">
        <v>0</v>
      </c>
      <c r="Q111" s="58">
        <v>0</v>
      </c>
      <c r="R111" s="58">
        <v>0</v>
      </c>
      <c r="S111" s="58">
        <v>0</v>
      </c>
      <c r="T111" s="58">
        <v>0</v>
      </c>
      <c r="U111" s="58">
        <v>0</v>
      </c>
      <c r="V111" s="58">
        <v>0</v>
      </c>
      <c r="W111" s="58">
        <v>0</v>
      </c>
      <c r="X111" s="58">
        <v>0</v>
      </c>
      <c r="Y111" s="58">
        <v>0</v>
      </c>
      <c r="Z111" s="58">
        <v>0</v>
      </c>
      <c r="AA111" s="58">
        <v>0</v>
      </c>
      <c r="AB111" s="58">
        <v>0</v>
      </c>
      <c r="AC111" s="58">
        <v>0</v>
      </c>
      <c r="AD111" s="73">
        <v>0</v>
      </c>
      <c r="AE111" s="58">
        <v>0</v>
      </c>
      <c r="AF111" s="58">
        <v>0</v>
      </c>
    </row>
    <row r="112" spans="1:32" x14ac:dyDescent="0.2">
      <c r="A112" s="3" t="s">
        <v>134</v>
      </c>
      <c r="B112" s="8" t="s">
        <v>32</v>
      </c>
      <c r="C112" s="58">
        <v>0</v>
      </c>
      <c r="D112" s="46">
        <v>20</v>
      </c>
      <c r="E112" s="58">
        <v>0</v>
      </c>
      <c r="F112" s="58">
        <v>0</v>
      </c>
      <c r="G112" s="58">
        <v>0</v>
      </c>
      <c r="H112" s="58">
        <v>0</v>
      </c>
      <c r="I112" s="58">
        <v>0</v>
      </c>
      <c r="J112" s="58">
        <v>0</v>
      </c>
      <c r="K112" s="58">
        <v>0</v>
      </c>
      <c r="L112" s="58">
        <v>0</v>
      </c>
      <c r="M112" s="58">
        <v>0</v>
      </c>
      <c r="N112" s="58">
        <v>0</v>
      </c>
      <c r="O112" s="58">
        <v>0</v>
      </c>
      <c r="P112" s="58">
        <v>0</v>
      </c>
      <c r="Q112" s="58">
        <v>0</v>
      </c>
      <c r="R112" s="58">
        <v>0</v>
      </c>
      <c r="S112" s="58">
        <v>0</v>
      </c>
      <c r="T112" s="58">
        <v>0</v>
      </c>
      <c r="U112" s="58">
        <v>0</v>
      </c>
      <c r="V112" s="58">
        <v>0</v>
      </c>
      <c r="W112" s="58">
        <v>0</v>
      </c>
      <c r="X112" s="58">
        <v>0</v>
      </c>
      <c r="Y112" s="58">
        <v>0</v>
      </c>
      <c r="Z112" s="58">
        <v>0</v>
      </c>
      <c r="AA112" s="58">
        <v>0</v>
      </c>
      <c r="AB112" s="58">
        <v>0</v>
      </c>
      <c r="AC112" s="58">
        <v>0</v>
      </c>
      <c r="AD112" s="73">
        <v>0</v>
      </c>
      <c r="AE112" s="58">
        <v>0</v>
      </c>
      <c r="AF112" s="58">
        <v>0</v>
      </c>
    </row>
    <row r="113" spans="1:32" x14ac:dyDescent="0.2">
      <c r="A113" s="3" t="s">
        <v>135</v>
      </c>
      <c r="B113" s="8" t="s">
        <v>32</v>
      </c>
      <c r="C113" s="58">
        <v>0</v>
      </c>
      <c r="D113" s="58">
        <v>0</v>
      </c>
      <c r="E113" s="58">
        <v>0</v>
      </c>
      <c r="F113" s="58">
        <v>0</v>
      </c>
      <c r="G113" s="58">
        <v>0</v>
      </c>
      <c r="H113" s="58">
        <v>0</v>
      </c>
      <c r="I113" s="58">
        <v>0</v>
      </c>
      <c r="J113" s="58">
        <v>0</v>
      </c>
      <c r="K113" s="58">
        <v>0</v>
      </c>
      <c r="L113" s="58">
        <v>0</v>
      </c>
      <c r="M113" s="58">
        <v>0</v>
      </c>
      <c r="N113" s="58">
        <v>0</v>
      </c>
      <c r="O113" s="58">
        <v>0</v>
      </c>
      <c r="P113" s="58">
        <v>0</v>
      </c>
      <c r="Q113" s="58">
        <v>0</v>
      </c>
      <c r="R113" s="58">
        <v>0</v>
      </c>
      <c r="S113" s="58">
        <v>0</v>
      </c>
      <c r="T113" s="58">
        <v>0</v>
      </c>
      <c r="U113" s="58">
        <v>0</v>
      </c>
      <c r="V113" s="58">
        <v>0</v>
      </c>
      <c r="W113" s="58">
        <v>0</v>
      </c>
      <c r="X113" s="58">
        <v>0</v>
      </c>
      <c r="Y113" s="58">
        <v>0</v>
      </c>
      <c r="Z113" s="58">
        <v>0</v>
      </c>
      <c r="AA113" s="46">
        <v>27</v>
      </c>
      <c r="AB113" s="58">
        <v>0</v>
      </c>
      <c r="AC113" s="58">
        <v>0</v>
      </c>
      <c r="AD113" s="73">
        <v>0</v>
      </c>
      <c r="AE113" s="58">
        <v>0</v>
      </c>
      <c r="AF113" s="58">
        <v>0</v>
      </c>
    </row>
    <row r="114" spans="1:32" x14ac:dyDescent="0.2">
      <c r="A114" s="3" t="s">
        <v>136</v>
      </c>
      <c r="B114" s="8" t="s">
        <v>32</v>
      </c>
      <c r="C114" s="58">
        <v>0</v>
      </c>
      <c r="D114" s="58">
        <v>0</v>
      </c>
      <c r="E114" s="58">
        <v>0</v>
      </c>
      <c r="F114" s="58">
        <v>0</v>
      </c>
      <c r="G114" s="58">
        <v>0</v>
      </c>
      <c r="H114" s="58">
        <v>0</v>
      </c>
      <c r="I114" s="58">
        <v>0</v>
      </c>
      <c r="J114" s="58">
        <v>0</v>
      </c>
      <c r="K114" s="58">
        <v>0</v>
      </c>
      <c r="L114" s="58">
        <v>0</v>
      </c>
      <c r="M114" s="58">
        <v>0</v>
      </c>
      <c r="N114" s="46">
        <v>15</v>
      </c>
      <c r="O114" s="58">
        <v>0</v>
      </c>
      <c r="P114" s="58">
        <v>0</v>
      </c>
      <c r="Q114" s="58">
        <v>0</v>
      </c>
      <c r="R114" s="58">
        <v>0</v>
      </c>
      <c r="S114" s="58">
        <v>0</v>
      </c>
      <c r="T114" s="58">
        <v>0</v>
      </c>
      <c r="U114" s="58">
        <v>0</v>
      </c>
      <c r="V114" s="58">
        <v>0</v>
      </c>
      <c r="W114" s="58">
        <v>0</v>
      </c>
      <c r="X114" s="58">
        <v>0</v>
      </c>
      <c r="Y114" s="58">
        <v>0</v>
      </c>
      <c r="Z114" s="58">
        <v>0</v>
      </c>
      <c r="AA114" s="58">
        <v>0</v>
      </c>
      <c r="AB114" s="58">
        <v>0</v>
      </c>
      <c r="AC114" s="58">
        <v>0</v>
      </c>
      <c r="AD114" s="73">
        <v>0</v>
      </c>
      <c r="AE114" s="58">
        <v>0</v>
      </c>
      <c r="AF114" s="58">
        <v>0</v>
      </c>
    </row>
    <row r="115" spans="1:32" s="14" customFormat="1" x14ac:dyDescent="0.2">
      <c r="A115" s="13" t="s">
        <v>137</v>
      </c>
      <c r="B115" s="24" t="s">
        <v>32</v>
      </c>
      <c r="C115" s="29">
        <v>0</v>
      </c>
      <c r="D115" s="29">
        <v>20</v>
      </c>
      <c r="E115" s="29">
        <v>0</v>
      </c>
      <c r="F115" s="29">
        <v>0</v>
      </c>
      <c r="G115" s="29">
        <v>30</v>
      </c>
      <c r="H115" s="29">
        <v>30</v>
      </c>
      <c r="I115" s="29">
        <v>30</v>
      </c>
      <c r="J115" s="29">
        <v>25</v>
      </c>
      <c r="K115" s="29">
        <v>18</v>
      </c>
      <c r="L115" s="29">
        <v>20</v>
      </c>
      <c r="M115" s="29">
        <v>20</v>
      </c>
      <c r="N115" s="29">
        <v>18.330000000000002</v>
      </c>
      <c r="O115" s="29">
        <v>20</v>
      </c>
      <c r="P115" s="29">
        <v>18</v>
      </c>
      <c r="Q115" s="29">
        <v>16</v>
      </c>
      <c r="R115" s="29">
        <v>20</v>
      </c>
      <c r="S115" s="29">
        <v>20</v>
      </c>
      <c r="T115" s="29">
        <v>0</v>
      </c>
      <c r="U115" s="29">
        <v>25</v>
      </c>
      <c r="V115" s="29">
        <v>0</v>
      </c>
      <c r="W115" s="29">
        <v>0</v>
      </c>
      <c r="X115" s="29">
        <v>25</v>
      </c>
      <c r="Y115" s="29">
        <v>0</v>
      </c>
      <c r="Z115" s="29">
        <v>0</v>
      </c>
      <c r="AA115" s="29">
        <v>27</v>
      </c>
      <c r="AB115" s="29">
        <v>0</v>
      </c>
      <c r="AC115" s="29">
        <v>0</v>
      </c>
      <c r="AD115" s="74">
        <v>0</v>
      </c>
      <c r="AE115" s="29">
        <v>0</v>
      </c>
      <c r="AF115" s="29">
        <v>0</v>
      </c>
    </row>
    <row r="116" spans="1:32" x14ac:dyDescent="0.2">
      <c r="A116" s="3" t="s">
        <v>138</v>
      </c>
      <c r="B116" s="8" t="s">
        <v>32</v>
      </c>
      <c r="C116" s="46">
        <v>20</v>
      </c>
      <c r="D116" s="46">
        <v>30</v>
      </c>
      <c r="E116" s="46">
        <v>25</v>
      </c>
      <c r="F116" s="46">
        <v>25</v>
      </c>
      <c r="G116" s="58">
        <v>0</v>
      </c>
      <c r="H116" s="58">
        <v>0</v>
      </c>
      <c r="I116" s="58">
        <v>0</v>
      </c>
      <c r="J116" s="58">
        <v>0</v>
      </c>
      <c r="K116" s="58">
        <v>0</v>
      </c>
      <c r="L116" s="58">
        <v>0</v>
      </c>
      <c r="M116" s="58">
        <v>0</v>
      </c>
      <c r="N116" s="58">
        <v>0</v>
      </c>
      <c r="O116" s="46">
        <v>30</v>
      </c>
      <c r="P116" s="46">
        <v>30</v>
      </c>
      <c r="Q116" s="46">
        <v>25</v>
      </c>
      <c r="R116" s="46">
        <v>25</v>
      </c>
      <c r="S116" s="46">
        <v>25</v>
      </c>
      <c r="T116" s="46">
        <v>25</v>
      </c>
      <c r="U116" s="46">
        <v>25</v>
      </c>
      <c r="V116" s="46">
        <v>25</v>
      </c>
      <c r="W116" s="46">
        <v>35</v>
      </c>
      <c r="X116" s="46">
        <v>35</v>
      </c>
      <c r="Y116" s="46">
        <v>35</v>
      </c>
      <c r="Z116" s="46">
        <v>40</v>
      </c>
      <c r="AA116" s="46">
        <v>35</v>
      </c>
      <c r="AB116" s="46">
        <v>35</v>
      </c>
      <c r="AC116" s="46">
        <v>35</v>
      </c>
      <c r="AD116" s="60">
        <v>15</v>
      </c>
      <c r="AE116" s="3">
        <v>15</v>
      </c>
      <c r="AF116" s="3">
        <v>25</v>
      </c>
    </row>
    <row r="117" spans="1:32" x14ac:dyDescent="0.2">
      <c r="A117" s="3" t="s">
        <v>139</v>
      </c>
      <c r="B117" s="8" t="s">
        <v>32</v>
      </c>
      <c r="C117" s="58">
        <v>0</v>
      </c>
      <c r="D117" s="58">
        <v>0</v>
      </c>
      <c r="E117" s="58">
        <v>0</v>
      </c>
      <c r="F117" s="58">
        <v>0</v>
      </c>
      <c r="G117" s="58">
        <v>0</v>
      </c>
      <c r="H117" s="58">
        <v>0</v>
      </c>
      <c r="I117" s="58">
        <v>0</v>
      </c>
      <c r="J117" s="58">
        <v>0</v>
      </c>
      <c r="K117" s="58">
        <v>0</v>
      </c>
      <c r="L117" s="58">
        <v>0</v>
      </c>
      <c r="M117" s="58">
        <v>0</v>
      </c>
      <c r="N117" s="58">
        <v>0</v>
      </c>
      <c r="O117" s="58">
        <v>0</v>
      </c>
      <c r="P117" s="46">
        <v>15</v>
      </c>
      <c r="Q117" s="46">
        <v>10</v>
      </c>
      <c r="R117" s="46">
        <v>20</v>
      </c>
      <c r="S117" s="46">
        <v>20</v>
      </c>
      <c r="T117" s="58">
        <v>0</v>
      </c>
      <c r="U117" s="58">
        <v>0</v>
      </c>
      <c r="V117" s="58">
        <v>0</v>
      </c>
      <c r="W117" s="58">
        <v>0</v>
      </c>
      <c r="X117" s="58">
        <v>0</v>
      </c>
      <c r="Y117" s="58">
        <v>0</v>
      </c>
      <c r="Z117" s="58">
        <v>0</v>
      </c>
      <c r="AA117" s="58">
        <v>0</v>
      </c>
      <c r="AB117" s="58">
        <v>0</v>
      </c>
      <c r="AC117" s="58">
        <v>0</v>
      </c>
      <c r="AD117" s="73">
        <v>0</v>
      </c>
      <c r="AE117" s="58">
        <v>0</v>
      </c>
      <c r="AF117" s="58">
        <v>0</v>
      </c>
    </row>
    <row r="118" spans="1:32" x14ac:dyDescent="0.2">
      <c r="A118" s="3" t="s">
        <v>140</v>
      </c>
      <c r="B118" s="8" t="s">
        <v>32</v>
      </c>
      <c r="C118" s="46">
        <v>25</v>
      </c>
      <c r="D118" s="46">
        <v>35</v>
      </c>
      <c r="E118" s="58">
        <v>0</v>
      </c>
      <c r="F118" s="58">
        <v>0</v>
      </c>
      <c r="G118" s="58">
        <v>0</v>
      </c>
      <c r="H118" s="58">
        <v>0</v>
      </c>
      <c r="I118" s="46">
        <v>30</v>
      </c>
      <c r="J118" s="46">
        <v>30</v>
      </c>
      <c r="K118" s="46">
        <v>25</v>
      </c>
      <c r="L118" s="46">
        <v>25</v>
      </c>
      <c r="M118" s="58">
        <v>0</v>
      </c>
      <c r="N118" s="58">
        <v>0</v>
      </c>
      <c r="O118" s="58">
        <v>0</v>
      </c>
      <c r="P118" s="46">
        <v>15</v>
      </c>
      <c r="Q118" s="46">
        <v>10</v>
      </c>
      <c r="R118" s="46">
        <v>15</v>
      </c>
      <c r="S118" s="46">
        <v>15</v>
      </c>
      <c r="T118" s="46">
        <v>15</v>
      </c>
      <c r="U118" s="46">
        <v>15</v>
      </c>
      <c r="V118" s="46">
        <v>15</v>
      </c>
      <c r="W118" s="58">
        <v>0</v>
      </c>
      <c r="X118" s="58">
        <v>0</v>
      </c>
      <c r="Y118" s="58">
        <v>0</v>
      </c>
      <c r="Z118" s="58">
        <v>0</v>
      </c>
      <c r="AA118" s="58">
        <v>0</v>
      </c>
      <c r="AB118" s="58">
        <v>0</v>
      </c>
      <c r="AC118" s="58">
        <v>0</v>
      </c>
      <c r="AD118" s="73">
        <v>0</v>
      </c>
      <c r="AE118" s="58">
        <v>0</v>
      </c>
      <c r="AF118" s="58">
        <v>0</v>
      </c>
    </row>
    <row r="119" spans="1:32" x14ac:dyDescent="0.2">
      <c r="A119" s="3" t="s">
        <v>141</v>
      </c>
      <c r="B119" s="8" t="s">
        <v>32</v>
      </c>
      <c r="C119" s="58">
        <v>0</v>
      </c>
      <c r="D119" s="58">
        <v>0</v>
      </c>
      <c r="E119" s="58">
        <v>0</v>
      </c>
      <c r="F119" s="58">
        <v>0</v>
      </c>
      <c r="G119" s="58">
        <v>0</v>
      </c>
      <c r="H119" s="58">
        <v>0</v>
      </c>
      <c r="I119" s="58">
        <v>0</v>
      </c>
      <c r="J119" s="58">
        <v>0</v>
      </c>
      <c r="K119" s="58">
        <v>0</v>
      </c>
      <c r="L119" s="58">
        <v>0</v>
      </c>
      <c r="M119" s="58">
        <v>0</v>
      </c>
      <c r="N119" s="58">
        <v>0</v>
      </c>
      <c r="O119" s="58">
        <v>0</v>
      </c>
      <c r="P119" s="46">
        <v>30</v>
      </c>
      <c r="Q119" s="46">
        <v>20</v>
      </c>
      <c r="R119" s="46">
        <v>20</v>
      </c>
      <c r="S119" s="46">
        <v>22</v>
      </c>
      <c r="T119" s="46">
        <v>22</v>
      </c>
      <c r="U119" s="46">
        <v>22</v>
      </c>
      <c r="V119" s="46">
        <v>22</v>
      </c>
      <c r="W119" s="46">
        <v>22</v>
      </c>
      <c r="X119" s="46">
        <v>22</v>
      </c>
      <c r="Y119" s="46">
        <v>22</v>
      </c>
      <c r="Z119" s="46">
        <v>22</v>
      </c>
      <c r="AA119" s="46">
        <v>20</v>
      </c>
      <c r="AB119" s="60">
        <v>20</v>
      </c>
      <c r="AC119" s="46">
        <v>25</v>
      </c>
      <c r="AD119" s="60">
        <v>22</v>
      </c>
      <c r="AE119" s="3">
        <v>22</v>
      </c>
      <c r="AF119" s="3">
        <v>20</v>
      </c>
    </row>
    <row r="120" spans="1:32" x14ac:dyDescent="0.2">
      <c r="A120" s="3" t="s">
        <v>142</v>
      </c>
      <c r="B120" s="8" t="s">
        <v>32</v>
      </c>
      <c r="C120" s="58">
        <v>0</v>
      </c>
      <c r="D120" s="58">
        <v>0</v>
      </c>
      <c r="E120" s="58">
        <v>0</v>
      </c>
      <c r="F120" s="58">
        <v>0</v>
      </c>
      <c r="G120" s="58">
        <v>0</v>
      </c>
      <c r="H120" s="58">
        <v>0</v>
      </c>
      <c r="I120" s="58">
        <v>0</v>
      </c>
      <c r="J120" s="58">
        <v>0</v>
      </c>
      <c r="K120" s="58">
        <v>0</v>
      </c>
      <c r="L120" s="58">
        <v>0</v>
      </c>
      <c r="M120" s="58">
        <v>0</v>
      </c>
      <c r="N120" s="46">
        <v>40</v>
      </c>
      <c r="O120" s="46">
        <v>32</v>
      </c>
      <c r="P120" s="46">
        <v>25</v>
      </c>
      <c r="Q120" s="46">
        <v>20</v>
      </c>
      <c r="R120" s="46">
        <v>30</v>
      </c>
      <c r="S120" s="58">
        <v>0</v>
      </c>
      <c r="T120" s="46">
        <v>30</v>
      </c>
      <c r="U120" s="46">
        <v>30</v>
      </c>
      <c r="V120" s="46">
        <v>30</v>
      </c>
      <c r="W120" s="46">
        <v>30</v>
      </c>
      <c r="X120" s="46">
        <v>30</v>
      </c>
      <c r="Y120" s="46">
        <v>20</v>
      </c>
      <c r="Z120" s="46">
        <v>30</v>
      </c>
      <c r="AA120" s="46">
        <v>25</v>
      </c>
      <c r="AB120" s="60">
        <v>25</v>
      </c>
      <c r="AC120" s="58">
        <v>0</v>
      </c>
      <c r="AD120" s="73">
        <v>0</v>
      </c>
      <c r="AE120" s="58">
        <v>0</v>
      </c>
      <c r="AF120" s="58">
        <v>25</v>
      </c>
    </row>
    <row r="121" spans="1:32" x14ac:dyDescent="0.2">
      <c r="A121" s="3" t="s">
        <v>143</v>
      </c>
      <c r="B121" s="8" t="s">
        <v>32</v>
      </c>
      <c r="C121" s="58">
        <v>0</v>
      </c>
      <c r="D121" s="58">
        <v>0</v>
      </c>
      <c r="E121" s="58">
        <v>0</v>
      </c>
      <c r="F121" s="58">
        <v>0</v>
      </c>
      <c r="G121" s="58">
        <v>0</v>
      </c>
      <c r="H121" s="58">
        <v>0</v>
      </c>
      <c r="I121" s="58">
        <v>0</v>
      </c>
      <c r="J121" s="58">
        <v>0</v>
      </c>
      <c r="K121" s="58">
        <v>0</v>
      </c>
      <c r="L121" s="58">
        <v>0</v>
      </c>
      <c r="M121" s="58">
        <v>0</v>
      </c>
      <c r="N121" s="58">
        <v>0</v>
      </c>
      <c r="O121" s="58">
        <v>0</v>
      </c>
      <c r="P121" s="58">
        <v>0</v>
      </c>
      <c r="Q121" s="58">
        <v>0</v>
      </c>
      <c r="R121" s="58">
        <v>0</v>
      </c>
      <c r="S121" s="58">
        <v>0</v>
      </c>
      <c r="T121" s="46">
        <v>25</v>
      </c>
      <c r="U121" s="46">
        <v>25</v>
      </c>
      <c r="V121" s="46">
        <v>25</v>
      </c>
      <c r="W121" s="46">
        <v>25</v>
      </c>
      <c r="X121" s="46">
        <v>25</v>
      </c>
      <c r="Y121" s="46">
        <v>25</v>
      </c>
      <c r="Z121" s="46">
        <v>25</v>
      </c>
      <c r="AA121" s="46">
        <v>23</v>
      </c>
      <c r="AB121" s="60">
        <v>25</v>
      </c>
      <c r="AC121" s="46">
        <v>25</v>
      </c>
      <c r="AD121" s="60">
        <v>25</v>
      </c>
      <c r="AE121" s="3">
        <v>25</v>
      </c>
      <c r="AF121" s="3">
        <v>25</v>
      </c>
    </row>
    <row r="122" spans="1:32" x14ac:dyDescent="0.2">
      <c r="A122" s="3" t="s">
        <v>144</v>
      </c>
      <c r="B122" s="8" t="s">
        <v>32</v>
      </c>
      <c r="C122" s="58">
        <v>0</v>
      </c>
      <c r="D122" s="46">
        <v>25</v>
      </c>
      <c r="E122" s="46">
        <v>25</v>
      </c>
      <c r="F122" s="46">
        <v>25</v>
      </c>
      <c r="G122" s="46">
        <v>25</v>
      </c>
      <c r="H122" s="58">
        <v>0</v>
      </c>
      <c r="I122" s="58">
        <v>0</v>
      </c>
      <c r="J122" s="58">
        <v>0</v>
      </c>
      <c r="K122" s="58">
        <v>0</v>
      </c>
      <c r="L122" s="58">
        <v>0</v>
      </c>
      <c r="M122" s="58">
        <v>0</v>
      </c>
      <c r="N122" s="58">
        <v>0</v>
      </c>
      <c r="O122" s="58">
        <v>0</v>
      </c>
      <c r="P122" s="58">
        <v>0</v>
      </c>
      <c r="Q122" s="58">
        <v>0</v>
      </c>
      <c r="R122" s="58">
        <v>0</v>
      </c>
      <c r="S122" s="58">
        <v>0</v>
      </c>
      <c r="T122" s="58">
        <v>0</v>
      </c>
      <c r="U122" s="58">
        <v>0</v>
      </c>
      <c r="V122" s="58">
        <v>0</v>
      </c>
      <c r="W122" s="58">
        <v>0</v>
      </c>
      <c r="X122" s="58">
        <v>0</v>
      </c>
      <c r="Y122" s="58">
        <v>0</v>
      </c>
      <c r="Z122" s="58">
        <v>0</v>
      </c>
      <c r="AA122" s="58">
        <v>0</v>
      </c>
      <c r="AB122" s="58">
        <v>0</v>
      </c>
      <c r="AC122" s="58">
        <v>0</v>
      </c>
      <c r="AD122" s="73">
        <v>0</v>
      </c>
      <c r="AE122" s="58">
        <v>0</v>
      </c>
      <c r="AF122" s="58">
        <v>0</v>
      </c>
    </row>
    <row r="123" spans="1:32" x14ac:dyDescent="0.2">
      <c r="A123" s="3" t="s">
        <v>145</v>
      </c>
      <c r="B123" s="8" t="s">
        <v>32</v>
      </c>
      <c r="C123" s="58">
        <v>0</v>
      </c>
      <c r="D123" s="58">
        <v>0</v>
      </c>
      <c r="E123" s="58">
        <v>0</v>
      </c>
      <c r="F123" s="58">
        <v>0</v>
      </c>
      <c r="G123" s="58">
        <v>0</v>
      </c>
      <c r="H123" s="58">
        <v>0</v>
      </c>
      <c r="I123" s="58">
        <v>0</v>
      </c>
      <c r="J123" s="58">
        <v>0</v>
      </c>
      <c r="K123" s="58">
        <v>0</v>
      </c>
      <c r="L123" s="58">
        <v>0</v>
      </c>
      <c r="M123" s="58">
        <v>0</v>
      </c>
      <c r="N123" s="58">
        <v>0</v>
      </c>
      <c r="O123" s="58">
        <v>0</v>
      </c>
      <c r="P123" s="46">
        <v>28</v>
      </c>
      <c r="Q123" s="46">
        <v>20</v>
      </c>
      <c r="R123" s="46">
        <v>30</v>
      </c>
      <c r="S123" s="46">
        <v>30</v>
      </c>
      <c r="T123" s="46">
        <v>30</v>
      </c>
      <c r="U123" s="46">
        <v>30</v>
      </c>
      <c r="V123" s="58">
        <v>0</v>
      </c>
      <c r="W123" s="58">
        <v>0</v>
      </c>
      <c r="X123" s="58">
        <v>0</v>
      </c>
      <c r="Y123" s="58">
        <v>0</v>
      </c>
      <c r="Z123" s="58">
        <v>0</v>
      </c>
      <c r="AA123" s="58">
        <v>0</v>
      </c>
      <c r="AB123" s="58">
        <v>0</v>
      </c>
      <c r="AC123" s="58">
        <v>0</v>
      </c>
      <c r="AD123" s="73">
        <v>0</v>
      </c>
      <c r="AE123" s="58">
        <v>0</v>
      </c>
      <c r="AF123" s="58">
        <v>0</v>
      </c>
    </row>
    <row r="124" spans="1:32" s="14" customFormat="1" x14ac:dyDescent="0.2">
      <c r="A124" s="13" t="s">
        <v>146</v>
      </c>
      <c r="B124" s="24" t="s">
        <v>32</v>
      </c>
      <c r="C124" s="29">
        <v>22.78</v>
      </c>
      <c r="D124" s="29">
        <v>29.5</v>
      </c>
      <c r="E124" s="29">
        <v>25</v>
      </c>
      <c r="F124" s="29">
        <v>25</v>
      </c>
      <c r="G124" s="29">
        <v>25</v>
      </c>
      <c r="H124" s="29">
        <v>0</v>
      </c>
      <c r="I124" s="29">
        <v>30</v>
      </c>
      <c r="J124" s="29">
        <v>30</v>
      </c>
      <c r="K124" s="29">
        <v>25</v>
      </c>
      <c r="L124" s="29">
        <v>25</v>
      </c>
      <c r="M124" s="29">
        <v>0</v>
      </c>
      <c r="N124" s="29">
        <v>40</v>
      </c>
      <c r="O124" s="29">
        <v>31</v>
      </c>
      <c r="P124" s="29">
        <v>27.400000000000002</v>
      </c>
      <c r="Q124" s="29">
        <v>19.91</v>
      </c>
      <c r="R124" s="29">
        <v>23.07</v>
      </c>
      <c r="S124" s="29">
        <v>22.94</v>
      </c>
      <c r="T124" s="29">
        <v>23.66</v>
      </c>
      <c r="U124" s="29">
        <v>24.84</v>
      </c>
      <c r="V124" s="29">
        <v>24.6</v>
      </c>
      <c r="W124" s="29">
        <v>26.28</v>
      </c>
      <c r="X124" s="29">
        <v>26.62</v>
      </c>
      <c r="Y124" s="29">
        <v>24.25</v>
      </c>
      <c r="Z124" s="29">
        <v>26.76</v>
      </c>
      <c r="AA124" s="29">
        <v>23.44</v>
      </c>
      <c r="AB124" s="29">
        <v>24.150000000000002</v>
      </c>
      <c r="AC124" s="29">
        <v>26.6</v>
      </c>
      <c r="AD124" s="74">
        <v>21.400000000000002</v>
      </c>
      <c r="AE124" s="29">
        <v>20.400000000000002</v>
      </c>
      <c r="AF124" s="29">
        <v>24.038461538461537</v>
      </c>
    </row>
    <row r="125" spans="1:32" s="17" customFormat="1" ht="15" x14ac:dyDescent="0.25">
      <c r="A125" s="16" t="s">
        <v>147</v>
      </c>
      <c r="B125" s="25" t="s">
        <v>148</v>
      </c>
      <c r="C125" s="63">
        <v>25.82</v>
      </c>
      <c r="D125" s="63">
        <v>28</v>
      </c>
      <c r="E125" s="63">
        <v>28.85</v>
      </c>
      <c r="F125" s="63">
        <v>31.64</v>
      </c>
      <c r="G125" s="63">
        <v>30.75</v>
      </c>
      <c r="H125" s="63">
        <v>30.3</v>
      </c>
      <c r="I125" s="63">
        <v>29.94</v>
      </c>
      <c r="J125" s="63">
        <v>29.2</v>
      </c>
      <c r="K125" s="63">
        <v>30.44</v>
      </c>
      <c r="L125" s="63">
        <v>31.27</v>
      </c>
      <c r="M125" s="63">
        <v>33.44</v>
      </c>
      <c r="N125" s="63">
        <v>30.21</v>
      </c>
      <c r="O125" s="63">
        <v>27.45</v>
      </c>
      <c r="P125" s="63">
        <v>26.14</v>
      </c>
      <c r="Q125" s="63">
        <v>21.56</v>
      </c>
      <c r="R125" s="63">
        <v>24.46</v>
      </c>
      <c r="S125" s="63">
        <v>24.48</v>
      </c>
      <c r="T125" s="63">
        <v>24.7</v>
      </c>
      <c r="U125" s="63">
        <v>23.61</v>
      </c>
      <c r="V125" s="63">
        <v>24.76</v>
      </c>
      <c r="W125" s="63">
        <v>25.6</v>
      </c>
      <c r="X125" s="63">
        <v>24.82</v>
      </c>
      <c r="Y125" s="63">
        <v>20.98</v>
      </c>
      <c r="Z125" s="63">
        <v>24.27</v>
      </c>
      <c r="AA125" s="63">
        <v>24.87</v>
      </c>
      <c r="AB125" s="63">
        <v>28.57</v>
      </c>
      <c r="AC125" s="63">
        <v>24.98</v>
      </c>
      <c r="AD125" s="75">
        <v>21.75</v>
      </c>
      <c r="AE125" s="63">
        <v>23.55</v>
      </c>
      <c r="AF125" s="63">
        <v>23.966942148760335</v>
      </c>
    </row>
    <row r="126" spans="1:32" ht="15.75" x14ac:dyDescent="0.25">
      <c r="A126" s="32" t="s">
        <v>205</v>
      </c>
      <c r="B126" s="26"/>
      <c r="V126"/>
      <c r="W126"/>
      <c r="X126"/>
      <c r="Y126"/>
      <c r="Z126"/>
      <c r="AA126"/>
      <c r="AB126"/>
      <c r="AC126"/>
      <c r="AD126"/>
      <c r="AE126" s="3"/>
    </row>
    <row r="127" spans="1:32" ht="15" x14ac:dyDescent="0.25">
      <c r="A127" s="9"/>
      <c r="B127" s="9"/>
      <c r="C127" s="10" t="s">
        <v>7</v>
      </c>
      <c r="D127" s="10" t="s">
        <v>8</v>
      </c>
      <c r="E127" s="10" t="s">
        <v>9</v>
      </c>
      <c r="F127" s="10" t="s">
        <v>10</v>
      </c>
      <c r="G127" s="10" t="s">
        <v>11</v>
      </c>
      <c r="H127" s="10" t="s">
        <v>12</v>
      </c>
      <c r="I127" s="10" t="s">
        <v>13</v>
      </c>
      <c r="J127" s="10" t="s">
        <v>14</v>
      </c>
      <c r="K127" s="10" t="s">
        <v>15</v>
      </c>
      <c r="L127" s="10" t="s">
        <v>16</v>
      </c>
      <c r="M127" s="10" t="s">
        <v>17</v>
      </c>
      <c r="N127" s="10" t="s">
        <v>18</v>
      </c>
      <c r="O127" s="10" t="s">
        <v>19</v>
      </c>
      <c r="P127" s="10" t="s">
        <v>20</v>
      </c>
      <c r="Q127" s="10" t="s">
        <v>21</v>
      </c>
      <c r="R127" s="10" t="s">
        <v>22</v>
      </c>
      <c r="S127" s="10" t="s">
        <v>23</v>
      </c>
      <c r="T127" s="10" t="s">
        <v>24</v>
      </c>
      <c r="U127" s="10" t="s">
        <v>25</v>
      </c>
      <c r="V127" s="10">
        <v>2008</v>
      </c>
      <c r="W127" s="10">
        <v>2009</v>
      </c>
      <c r="X127" s="10">
        <v>2010</v>
      </c>
      <c r="Y127" s="10">
        <v>2011</v>
      </c>
      <c r="Z127" s="10">
        <v>2012</v>
      </c>
      <c r="AA127" s="10">
        <v>2013</v>
      </c>
      <c r="AB127" s="10">
        <v>2014</v>
      </c>
      <c r="AC127" s="10">
        <v>2015</v>
      </c>
      <c r="AD127" s="76">
        <v>2016</v>
      </c>
      <c r="AE127" s="10">
        <v>2017</v>
      </c>
      <c r="AF127" s="10" t="s">
        <v>26</v>
      </c>
    </row>
    <row r="128" spans="1:32" x14ac:dyDescent="0.2">
      <c r="A128" s="13" t="s">
        <v>150</v>
      </c>
      <c r="B128" s="24" t="s">
        <v>49</v>
      </c>
      <c r="C128" s="30">
        <f t="shared" ref="C128:AF128" si="0">C$31</f>
        <v>24.71</v>
      </c>
      <c r="D128" s="30">
        <f t="shared" si="0"/>
        <v>36.4</v>
      </c>
      <c r="E128" s="30">
        <f t="shared" si="0"/>
        <v>33.01</v>
      </c>
      <c r="F128" s="30">
        <f t="shared" si="0"/>
        <v>33.85</v>
      </c>
      <c r="G128" s="30">
        <f t="shared" si="0"/>
        <v>35</v>
      </c>
      <c r="H128" s="30">
        <f t="shared" si="0"/>
        <v>32.28</v>
      </c>
      <c r="I128" s="30">
        <f t="shared" si="0"/>
        <v>32.33</v>
      </c>
      <c r="J128" s="30">
        <f t="shared" si="0"/>
        <v>30</v>
      </c>
      <c r="K128" s="30">
        <f t="shared" si="0"/>
        <v>30</v>
      </c>
      <c r="L128" s="30">
        <f t="shared" si="0"/>
        <v>30</v>
      </c>
      <c r="M128" s="30">
        <f t="shared" si="0"/>
        <v>33.33</v>
      </c>
      <c r="N128" s="30">
        <f t="shared" si="0"/>
        <v>29.68</v>
      </c>
      <c r="O128" s="30">
        <f t="shared" si="0"/>
        <v>32.410000000000004</v>
      </c>
      <c r="P128" s="30">
        <f t="shared" si="0"/>
        <v>30.830000000000002</v>
      </c>
      <c r="Q128" s="30">
        <f t="shared" si="0"/>
        <v>29.86</v>
      </c>
      <c r="R128" s="30">
        <f t="shared" si="0"/>
        <v>29.77</v>
      </c>
      <c r="S128" s="30">
        <f t="shared" si="0"/>
        <v>31.86</v>
      </c>
      <c r="T128" s="30">
        <f t="shared" si="0"/>
        <v>31.17</v>
      </c>
      <c r="U128" s="30">
        <f t="shared" si="0"/>
        <v>28.79</v>
      </c>
      <c r="V128" s="30">
        <f t="shared" si="0"/>
        <v>31.61</v>
      </c>
      <c r="W128" s="30">
        <f t="shared" si="0"/>
        <v>36.020000000000003</v>
      </c>
      <c r="X128" s="30">
        <f t="shared" si="0"/>
        <v>37.14</v>
      </c>
      <c r="Y128" s="30">
        <f t="shared" si="0"/>
        <v>34.480000000000004</v>
      </c>
      <c r="Z128" s="30">
        <f t="shared" si="0"/>
        <v>33.840000000000003</v>
      </c>
      <c r="AA128" s="30">
        <f t="shared" si="0"/>
        <v>34.450000000000003</v>
      </c>
      <c r="AB128" s="30">
        <f t="shared" si="0"/>
        <v>34.800000000000004</v>
      </c>
      <c r="AC128" s="30">
        <f t="shared" si="0"/>
        <v>34.86</v>
      </c>
      <c r="AD128" s="77">
        <f t="shared" si="0"/>
        <v>33.11</v>
      </c>
      <c r="AE128" s="30">
        <f t="shared" si="0"/>
        <v>34.130000000000003</v>
      </c>
      <c r="AF128" s="30">
        <f t="shared" si="0"/>
        <v>33.166666666666671</v>
      </c>
    </row>
    <row r="129" spans="1:32" x14ac:dyDescent="0.2">
      <c r="A129" s="13" t="s">
        <v>151</v>
      </c>
      <c r="B129" s="24" t="s">
        <v>49</v>
      </c>
      <c r="C129" s="30">
        <f t="shared" ref="C129:AF129" si="1">C$38</f>
        <v>22.26</v>
      </c>
      <c r="D129" s="30">
        <f t="shared" si="1"/>
        <v>23.64</v>
      </c>
      <c r="E129" s="30">
        <f t="shared" si="1"/>
        <v>27.71</v>
      </c>
      <c r="F129" s="30">
        <f t="shared" si="1"/>
        <v>31</v>
      </c>
      <c r="G129" s="30">
        <f t="shared" si="1"/>
        <v>28.330000000000002</v>
      </c>
      <c r="H129" s="30">
        <f t="shared" si="1"/>
        <v>31.03</v>
      </c>
      <c r="I129" s="30">
        <f t="shared" si="1"/>
        <v>30.1</v>
      </c>
      <c r="J129" s="30">
        <f t="shared" si="1"/>
        <v>28.86</v>
      </c>
      <c r="K129" s="30">
        <f t="shared" si="1"/>
        <v>37.54</v>
      </c>
      <c r="L129" s="30">
        <f t="shared" si="1"/>
        <v>36.54</v>
      </c>
      <c r="M129" s="30">
        <f t="shared" si="1"/>
        <v>35.5</v>
      </c>
      <c r="N129" s="30">
        <f t="shared" si="1"/>
        <v>36.06</v>
      </c>
      <c r="O129" s="30">
        <f t="shared" si="1"/>
        <v>31.810000000000002</v>
      </c>
      <c r="P129" s="30">
        <f t="shared" si="1"/>
        <v>31.07</v>
      </c>
      <c r="Q129" s="30">
        <f t="shared" si="1"/>
        <v>26.68</v>
      </c>
      <c r="R129" s="30">
        <f t="shared" si="1"/>
        <v>31.36</v>
      </c>
      <c r="S129" s="30">
        <f t="shared" si="1"/>
        <v>28.35</v>
      </c>
      <c r="T129" s="30">
        <f t="shared" si="1"/>
        <v>29.95</v>
      </c>
      <c r="U129" s="30">
        <f t="shared" si="1"/>
        <v>26.69</v>
      </c>
      <c r="V129" s="30">
        <f t="shared" si="1"/>
        <v>29.41</v>
      </c>
      <c r="W129" s="30">
        <f t="shared" si="1"/>
        <v>27.23</v>
      </c>
      <c r="X129" s="30">
        <f t="shared" si="1"/>
        <v>22.63</v>
      </c>
      <c r="Y129" s="30">
        <f t="shared" si="1"/>
        <v>21.2</v>
      </c>
      <c r="Z129" s="30">
        <f t="shared" si="1"/>
        <v>25.6</v>
      </c>
      <c r="AA129" s="30">
        <f t="shared" si="1"/>
        <v>25</v>
      </c>
      <c r="AB129" s="30">
        <f t="shared" si="1"/>
        <v>25.59</v>
      </c>
      <c r="AC129" s="30">
        <f t="shared" si="1"/>
        <v>23.96</v>
      </c>
      <c r="AD129" s="77">
        <f t="shared" si="1"/>
        <v>18.64</v>
      </c>
      <c r="AE129" s="30">
        <f t="shared" si="1"/>
        <v>23.830000000000002</v>
      </c>
      <c r="AF129" s="30">
        <f t="shared" si="1"/>
        <v>23.586956521739133</v>
      </c>
    </row>
    <row r="130" spans="1:32" x14ac:dyDescent="0.2">
      <c r="A130" s="13" t="s">
        <v>152</v>
      </c>
      <c r="B130" s="24" t="s">
        <v>49</v>
      </c>
      <c r="C130" s="58">
        <f t="shared" ref="C130:AF130" si="2">C$59</f>
        <v>0</v>
      </c>
      <c r="D130" s="30">
        <f t="shared" si="2"/>
        <v>18.11</v>
      </c>
      <c r="E130" s="30">
        <f t="shared" si="2"/>
        <v>21</v>
      </c>
      <c r="F130" s="30">
        <f t="shared" si="2"/>
        <v>20</v>
      </c>
      <c r="G130" s="58">
        <f t="shared" si="2"/>
        <v>0</v>
      </c>
      <c r="H130" s="30">
        <f t="shared" si="2"/>
        <v>20</v>
      </c>
      <c r="I130" s="30">
        <f t="shared" si="2"/>
        <v>20</v>
      </c>
      <c r="J130" s="58">
        <f t="shared" si="2"/>
        <v>0</v>
      </c>
      <c r="K130" s="58">
        <f t="shared" si="2"/>
        <v>0</v>
      </c>
      <c r="L130" s="30">
        <f t="shared" si="2"/>
        <v>25</v>
      </c>
      <c r="M130" s="58">
        <f t="shared" si="2"/>
        <v>0</v>
      </c>
      <c r="N130" s="30">
        <f t="shared" si="2"/>
        <v>25</v>
      </c>
      <c r="O130" s="30">
        <f t="shared" si="2"/>
        <v>25</v>
      </c>
      <c r="P130" s="30">
        <f t="shared" si="2"/>
        <v>26.25</v>
      </c>
      <c r="Q130" s="30">
        <f t="shared" si="2"/>
        <v>23</v>
      </c>
      <c r="R130" s="30">
        <f t="shared" si="2"/>
        <v>23.69</v>
      </c>
      <c r="S130" s="30">
        <f t="shared" si="2"/>
        <v>38.04</v>
      </c>
      <c r="T130" s="30">
        <f t="shared" si="2"/>
        <v>25</v>
      </c>
      <c r="U130" s="30">
        <f t="shared" si="2"/>
        <v>25</v>
      </c>
      <c r="V130" s="30">
        <f t="shared" si="2"/>
        <v>25</v>
      </c>
      <c r="W130" s="30">
        <f t="shared" si="2"/>
        <v>25</v>
      </c>
      <c r="X130" s="30">
        <f t="shared" si="2"/>
        <v>25</v>
      </c>
      <c r="Y130" s="30">
        <f t="shared" si="2"/>
        <v>25</v>
      </c>
      <c r="Z130" s="30">
        <f t="shared" si="2"/>
        <v>25</v>
      </c>
      <c r="AA130" s="30">
        <f t="shared" si="2"/>
        <v>25</v>
      </c>
      <c r="AB130" s="30">
        <f t="shared" si="2"/>
        <v>25</v>
      </c>
      <c r="AC130" s="30">
        <f t="shared" si="2"/>
        <v>25</v>
      </c>
      <c r="AD130" s="77">
        <f t="shared" si="2"/>
        <v>25</v>
      </c>
      <c r="AE130" s="30">
        <f t="shared" si="2"/>
        <v>25</v>
      </c>
      <c r="AF130" s="30">
        <f t="shared" si="2"/>
        <v>25</v>
      </c>
    </row>
    <row r="131" spans="1:32" x14ac:dyDescent="0.2">
      <c r="A131" s="13" t="s">
        <v>153</v>
      </c>
      <c r="B131" s="24" t="s">
        <v>49</v>
      </c>
      <c r="C131" s="30">
        <f t="shared" ref="C131:AF131" si="3">C$69</f>
        <v>18.2</v>
      </c>
      <c r="D131" s="30">
        <f t="shared" si="3"/>
        <v>16.95</v>
      </c>
      <c r="E131" s="30">
        <f t="shared" si="3"/>
        <v>15</v>
      </c>
      <c r="F131" s="30">
        <f t="shared" si="3"/>
        <v>15</v>
      </c>
      <c r="G131" s="30">
        <f t="shared" si="3"/>
        <v>22.5</v>
      </c>
      <c r="H131" s="30">
        <f t="shared" si="3"/>
        <v>23.25</v>
      </c>
      <c r="I131" s="30">
        <f t="shared" si="3"/>
        <v>25</v>
      </c>
      <c r="J131" s="30">
        <f t="shared" si="3"/>
        <v>25</v>
      </c>
      <c r="K131" s="30">
        <f t="shared" si="3"/>
        <v>25</v>
      </c>
      <c r="L131" s="30">
        <f t="shared" si="3"/>
        <v>29</v>
      </c>
      <c r="M131" s="30">
        <f t="shared" si="3"/>
        <v>24.21</v>
      </c>
      <c r="N131" s="30">
        <f t="shared" si="3"/>
        <v>20.350000000000001</v>
      </c>
      <c r="O131" s="30">
        <f t="shared" si="3"/>
        <v>19.23</v>
      </c>
      <c r="P131" s="30">
        <f t="shared" si="3"/>
        <v>23.42</v>
      </c>
      <c r="Q131" s="30">
        <f t="shared" si="3"/>
        <v>20.41</v>
      </c>
      <c r="R131" s="30">
        <f t="shared" si="3"/>
        <v>25.82</v>
      </c>
      <c r="S131" s="30">
        <f t="shared" si="3"/>
        <v>20</v>
      </c>
      <c r="T131" s="30">
        <f t="shared" si="3"/>
        <v>22</v>
      </c>
      <c r="U131" s="30">
        <f t="shared" si="3"/>
        <v>15</v>
      </c>
      <c r="V131" s="30">
        <f t="shared" si="3"/>
        <v>25</v>
      </c>
      <c r="W131" s="30">
        <f t="shared" si="3"/>
        <v>23</v>
      </c>
      <c r="X131" s="30">
        <f t="shared" si="3"/>
        <v>23</v>
      </c>
      <c r="Y131" s="30">
        <f t="shared" si="3"/>
        <v>19</v>
      </c>
      <c r="Z131" s="30">
        <f t="shared" si="3"/>
        <v>18.670000000000002</v>
      </c>
      <c r="AA131" s="30">
        <f t="shared" si="3"/>
        <v>22</v>
      </c>
      <c r="AB131" s="30">
        <f t="shared" si="3"/>
        <v>25</v>
      </c>
      <c r="AC131" s="30">
        <f t="shared" si="3"/>
        <v>19.400000000000002</v>
      </c>
      <c r="AD131" s="77">
        <f t="shared" si="3"/>
        <v>12</v>
      </c>
      <c r="AE131" s="30">
        <f t="shared" si="3"/>
        <v>18.77</v>
      </c>
      <c r="AF131" s="30">
        <f t="shared" si="3"/>
        <v>19.555555555555557</v>
      </c>
    </row>
    <row r="132" spans="1:32" x14ac:dyDescent="0.2">
      <c r="A132" s="13" t="s">
        <v>154</v>
      </c>
      <c r="B132" s="24" t="s">
        <v>49</v>
      </c>
      <c r="C132" s="58">
        <f t="shared" ref="C132:AF132" si="4">C$90</f>
        <v>0</v>
      </c>
      <c r="D132" s="58">
        <f t="shared" si="4"/>
        <v>0</v>
      </c>
      <c r="E132" s="58">
        <f t="shared" si="4"/>
        <v>0</v>
      </c>
      <c r="F132" s="58">
        <f t="shared" si="4"/>
        <v>0</v>
      </c>
      <c r="G132" s="58">
        <f t="shared" si="4"/>
        <v>0</v>
      </c>
      <c r="H132" s="58">
        <f t="shared" si="4"/>
        <v>0</v>
      </c>
      <c r="I132" s="58">
        <f t="shared" si="4"/>
        <v>0</v>
      </c>
      <c r="J132" s="58">
        <f t="shared" si="4"/>
        <v>0</v>
      </c>
      <c r="K132" s="58">
        <f t="shared" si="4"/>
        <v>0</v>
      </c>
      <c r="L132" s="58">
        <f t="shared" si="4"/>
        <v>0</v>
      </c>
      <c r="M132" s="58">
        <f t="shared" si="4"/>
        <v>0</v>
      </c>
      <c r="N132" s="58">
        <f t="shared" si="4"/>
        <v>0</v>
      </c>
      <c r="O132" s="30">
        <f t="shared" si="4"/>
        <v>27</v>
      </c>
      <c r="P132" s="30">
        <f t="shared" si="4"/>
        <v>26</v>
      </c>
      <c r="Q132" s="30">
        <f t="shared" si="4"/>
        <v>22</v>
      </c>
      <c r="R132" s="30">
        <f t="shared" si="4"/>
        <v>25</v>
      </c>
      <c r="S132" s="30">
        <f t="shared" si="4"/>
        <v>25</v>
      </c>
      <c r="T132" s="30">
        <f t="shared" si="4"/>
        <v>25</v>
      </c>
      <c r="U132" s="30">
        <f t="shared" si="4"/>
        <v>23</v>
      </c>
      <c r="V132" s="30">
        <f t="shared" si="4"/>
        <v>25</v>
      </c>
      <c r="W132" s="30">
        <f t="shared" si="4"/>
        <v>26</v>
      </c>
      <c r="X132" s="30">
        <f t="shared" si="4"/>
        <v>25</v>
      </c>
      <c r="Y132" s="30">
        <f t="shared" si="4"/>
        <v>29.78</v>
      </c>
      <c r="Z132" s="30">
        <f t="shared" si="4"/>
        <v>27</v>
      </c>
      <c r="AA132" s="30">
        <f t="shared" si="4"/>
        <v>27</v>
      </c>
      <c r="AB132" s="30">
        <f t="shared" si="4"/>
        <v>26.82</v>
      </c>
      <c r="AC132" s="30">
        <f t="shared" si="4"/>
        <v>29.330000000000002</v>
      </c>
      <c r="AD132" s="77">
        <f t="shared" si="4"/>
        <v>28</v>
      </c>
      <c r="AE132" s="30">
        <f t="shared" si="4"/>
        <v>35</v>
      </c>
      <c r="AF132" s="30">
        <f t="shared" si="4"/>
        <v>34.166666666666664</v>
      </c>
    </row>
    <row r="133" spans="1:32" x14ac:dyDescent="0.2">
      <c r="A133" s="13" t="s">
        <v>155</v>
      </c>
      <c r="B133" s="24" t="s">
        <v>49</v>
      </c>
      <c r="C133" s="58">
        <f t="shared" ref="C133:AF133" si="5">C$93</f>
        <v>0</v>
      </c>
      <c r="D133" s="30">
        <f t="shared" si="5"/>
        <v>60</v>
      </c>
      <c r="E133" s="30">
        <f t="shared" si="5"/>
        <v>30</v>
      </c>
      <c r="F133" s="30">
        <f t="shared" si="5"/>
        <v>30</v>
      </c>
      <c r="G133" s="58">
        <f t="shared" si="5"/>
        <v>0</v>
      </c>
      <c r="H133" s="58">
        <f t="shared" si="5"/>
        <v>0</v>
      </c>
      <c r="I133" s="58">
        <f t="shared" si="5"/>
        <v>0</v>
      </c>
      <c r="J133" s="58">
        <f t="shared" si="5"/>
        <v>0</v>
      </c>
      <c r="K133" s="58">
        <f t="shared" si="5"/>
        <v>0</v>
      </c>
      <c r="L133" s="58">
        <f t="shared" si="5"/>
        <v>0</v>
      </c>
      <c r="M133" s="58">
        <f t="shared" si="5"/>
        <v>0</v>
      </c>
      <c r="N133" s="58">
        <f t="shared" si="5"/>
        <v>0</v>
      </c>
      <c r="O133" s="58">
        <f t="shared" si="5"/>
        <v>0</v>
      </c>
      <c r="P133" s="58">
        <f t="shared" si="5"/>
        <v>0</v>
      </c>
      <c r="Q133" s="30">
        <f t="shared" si="5"/>
        <v>37</v>
      </c>
      <c r="R133" s="30">
        <f t="shared" si="5"/>
        <v>40</v>
      </c>
      <c r="S133" s="58">
        <f t="shared" si="5"/>
        <v>0</v>
      </c>
      <c r="T133" s="30">
        <f t="shared" si="5"/>
        <v>35</v>
      </c>
      <c r="U133" s="30">
        <f t="shared" si="5"/>
        <v>50</v>
      </c>
      <c r="V133" s="30">
        <f t="shared" si="5"/>
        <v>50</v>
      </c>
      <c r="W133" s="30">
        <f t="shared" si="5"/>
        <v>50</v>
      </c>
      <c r="X133" s="30">
        <f t="shared" si="5"/>
        <v>50</v>
      </c>
      <c r="Y133" s="30">
        <f t="shared" si="5"/>
        <v>50</v>
      </c>
      <c r="Z133" s="30">
        <f t="shared" si="5"/>
        <v>50</v>
      </c>
      <c r="AA133" s="30">
        <f t="shared" si="5"/>
        <v>50</v>
      </c>
      <c r="AB133" s="30">
        <f t="shared" si="5"/>
        <v>50</v>
      </c>
      <c r="AC133" s="58">
        <f t="shared" si="5"/>
        <v>0</v>
      </c>
      <c r="AD133" s="77">
        <f t="shared" si="5"/>
        <v>23</v>
      </c>
      <c r="AE133" s="77">
        <f t="shared" si="5"/>
        <v>30</v>
      </c>
      <c r="AF133" s="58">
        <f t="shared" si="5"/>
        <v>0</v>
      </c>
    </row>
    <row r="134" spans="1:32" x14ac:dyDescent="0.2">
      <c r="A134" s="13" t="s">
        <v>156</v>
      </c>
      <c r="B134" s="24" t="s">
        <v>49</v>
      </c>
      <c r="C134" s="30">
        <f t="shared" ref="C134:AF134" si="6">C$99</f>
        <v>29.34</v>
      </c>
      <c r="D134" s="30">
        <f t="shared" si="6"/>
        <v>27.830000000000002</v>
      </c>
      <c r="E134" s="30">
        <f t="shared" si="6"/>
        <v>31.44</v>
      </c>
      <c r="F134" s="30">
        <f t="shared" si="6"/>
        <v>35.82</v>
      </c>
      <c r="G134" s="30">
        <f t="shared" si="6"/>
        <v>33.520000000000003</v>
      </c>
      <c r="H134" s="30">
        <f t="shared" si="6"/>
        <v>31.11</v>
      </c>
      <c r="I134" s="30">
        <f t="shared" si="6"/>
        <v>28.96</v>
      </c>
      <c r="J134" s="30">
        <f t="shared" si="6"/>
        <v>29.35</v>
      </c>
      <c r="K134" s="30">
        <f t="shared" si="6"/>
        <v>31.48</v>
      </c>
      <c r="L134" s="30">
        <f t="shared" si="6"/>
        <v>33.04</v>
      </c>
      <c r="M134" s="30">
        <f t="shared" si="6"/>
        <v>35.300000000000004</v>
      </c>
      <c r="N134" s="30">
        <f t="shared" si="6"/>
        <v>30.88</v>
      </c>
      <c r="O134" s="30">
        <f t="shared" si="6"/>
        <v>28.5</v>
      </c>
      <c r="P134" s="30">
        <f t="shared" si="6"/>
        <v>25.41</v>
      </c>
      <c r="Q134" s="30">
        <f t="shared" si="6"/>
        <v>20.580000000000002</v>
      </c>
      <c r="R134" s="30">
        <f t="shared" si="6"/>
        <v>22.01</v>
      </c>
      <c r="S134" s="30">
        <f t="shared" si="6"/>
        <v>22.17</v>
      </c>
      <c r="T134" s="30">
        <f t="shared" si="6"/>
        <v>22.56</v>
      </c>
      <c r="U134" s="30">
        <f t="shared" si="6"/>
        <v>17.260000000000002</v>
      </c>
      <c r="V134" s="30">
        <f t="shared" si="6"/>
        <v>20</v>
      </c>
      <c r="W134" s="30">
        <f t="shared" si="6"/>
        <v>21.28</v>
      </c>
      <c r="X134" s="30">
        <f t="shared" si="6"/>
        <v>21.55</v>
      </c>
      <c r="Y134" s="30">
        <f t="shared" si="6"/>
        <v>20</v>
      </c>
      <c r="Z134" s="30">
        <f t="shared" si="6"/>
        <v>20.53</v>
      </c>
      <c r="AA134" s="30">
        <f t="shared" si="6"/>
        <v>21.87</v>
      </c>
      <c r="AB134" s="30">
        <f t="shared" si="6"/>
        <v>24.810000000000002</v>
      </c>
      <c r="AC134" s="30">
        <f t="shared" si="6"/>
        <v>21.81</v>
      </c>
      <c r="AD134" s="77">
        <f t="shared" si="6"/>
        <v>20.77</v>
      </c>
      <c r="AE134" s="30">
        <f t="shared" si="6"/>
        <v>21.69</v>
      </c>
      <c r="AF134" s="30">
        <f t="shared" si="6"/>
        <v>22.272727272727273</v>
      </c>
    </row>
    <row r="135" spans="1:32" x14ac:dyDescent="0.2">
      <c r="A135" s="13" t="s">
        <v>157</v>
      </c>
      <c r="B135" s="24" t="s">
        <v>49</v>
      </c>
      <c r="C135" s="30">
        <f t="shared" ref="C135:AF135" si="7">C$108</f>
        <v>21.6</v>
      </c>
      <c r="D135" s="30">
        <f t="shared" si="7"/>
        <v>25.02</v>
      </c>
      <c r="E135" s="30">
        <f t="shared" si="7"/>
        <v>26.68</v>
      </c>
      <c r="F135" s="30">
        <f t="shared" si="7"/>
        <v>26.17</v>
      </c>
      <c r="G135" s="30">
        <f t="shared" si="7"/>
        <v>24.51</v>
      </c>
      <c r="H135" s="30">
        <f t="shared" si="7"/>
        <v>29.25</v>
      </c>
      <c r="I135" s="30">
        <f t="shared" si="7"/>
        <v>34</v>
      </c>
      <c r="J135" s="30">
        <f t="shared" si="7"/>
        <v>32.21</v>
      </c>
      <c r="K135" s="30">
        <f t="shared" si="7"/>
        <v>31.330000000000002</v>
      </c>
      <c r="L135" s="30">
        <f t="shared" si="7"/>
        <v>31.12</v>
      </c>
      <c r="M135" s="30">
        <f t="shared" si="7"/>
        <v>33.61</v>
      </c>
      <c r="N135" s="30">
        <f t="shared" si="7"/>
        <v>31.490000000000002</v>
      </c>
      <c r="O135" s="30">
        <f t="shared" si="7"/>
        <v>24.28</v>
      </c>
      <c r="P135" s="30">
        <f t="shared" si="7"/>
        <v>24.63</v>
      </c>
      <c r="Q135" s="30">
        <f t="shared" si="7"/>
        <v>23.54</v>
      </c>
      <c r="R135" s="30">
        <f t="shared" si="7"/>
        <v>25.25</v>
      </c>
      <c r="S135" s="30">
        <f t="shared" si="7"/>
        <v>24.38</v>
      </c>
      <c r="T135" s="30">
        <f t="shared" si="7"/>
        <v>23.66</v>
      </c>
      <c r="U135" s="30">
        <f t="shared" si="7"/>
        <v>26.400000000000002</v>
      </c>
      <c r="V135" s="30">
        <f t="shared" si="7"/>
        <v>25</v>
      </c>
      <c r="W135" s="30">
        <f t="shared" si="7"/>
        <v>27.05</v>
      </c>
      <c r="X135" s="30">
        <f t="shared" si="7"/>
        <v>24.25</v>
      </c>
      <c r="Y135" s="30">
        <f t="shared" si="7"/>
        <v>20</v>
      </c>
      <c r="Z135" s="30">
        <f t="shared" si="7"/>
        <v>25.96</v>
      </c>
      <c r="AA135" s="30">
        <f t="shared" si="7"/>
        <v>24.580000000000002</v>
      </c>
      <c r="AB135" s="30">
        <f t="shared" si="7"/>
        <v>30</v>
      </c>
      <c r="AC135" s="30">
        <f t="shared" si="7"/>
        <v>25.310000000000002</v>
      </c>
      <c r="AD135" s="77">
        <f t="shared" si="7"/>
        <v>20.62</v>
      </c>
      <c r="AE135" s="30">
        <f t="shared" si="7"/>
        <v>22.240000000000002</v>
      </c>
      <c r="AF135" s="30">
        <f t="shared" si="7"/>
        <v>22.213333333333335</v>
      </c>
    </row>
    <row r="136" spans="1:32" x14ac:dyDescent="0.2">
      <c r="A136" s="13" t="s">
        <v>158</v>
      </c>
      <c r="B136" s="24" t="s">
        <v>28</v>
      </c>
      <c r="C136" s="58">
        <f t="shared" ref="C136:AF136" si="8">C$10</f>
        <v>0</v>
      </c>
      <c r="D136" s="58">
        <f t="shared" si="8"/>
        <v>0</v>
      </c>
      <c r="E136" s="58">
        <f t="shared" si="8"/>
        <v>0</v>
      </c>
      <c r="F136" s="58">
        <f t="shared" si="8"/>
        <v>0</v>
      </c>
      <c r="G136" s="58">
        <f t="shared" si="8"/>
        <v>0</v>
      </c>
      <c r="H136" s="58">
        <f t="shared" si="8"/>
        <v>0</v>
      </c>
      <c r="I136" s="58">
        <f t="shared" si="8"/>
        <v>0</v>
      </c>
      <c r="J136" s="58">
        <f t="shared" si="8"/>
        <v>0</v>
      </c>
      <c r="K136" s="58">
        <f t="shared" si="8"/>
        <v>0</v>
      </c>
      <c r="L136" s="58">
        <f t="shared" si="8"/>
        <v>0</v>
      </c>
      <c r="M136" s="58">
        <f t="shared" si="8"/>
        <v>0</v>
      </c>
      <c r="N136" s="58">
        <f t="shared" si="8"/>
        <v>0</v>
      </c>
      <c r="O136" s="30">
        <f t="shared" si="8"/>
        <v>23</v>
      </c>
      <c r="P136" s="30">
        <f t="shared" si="8"/>
        <v>24</v>
      </c>
      <c r="Q136" s="30">
        <f t="shared" si="8"/>
        <v>20.28</v>
      </c>
      <c r="R136" s="30">
        <f t="shared" si="8"/>
        <v>24.63</v>
      </c>
      <c r="S136" s="30">
        <f t="shared" si="8"/>
        <v>25</v>
      </c>
      <c r="T136" s="30">
        <f t="shared" si="8"/>
        <v>25</v>
      </c>
      <c r="U136" s="30">
        <f t="shared" si="8"/>
        <v>25</v>
      </c>
      <c r="V136" s="30">
        <f t="shared" si="8"/>
        <v>25</v>
      </c>
      <c r="W136" s="30">
        <f t="shared" si="8"/>
        <v>25</v>
      </c>
      <c r="X136" s="30">
        <f t="shared" si="8"/>
        <v>25</v>
      </c>
      <c r="Y136" s="30">
        <f t="shared" si="8"/>
        <v>16</v>
      </c>
      <c r="Z136" s="30">
        <f t="shared" si="8"/>
        <v>18.8</v>
      </c>
      <c r="AA136" s="30">
        <f t="shared" si="8"/>
        <v>16</v>
      </c>
      <c r="AB136" s="58">
        <f t="shared" si="8"/>
        <v>0</v>
      </c>
      <c r="AC136" s="58">
        <f t="shared" si="8"/>
        <v>0</v>
      </c>
      <c r="AD136" s="73">
        <f t="shared" si="8"/>
        <v>0</v>
      </c>
      <c r="AE136" s="58">
        <f t="shared" si="8"/>
        <v>0</v>
      </c>
      <c r="AF136" s="58">
        <f t="shared" si="8"/>
        <v>0</v>
      </c>
    </row>
    <row r="137" spans="1:32" x14ac:dyDescent="0.2">
      <c r="A137" s="13" t="s">
        <v>159</v>
      </c>
      <c r="B137" s="24" t="s">
        <v>28</v>
      </c>
      <c r="C137" s="30">
        <f t="shared" ref="C137:AF137" si="9">C$26</f>
        <v>37</v>
      </c>
      <c r="D137" s="30">
        <f t="shared" si="9"/>
        <v>20</v>
      </c>
      <c r="E137" s="30">
        <f t="shared" si="9"/>
        <v>25</v>
      </c>
      <c r="F137" s="30">
        <f t="shared" si="9"/>
        <v>25</v>
      </c>
      <c r="G137" s="30">
        <f t="shared" si="9"/>
        <v>25</v>
      </c>
      <c r="H137" s="30">
        <f t="shared" si="9"/>
        <v>25</v>
      </c>
      <c r="I137" s="30">
        <f t="shared" si="9"/>
        <v>20.650000000000002</v>
      </c>
      <c r="J137" s="30">
        <f t="shared" si="9"/>
        <v>22</v>
      </c>
      <c r="K137" s="30">
        <f t="shared" si="9"/>
        <v>23.29</v>
      </c>
      <c r="L137" s="30">
        <f t="shared" si="9"/>
        <v>25</v>
      </c>
      <c r="M137" s="30">
        <f t="shared" si="9"/>
        <v>27.5</v>
      </c>
      <c r="N137" s="30">
        <f t="shared" si="9"/>
        <v>26.25</v>
      </c>
      <c r="O137" s="58">
        <f t="shared" si="9"/>
        <v>0</v>
      </c>
      <c r="P137" s="58">
        <f t="shared" si="9"/>
        <v>0</v>
      </c>
      <c r="Q137" s="30">
        <f t="shared" si="9"/>
        <v>0</v>
      </c>
      <c r="R137" s="58">
        <f t="shared" si="9"/>
        <v>0</v>
      </c>
      <c r="S137" s="58">
        <f t="shared" si="9"/>
        <v>0</v>
      </c>
      <c r="T137" s="58">
        <f t="shared" si="9"/>
        <v>0</v>
      </c>
      <c r="U137" s="58">
        <f t="shared" si="9"/>
        <v>0</v>
      </c>
      <c r="V137" s="58">
        <f t="shared" si="9"/>
        <v>0</v>
      </c>
      <c r="W137" s="58">
        <f t="shared" si="9"/>
        <v>0</v>
      </c>
      <c r="X137" s="58">
        <f t="shared" si="9"/>
        <v>0</v>
      </c>
      <c r="Y137" s="58">
        <f t="shared" si="9"/>
        <v>0</v>
      </c>
      <c r="Z137" s="58">
        <f t="shared" si="9"/>
        <v>0</v>
      </c>
      <c r="AA137" s="58">
        <f t="shared" si="9"/>
        <v>0</v>
      </c>
      <c r="AB137" s="58">
        <f t="shared" si="9"/>
        <v>0</v>
      </c>
      <c r="AC137" s="58">
        <f t="shared" si="9"/>
        <v>0</v>
      </c>
      <c r="AD137" s="77">
        <f t="shared" si="9"/>
        <v>26</v>
      </c>
      <c r="AE137" s="30">
        <f t="shared" si="9"/>
        <v>35.5</v>
      </c>
      <c r="AF137" s="30">
        <f t="shared" si="9"/>
        <v>16</v>
      </c>
    </row>
    <row r="138" spans="1:32" x14ac:dyDescent="0.2">
      <c r="A138" s="13" t="s">
        <v>160</v>
      </c>
      <c r="B138" s="24" t="s">
        <v>28</v>
      </c>
      <c r="C138" s="58">
        <f t="shared" ref="C138:AC138" si="10">C$43</f>
        <v>0</v>
      </c>
      <c r="D138" s="58">
        <f t="shared" si="10"/>
        <v>0</v>
      </c>
      <c r="E138" s="58">
        <f t="shared" si="10"/>
        <v>0</v>
      </c>
      <c r="F138" s="58">
        <f t="shared" si="10"/>
        <v>0</v>
      </c>
      <c r="G138" s="58">
        <f t="shared" si="10"/>
        <v>0</v>
      </c>
      <c r="H138" s="58">
        <f t="shared" si="10"/>
        <v>0</v>
      </c>
      <c r="I138" s="58">
        <f t="shared" si="10"/>
        <v>0</v>
      </c>
      <c r="J138" s="58">
        <f t="shared" si="10"/>
        <v>0</v>
      </c>
      <c r="K138" s="58">
        <f t="shared" si="10"/>
        <v>0</v>
      </c>
      <c r="L138" s="58">
        <f t="shared" si="10"/>
        <v>0</v>
      </c>
      <c r="M138" s="58">
        <f t="shared" si="10"/>
        <v>0</v>
      </c>
      <c r="N138" s="46">
        <f t="shared" si="10"/>
        <v>18.330000000000002</v>
      </c>
      <c r="O138" s="46">
        <f t="shared" si="10"/>
        <v>30</v>
      </c>
      <c r="P138" s="46">
        <f t="shared" si="10"/>
        <v>27.05</v>
      </c>
      <c r="Q138" s="46">
        <f t="shared" si="10"/>
        <v>24.52</v>
      </c>
      <c r="R138" s="46">
        <f t="shared" si="10"/>
        <v>26.830000000000002</v>
      </c>
      <c r="S138" s="46">
        <f t="shared" si="10"/>
        <v>25</v>
      </c>
      <c r="T138" s="46">
        <f t="shared" si="10"/>
        <v>25.57</v>
      </c>
      <c r="U138" s="46">
        <f t="shared" si="10"/>
        <v>27.05</v>
      </c>
      <c r="V138" s="46">
        <f t="shared" si="10"/>
        <v>26.67</v>
      </c>
      <c r="W138" s="46">
        <f t="shared" si="10"/>
        <v>27.5</v>
      </c>
      <c r="X138" s="46">
        <f t="shared" si="10"/>
        <v>26.25</v>
      </c>
      <c r="Y138" s="46">
        <f t="shared" si="10"/>
        <v>25</v>
      </c>
      <c r="Z138" s="46">
        <f t="shared" si="10"/>
        <v>25</v>
      </c>
      <c r="AA138" s="58">
        <f t="shared" si="10"/>
        <v>0</v>
      </c>
      <c r="AB138" s="46">
        <f t="shared" si="10"/>
        <v>25</v>
      </c>
      <c r="AC138" s="46">
        <f t="shared" si="10"/>
        <v>25</v>
      </c>
      <c r="AD138" s="60">
        <v>0</v>
      </c>
      <c r="AE138" s="58">
        <v>0</v>
      </c>
      <c r="AF138" s="58">
        <v>0</v>
      </c>
    </row>
    <row r="139" spans="1:32" x14ac:dyDescent="0.2">
      <c r="A139" s="13" t="s">
        <v>161</v>
      </c>
      <c r="B139" s="24" t="s">
        <v>28</v>
      </c>
      <c r="C139" s="58">
        <f t="shared" ref="C139:AF139" si="11">C$51</f>
        <v>0</v>
      </c>
      <c r="D139" s="58">
        <f t="shared" si="11"/>
        <v>0</v>
      </c>
      <c r="E139" s="46">
        <f t="shared" si="11"/>
        <v>30</v>
      </c>
      <c r="F139" s="46">
        <f t="shared" si="11"/>
        <v>30</v>
      </c>
      <c r="G139" s="46">
        <f t="shared" si="11"/>
        <v>30</v>
      </c>
      <c r="H139" s="46">
        <f t="shared" si="11"/>
        <v>30</v>
      </c>
      <c r="I139" s="46">
        <f t="shared" si="11"/>
        <v>30</v>
      </c>
      <c r="J139" s="46">
        <f t="shared" si="11"/>
        <v>30</v>
      </c>
      <c r="K139" s="46">
        <f t="shared" si="11"/>
        <v>31.35</v>
      </c>
      <c r="L139" s="46">
        <f t="shared" si="11"/>
        <v>30</v>
      </c>
      <c r="M139" s="46">
        <f t="shared" si="11"/>
        <v>19.05</v>
      </c>
      <c r="N139" s="46">
        <f t="shared" si="11"/>
        <v>26.61</v>
      </c>
      <c r="O139" s="46">
        <f t="shared" si="11"/>
        <v>23.09</v>
      </c>
      <c r="P139" s="46">
        <f t="shared" si="11"/>
        <v>24.87</v>
      </c>
      <c r="Q139" s="46">
        <f t="shared" si="11"/>
        <v>17.68</v>
      </c>
      <c r="R139" s="46">
        <f t="shared" si="11"/>
        <v>24.67</v>
      </c>
      <c r="S139" s="46">
        <f t="shared" si="11"/>
        <v>23.41</v>
      </c>
      <c r="T139" s="46">
        <f t="shared" si="11"/>
        <v>23.27</v>
      </c>
      <c r="U139" s="46">
        <f t="shared" si="11"/>
        <v>22.5</v>
      </c>
      <c r="V139" s="46">
        <f t="shared" si="11"/>
        <v>25</v>
      </c>
      <c r="W139" s="46">
        <f t="shared" si="11"/>
        <v>25</v>
      </c>
      <c r="X139" s="46">
        <f t="shared" si="11"/>
        <v>25</v>
      </c>
      <c r="Y139" s="46">
        <f t="shared" si="11"/>
        <v>25</v>
      </c>
      <c r="Z139" s="46">
        <f t="shared" si="11"/>
        <v>24</v>
      </c>
      <c r="AA139" s="46">
        <f t="shared" si="11"/>
        <v>24</v>
      </c>
      <c r="AB139" s="46">
        <f t="shared" si="11"/>
        <v>26</v>
      </c>
      <c r="AC139" s="46">
        <f t="shared" si="11"/>
        <v>26</v>
      </c>
      <c r="AD139" s="60">
        <f t="shared" si="11"/>
        <v>26</v>
      </c>
      <c r="AE139" s="30">
        <f t="shared" si="11"/>
        <v>42</v>
      </c>
      <c r="AF139" s="30">
        <f t="shared" si="11"/>
        <v>16</v>
      </c>
    </row>
    <row r="140" spans="1:32" x14ac:dyDescent="0.2">
      <c r="A140" s="13" t="s">
        <v>162</v>
      </c>
      <c r="B140" s="24" t="s">
        <v>28</v>
      </c>
      <c r="C140" s="58">
        <f t="shared" ref="C140:AF140" si="12">C$74</f>
        <v>0</v>
      </c>
      <c r="D140" s="58">
        <f t="shared" si="12"/>
        <v>0</v>
      </c>
      <c r="E140" s="58">
        <f t="shared" si="12"/>
        <v>0</v>
      </c>
      <c r="F140" s="58">
        <f t="shared" si="12"/>
        <v>0</v>
      </c>
      <c r="G140" s="58">
        <f t="shared" si="12"/>
        <v>0</v>
      </c>
      <c r="H140" s="58">
        <f t="shared" si="12"/>
        <v>0</v>
      </c>
      <c r="I140" s="58">
        <f t="shared" si="12"/>
        <v>0</v>
      </c>
      <c r="J140" s="58">
        <f t="shared" si="12"/>
        <v>0</v>
      </c>
      <c r="K140" s="58">
        <f t="shared" si="12"/>
        <v>0</v>
      </c>
      <c r="L140" s="58">
        <f t="shared" si="12"/>
        <v>0</v>
      </c>
      <c r="M140" s="46">
        <f t="shared" si="12"/>
        <v>30</v>
      </c>
      <c r="N140" s="46">
        <f t="shared" si="12"/>
        <v>29.43</v>
      </c>
      <c r="O140" s="46">
        <f t="shared" si="12"/>
        <v>25.66</v>
      </c>
      <c r="P140" s="46">
        <f t="shared" si="12"/>
        <v>27.89</v>
      </c>
      <c r="Q140" s="46">
        <f t="shared" si="12"/>
        <v>20</v>
      </c>
      <c r="R140" s="46">
        <f t="shared" si="12"/>
        <v>26.11</v>
      </c>
      <c r="S140" s="46">
        <f t="shared" si="12"/>
        <v>24.94</v>
      </c>
      <c r="T140" s="46">
        <f t="shared" si="12"/>
        <v>20</v>
      </c>
      <c r="U140" s="46">
        <f t="shared" si="12"/>
        <v>25</v>
      </c>
      <c r="V140" s="46">
        <f t="shared" si="12"/>
        <v>25</v>
      </c>
      <c r="W140" s="46">
        <f t="shared" si="12"/>
        <v>25</v>
      </c>
      <c r="X140" s="46">
        <f t="shared" si="12"/>
        <v>25</v>
      </c>
      <c r="Y140" s="58">
        <f t="shared" si="12"/>
        <v>0</v>
      </c>
      <c r="Z140" s="46">
        <f t="shared" si="12"/>
        <v>0</v>
      </c>
      <c r="AA140" s="46">
        <f t="shared" si="12"/>
        <v>30</v>
      </c>
      <c r="AB140" s="46">
        <f t="shared" si="12"/>
        <v>31.25</v>
      </c>
      <c r="AC140" s="46">
        <f t="shared" si="12"/>
        <v>30</v>
      </c>
      <c r="AD140" s="60">
        <f t="shared" si="12"/>
        <v>15</v>
      </c>
      <c r="AE140" s="30">
        <f t="shared" si="12"/>
        <v>23.5</v>
      </c>
      <c r="AF140" s="30">
        <f t="shared" si="12"/>
        <v>25</v>
      </c>
    </row>
    <row r="141" spans="1:32" x14ac:dyDescent="0.2">
      <c r="A141" s="13" t="s">
        <v>163</v>
      </c>
      <c r="B141" s="24" t="s">
        <v>28</v>
      </c>
      <c r="C141" s="58">
        <f t="shared" ref="C141:AF141" si="13">C$86</f>
        <v>0</v>
      </c>
      <c r="D141" s="58">
        <f t="shared" si="13"/>
        <v>0</v>
      </c>
      <c r="E141" s="58">
        <f t="shared" si="13"/>
        <v>0</v>
      </c>
      <c r="F141" s="58">
        <f t="shared" si="13"/>
        <v>0</v>
      </c>
      <c r="G141" s="58">
        <f t="shared" si="13"/>
        <v>0</v>
      </c>
      <c r="H141" s="58">
        <f t="shared" si="13"/>
        <v>0</v>
      </c>
      <c r="I141" s="58">
        <f t="shared" si="13"/>
        <v>0</v>
      </c>
      <c r="J141" s="58">
        <f t="shared" si="13"/>
        <v>0</v>
      </c>
      <c r="K141" s="58">
        <f t="shared" si="13"/>
        <v>0</v>
      </c>
      <c r="L141" s="58">
        <f t="shared" si="13"/>
        <v>0</v>
      </c>
      <c r="M141" s="58">
        <f t="shared" si="13"/>
        <v>0</v>
      </c>
      <c r="N141" s="58">
        <f t="shared" si="13"/>
        <v>0</v>
      </c>
      <c r="O141" s="58">
        <f t="shared" si="13"/>
        <v>0</v>
      </c>
      <c r="P141" s="58">
        <f t="shared" si="13"/>
        <v>0</v>
      </c>
      <c r="Q141" s="58">
        <f t="shared" si="13"/>
        <v>0</v>
      </c>
      <c r="R141" s="58">
        <f t="shared" si="13"/>
        <v>0</v>
      </c>
      <c r="S141" s="46">
        <f t="shared" si="13"/>
        <v>0</v>
      </c>
      <c r="T141" s="46">
        <f t="shared" si="13"/>
        <v>0</v>
      </c>
      <c r="U141" s="46">
        <f t="shared" si="13"/>
        <v>0</v>
      </c>
      <c r="V141" s="46">
        <f t="shared" si="13"/>
        <v>0</v>
      </c>
      <c r="W141" s="46">
        <f t="shared" si="13"/>
        <v>0</v>
      </c>
      <c r="X141" s="46">
        <f t="shared" si="13"/>
        <v>25</v>
      </c>
      <c r="Y141" s="46">
        <f t="shared" si="13"/>
        <v>25</v>
      </c>
      <c r="Z141" s="46">
        <f t="shared" si="13"/>
        <v>25</v>
      </c>
      <c r="AA141" s="46">
        <f t="shared" si="13"/>
        <v>25</v>
      </c>
      <c r="AB141" s="46">
        <f t="shared" si="13"/>
        <v>25</v>
      </c>
      <c r="AC141" s="58">
        <f t="shared" si="13"/>
        <v>0</v>
      </c>
      <c r="AD141" s="73">
        <f t="shared" si="13"/>
        <v>0</v>
      </c>
      <c r="AE141" s="58">
        <f t="shared" si="13"/>
        <v>0</v>
      </c>
      <c r="AF141" s="58">
        <f t="shared" si="13"/>
        <v>0</v>
      </c>
    </row>
    <row r="142" spans="1:32" x14ac:dyDescent="0.2">
      <c r="A142" s="13" t="s">
        <v>164</v>
      </c>
      <c r="B142" s="24" t="s">
        <v>28</v>
      </c>
      <c r="C142" s="58">
        <f t="shared" ref="C142:AF142" si="14">C$103</f>
        <v>0</v>
      </c>
      <c r="D142" s="58">
        <f t="shared" si="14"/>
        <v>0</v>
      </c>
      <c r="E142" s="58">
        <f t="shared" si="14"/>
        <v>0</v>
      </c>
      <c r="F142" s="58">
        <f t="shared" si="14"/>
        <v>0</v>
      </c>
      <c r="G142" s="58">
        <f t="shared" si="14"/>
        <v>0</v>
      </c>
      <c r="H142" s="58">
        <f t="shared" si="14"/>
        <v>0</v>
      </c>
      <c r="I142" s="58">
        <f t="shared" si="14"/>
        <v>0</v>
      </c>
      <c r="J142" s="58">
        <f t="shared" si="14"/>
        <v>0</v>
      </c>
      <c r="K142" s="58">
        <f t="shared" si="14"/>
        <v>0</v>
      </c>
      <c r="L142" s="58">
        <f t="shared" si="14"/>
        <v>0</v>
      </c>
      <c r="M142" s="58">
        <f t="shared" si="14"/>
        <v>0</v>
      </c>
      <c r="N142" s="58">
        <f t="shared" si="14"/>
        <v>0</v>
      </c>
      <c r="O142" s="58">
        <f t="shared" si="14"/>
        <v>0</v>
      </c>
      <c r="P142" s="58">
        <f t="shared" si="14"/>
        <v>0</v>
      </c>
      <c r="Q142" s="46">
        <f t="shared" si="14"/>
        <v>50</v>
      </c>
      <c r="R142" s="46">
        <f t="shared" si="14"/>
        <v>30</v>
      </c>
      <c r="S142" s="46">
        <f t="shared" si="14"/>
        <v>27.34</v>
      </c>
      <c r="T142" s="46">
        <f t="shared" si="14"/>
        <v>25</v>
      </c>
      <c r="U142" s="46">
        <f t="shared" si="14"/>
        <v>25</v>
      </c>
      <c r="V142" s="46">
        <f t="shared" si="14"/>
        <v>25</v>
      </c>
      <c r="W142" s="46">
        <f t="shared" si="14"/>
        <v>24.5</v>
      </c>
      <c r="X142" s="46">
        <f t="shared" si="14"/>
        <v>22.76</v>
      </c>
      <c r="Y142" s="46">
        <f t="shared" si="14"/>
        <v>22</v>
      </c>
      <c r="Z142" s="46">
        <f t="shared" si="14"/>
        <v>20</v>
      </c>
      <c r="AA142" s="46">
        <f t="shared" si="14"/>
        <v>20</v>
      </c>
      <c r="AB142" s="46">
        <f t="shared" si="14"/>
        <v>25</v>
      </c>
      <c r="AC142" s="58">
        <f t="shared" si="14"/>
        <v>0</v>
      </c>
      <c r="AD142" s="60">
        <f t="shared" si="14"/>
        <v>0</v>
      </c>
      <c r="AE142" s="58">
        <f t="shared" si="14"/>
        <v>0</v>
      </c>
      <c r="AF142" s="58">
        <f t="shared" si="14"/>
        <v>0</v>
      </c>
    </row>
    <row r="143" spans="1:32" x14ac:dyDescent="0.2">
      <c r="A143" s="13" t="s">
        <v>165</v>
      </c>
      <c r="B143" s="24" t="s">
        <v>32</v>
      </c>
      <c r="C143" s="58">
        <f t="shared" ref="C143:AF143" si="15">C$16</f>
        <v>0</v>
      </c>
      <c r="D143" s="58">
        <f t="shared" si="15"/>
        <v>0</v>
      </c>
      <c r="E143" s="46">
        <f t="shared" si="15"/>
        <v>20</v>
      </c>
      <c r="F143" s="46">
        <f t="shared" si="15"/>
        <v>20</v>
      </c>
      <c r="G143" s="58">
        <f t="shared" si="15"/>
        <v>0</v>
      </c>
      <c r="H143" s="58">
        <f t="shared" si="15"/>
        <v>0</v>
      </c>
      <c r="I143" s="58">
        <f t="shared" si="15"/>
        <v>0</v>
      </c>
      <c r="J143" s="58">
        <f t="shared" si="15"/>
        <v>0</v>
      </c>
      <c r="K143" s="58">
        <f t="shared" si="15"/>
        <v>0</v>
      </c>
      <c r="L143" s="58">
        <f t="shared" si="15"/>
        <v>0</v>
      </c>
      <c r="M143" s="46">
        <f t="shared" si="15"/>
        <v>34.71</v>
      </c>
      <c r="N143" s="46">
        <f t="shared" si="15"/>
        <v>29.22</v>
      </c>
      <c r="O143" s="46">
        <f t="shared" si="15"/>
        <v>26.07</v>
      </c>
      <c r="P143" s="46">
        <f t="shared" si="15"/>
        <v>29.13</v>
      </c>
      <c r="Q143" s="46">
        <f t="shared" si="15"/>
        <v>22.07</v>
      </c>
      <c r="R143" s="46">
        <f t="shared" si="15"/>
        <v>24.61</v>
      </c>
      <c r="S143" s="46">
        <f t="shared" si="15"/>
        <v>22.26</v>
      </c>
      <c r="T143" s="46">
        <f t="shared" si="15"/>
        <v>21.67</v>
      </c>
      <c r="U143" s="46">
        <f t="shared" si="15"/>
        <v>19.39</v>
      </c>
      <c r="V143" s="46">
        <f t="shared" si="15"/>
        <v>20.47</v>
      </c>
      <c r="W143" s="46">
        <f t="shared" si="15"/>
        <v>20.07</v>
      </c>
      <c r="X143" s="46">
        <f t="shared" si="15"/>
        <v>21.43</v>
      </c>
      <c r="Y143" s="46">
        <f t="shared" si="15"/>
        <v>19.57</v>
      </c>
      <c r="Z143" s="46">
        <f t="shared" si="15"/>
        <v>21.21</v>
      </c>
      <c r="AA143" s="46">
        <f t="shared" si="15"/>
        <v>22</v>
      </c>
      <c r="AB143" s="46">
        <f t="shared" si="15"/>
        <v>24.87</v>
      </c>
      <c r="AC143" s="46">
        <f t="shared" si="15"/>
        <v>24.1</v>
      </c>
      <c r="AD143" s="60">
        <f t="shared" si="15"/>
        <v>25.91</v>
      </c>
      <c r="AE143" s="30">
        <f t="shared" si="15"/>
        <v>23</v>
      </c>
      <c r="AF143" s="30">
        <f t="shared" si="15"/>
        <v>22.244897959183675</v>
      </c>
    </row>
    <row r="144" spans="1:32" x14ac:dyDescent="0.2">
      <c r="A144" s="13" t="s">
        <v>166</v>
      </c>
      <c r="B144" s="24" t="s">
        <v>32</v>
      </c>
      <c r="C144" s="58">
        <f t="shared" ref="C144:AF144" si="16">C$21</f>
        <v>0</v>
      </c>
      <c r="D144" s="58">
        <f t="shared" si="16"/>
        <v>0</v>
      </c>
      <c r="E144" s="58">
        <f t="shared" si="16"/>
        <v>0</v>
      </c>
      <c r="F144" s="58">
        <f t="shared" si="16"/>
        <v>0</v>
      </c>
      <c r="G144" s="58">
        <f t="shared" si="16"/>
        <v>0</v>
      </c>
      <c r="H144" s="58">
        <f t="shared" si="16"/>
        <v>0</v>
      </c>
      <c r="I144" s="58">
        <f t="shared" si="16"/>
        <v>0</v>
      </c>
      <c r="J144" s="58">
        <f t="shared" si="16"/>
        <v>0</v>
      </c>
      <c r="K144" s="58">
        <f t="shared" si="16"/>
        <v>0</v>
      </c>
      <c r="L144" s="58">
        <f t="shared" si="16"/>
        <v>0</v>
      </c>
      <c r="M144" s="58">
        <f t="shared" si="16"/>
        <v>0</v>
      </c>
      <c r="N144" s="46">
        <f t="shared" si="16"/>
        <v>30</v>
      </c>
      <c r="O144" s="46">
        <f t="shared" si="16"/>
        <v>24</v>
      </c>
      <c r="P144" s="46">
        <f t="shared" si="16"/>
        <v>25</v>
      </c>
      <c r="Q144" s="46">
        <f t="shared" si="16"/>
        <v>12</v>
      </c>
      <c r="R144" s="46">
        <f t="shared" si="16"/>
        <v>20</v>
      </c>
      <c r="S144" s="46">
        <f t="shared" si="16"/>
        <v>25</v>
      </c>
      <c r="T144" s="46">
        <f t="shared" si="16"/>
        <v>22</v>
      </c>
      <c r="U144" s="46">
        <f t="shared" si="16"/>
        <v>26</v>
      </c>
      <c r="V144" s="46">
        <f t="shared" si="16"/>
        <v>26</v>
      </c>
      <c r="W144" s="46">
        <f t="shared" si="16"/>
        <v>23</v>
      </c>
      <c r="X144" s="46">
        <f t="shared" si="16"/>
        <v>23</v>
      </c>
      <c r="Y144" s="46">
        <f t="shared" si="16"/>
        <v>15</v>
      </c>
      <c r="Z144" s="46">
        <f t="shared" si="16"/>
        <v>22</v>
      </c>
      <c r="AA144" s="46">
        <f t="shared" si="16"/>
        <v>17</v>
      </c>
      <c r="AB144" s="46">
        <f t="shared" si="16"/>
        <v>17</v>
      </c>
      <c r="AC144" s="46">
        <f t="shared" si="16"/>
        <v>15</v>
      </c>
      <c r="AD144" s="60">
        <f t="shared" si="16"/>
        <v>14.67</v>
      </c>
      <c r="AE144" s="30">
        <f t="shared" si="16"/>
        <v>15</v>
      </c>
      <c r="AF144" s="30">
        <f t="shared" si="16"/>
        <v>16</v>
      </c>
    </row>
    <row r="145" spans="1:32" x14ac:dyDescent="0.2">
      <c r="A145" s="13" t="s">
        <v>167</v>
      </c>
      <c r="B145" s="24" t="s">
        <v>32</v>
      </c>
      <c r="C145" s="46">
        <f t="shared" ref="C145:U145" si="17">C$46</f>
        <v>10</v>
      </c>
      <c r="D145" s="46">
        <f t="shared" si="17"/>
        <v>10</v>
      </c>
      <c r="E145" s="46">
        <f t="shared" si="17"/>
        <v>17</v>
      </c>
      <c r="F145" s="58">
        <f t="shared" si="17"/>
        <v>0</v>
      </c>
      <c r="G145" s="58">
        <f t="shared" si="17"/>
        <v>0</v>
      </c>
      <c r="H145" s="58">
        <f t="shared" si="17"/>
        <v>0</v>
      </c>
      <c r="I145" s="58">
        <f t="shared" si="17"/>
        <v>0</v>
      </c>
      <c r="J145" s="58">
        <f t="shared" si="17"/>
        <v>0</v>
      </c>
      <c r="K145" s="46">
        <f t="shared" si="17"/>
        <v>20</v>
      </c>
      <c r="L145" s="46">
        <f t="shared" si="17"/>
        <v>20</v>
      </c>
      <c r="M145" s="46">
        <f t="shared" si="17"/>
        <v>15.24</v>
      </c>
      <c r="N145" s="46">
        <f t="shared" si="17"/>
        <v>15.16</v>
      </c>
      <c r="O145" s="58">
        <f t="shared" si="17"/>
        <v>0</v>
      </c>
      <c r="P145" s="46">
        <f t="shared" si="17"/>
        <v>25</v>
      </c>
      <c r="Q145" s="46">
        <f t="shared" si="17"/>
        <v>22</v>
      </c>
      <c r="R145" s="46">
        <f t="shared" si="17"/>
        <v>22</v>
      </c>
      <c r="S145" s="46">
        <f t="shared" si="17"/>
        <v>20</v>
      </c>
      <c r="T145" s="46">
        <f t="shared" si="17"/>
        <v>20</v>
      </c>
      <c r="U145" s="46">
        <f t="shared" si="17"/>
        <v>20</v>
      </c>
      <c r="V145" s="46">
        <v>0</v>
      </c>
      <c r="W145" s="46">
        <f>W$46</f>
        <v>20</v>
      </c>
      <c r="X145" s="46">
        <v>0</v>
      </c>
      <c r="Y145" s="46">
        <v>0</v>
      </c>
      <c r="Z145" s="46">
        <v>0</v>
      </c>
      <c r="AA145" s="46">
        <v>0</v>
      </c>
      <c r="AB145" s="58">
        <v>0</v>
      </c>
      <c r="AC145" s="58">
        <v>0</v>
      </c>
      <c r="AD145" s="73">
        <v>0</v>
      </c>
      <c r="AE145" s="58">
        <v>0</v>
      </c>
      <c r="AF145" s="58">
        <v>0</v>
      </c>
    </row>
    <row r="146" spans="1:32" x14ac:dyDescent="0.2">
      <c r="A146" s="13" t="s">
        <v>168</v>
      </c>
      <c r="B146" s="24" t="s">
        <v>32</v>
      </c>
      <c r="C146" s="58">
        <f t="shared" ref="C146:AF146" si="18">C$65</f>
        <v>0</v>
      </c>
      <c r="D146" s="58">
        <f t="shared" si="18"/>
        <v>0</v>
      </c>
      <c r="E146" s="58">
        <f t="shared" si="18"/>
        <v>0</v>
      </c>
      <c r="F146" s="58">
        <f t="shared" si="18"/>
        <v>0</v>
      </c>
      <c r="G146" s="58">
        <f t="shared" si="18"/>
        <v>0</v>
      </c>
      <c r="H146" s="46">
        <f t="shared" si="18"/>
        <v>30</v>
      </c>
      <c r="I146" s="46">
        <f t="shared" si="18"/>
        <v>30</v>
      </c>
      <c r="J146" s="58">
        <f t="shared" si="18"/>
        <v>0</v>
      </c>
      <c r="K146" s="58">
        <f t="shared" si="18"/>
        <v>0</v>
      </c>
      <c r="L146" s="58">
        <f t="shared" si="18"/>
        <v>0</v>
      </c>
      <c r="M146" s="46">
        <f t="shared" si="18"/>
        <v>30</v>
      </c>
      <c r="N146" s="46">
        <f t="shared" si="18"/>
        <v>30</v>
      </c>
      <c r="O146" s="46">
        <f t="shared" si="18"/>
        <v>20</v>
      </c>
      <c r="P146" s="46">
        <f t="shared" si="18"/>
        <v>20</v>
      </c>
      <c r="Q146" s="46">
        <f t="shared" si="18"/>
        <v>20</v>
      </c>
      <c r="R146" s="46">
        <f t="shared" si="18"/>
        <v>20</v>
      </c>
      <c r="S146" s="46">
        <f t="shared" si="18"/>
        <v>20</v>
      </c>
      <c r="T146" s="46">
        <f t="shared" si="18"/>
        <v>20</v>
      </c>
      <c r="U146" s="46">
        <f t="shared" si="18"/>
        <v>20</v>
      </c>
      <c r="V146" s="46">
        <f t="shared" si="18"/>
        <v>20</v>
      </c>
      <c r="W146" s="46">
        <f t="shared" si="18"/>
        <v>19.670000000000002</v>
      </c>
      <c r="X146" s="46">
        <f t="shared" si="18"/>
        <v>19.170000000000002</v>
      </c>
      <c r="Y146" s="46">
        <f t="shared" si="18"/>
        <v>20</v>
      </c>
      <c r="Z146" s="46">
        <f t="shared" si="18"/>
        <v>20</v>
      </c>
      <c r="AA146" s="46">
        <f t="shared" si="18"/>
        <v>20</v>
      </c>
      <c r="AB146" s="46">
        <f t="shared" si="18"/>
        <v>19.29</v>
      </c>
      <c r="AC146" s="46">
        <f t="shared" si="18"/>
        <v>15</v>
      </c>
      <c r="AD146" s="60">
        <f t="shared" si="18"/>
        <v>19</v>
      </c>
      <c r="AE146" s="30">
        <f t="shared" si="18"/>
        <v>18</v>
      </c>
      <c r="AF146" s="30">
        <f t="shared" si="18"/>
        <v>15</v>
      </c>
    </row>
    <row r="147" spans="1:32" x14ac:dyDescent="0.2">
      <c r="A147" s="13" t="s">
        <v>169</v>
      </c>
      <c r="B147" s="24" t="s">
        <v>32</v>
      </c>
      <c r="C147" s="30">
        <f t="shared" ref="C147:AF147" si="19">C$83</f>
        <v>20</v>
      </c>
      <c r="D147" s="30">
        <f t="shared" si="19"/>
        <v>20</v>
      </c>
      <c r="E147" s="30">
        <f t="shared" si="19"/>
        <v>22.17</v>
      </c>
      <c r="F147" s="30">
        <f t="shared" si="19"/>
        <v>22.990000000000002</v>
      </c>
      <c r="G147" s="30">
        <f t="shared" si="19"/>
        <v>21.3</v>
      </c>
      <c r="H147" s="30">
        <f t="shared" si="19"/>
        <v>18.080000000000002</v>
      </c>
      <c r="I147" s="30">
        <f t="shared" si="19"/>
        <v>15.82</v>
      </c>
      <c r="J147" s="30">
        <f t="shared" si="19"/>
        <v>15.55</v>
      </c>
      <c r="K147" s="30">
        <f t="shared" si="19"/>
        <v>15</v>
      </c>
      <c r="L147" s="30">
        <f t="shared" si="19"/>
        <v>24.13</v>
      </c>
      <c r="M147" s="30">
        <f t="shared" si="19"/>
        <v>22.59</v>
      </c>
      <c r="N147" s="30">
        <f t="shared" si="19"/>
        <v>20.87</v>
      </c>
      <c r="O147" s="30">
        <f t="shared" si="19"/>
        <v>20.260000000000002</v>
      </c>
      <c r="P147" s="30">
        <f t="shared" si="19"/>
        <v>21.28</v>
      </c>
      <c r="Q147" s="30">
        <f t="shared" si="19"/>
        <v>12.42</v>
      </c>
      <c r="R147" s="30">
        <f t="shared" si="19"/>
        <v>16.48</v>
      </c>
      <c r="S147" s="30">
        <f t="shared" si="19"/>
        <v>17.27</v>
      </c>
      <c r="T147" s="30">
        <f t="shared" si="19"/>
        <v>17.5</v>
      </c>
      <c r="U147" s="30">
        <f t="shared" si="19"/>
        <v>14.81</v>
      </c>
      <c r="V147" s="30">
        <f t="shared" si="19"/>
        <v>13.97</v>
      </c>
      <c r="W147" s="30">
        <f t="shared" si="19"/>
        <v>17.34</v>
      </c>
      <c r="X147" s="30">
        <f t="shared" si="19"/>
        <v>17.22</v>
      </c>
      <c r="Y147" s="30">
        <f t="shared" si="19"/>
        <v>14.41</v>
      </c>
      <c r="Z147" s="30">
        <f t="shared" si="19"/>
        <v>16.580000000000002</v>
      </c>
      <c r="AA147" s="30">
        <f t="shared" si="19"/>
        <v>14.61</v>
      </c>
      <c r="AB147" s="30">
        <f t="shared" si="19"/>
        <v>12</v>
      </c>
      <c r="AC147" s="30">
        <f t="shared" si="19"/>
        <v>12</v>
      </c>
      <c r="AD147" s="77">
        <f t="shared" si="19"/>
        <v>7.73</v>
      </c>
      <c r="AE147" s="30">
        <f t="shared" si="19"/>
        <v>11.55</v>
      </c>
      <c r="AF147" s="30">
        <f t="shared" si="19"/>
        <v>14.068965517241381</v>
      </c>
    </row>
    <row r="148" spans="1:32" x14ac:dyDescent="0.2">
      <c r="A148" s="13" t="s">
        <v>170</v>
      </c>
      <c r="B148" s="24" t="s">
        <v>32</v>
      </c>
      <c r="C148" s="58">
        <f t="shared" ref="C148:AF148" si="20">C$115</f>
        <v>0</v>
      </c>
      <c r="D148" s="30">
        <f t="shared" si="20"/>
        <v>20</v>
      </c>
      <c r="E148" s="30">
        <f t="shared" si="20"/>
        <v>0</v>
      </c>
      <c r="F148" s="30">
        <f t="shared" si="20"/>
        <v>0</v>
      </c>
      <c r="G148" s="30">
        <f t="shared" si="20"/>
        <v>30</v>
      </c>
      <c r="H148" s="30">
        <f t="shared" si="20"/>
        <v>30</v>
      </c>
      <c r="I148" s="30">
        <f t="shared" si="20"/>
        <v>30</v>
      </c>
      <c r="J148" s="30">
        <f t="shared" si="20"/>
        <v>25</v>
      </c>
      <c r="K148" s="30">
        <f t="shared" si="20"/>
        <v>18</v>
      </c>
      <c r="L148" s="30">
        <f t="shared" si="20"/>
        <v>20</v>
      </c>
      <c r="M148" s="30">
        <f t="shared" si="20"/>
        <v>20</v>
      </c>
      <c r="N148" s="30">
        <f t="shared" si="20"/>
        <v>18.330000000000002</v>
      </c>
      <c r="O148" s="30">
        <f t="shared" si="20"/>
        <v>20</v>
      </c>
      <c r="P148" s="30">
        <f t="shared" si="20"/>
        <v>18</v>
      </c>
      <c r="Q148" s="30">
        <f t="shared" si="20"/>
        <v>16</v>
      </c>
      <c r="R148" s="30">
        <f t="shared" si="20"/>
        <v>20</v>
      </c>
      <c r="S148" s="30">
        <f t="shared" si="20"/>
        <v>20</v>
      </c>
      <c r="T148" s="30">
        <f t="shared" si="20"/>
        <v>0</v>
      </c>
      <c r="U148" s="30">
        <f t="shared" si="20"/>
        <v>25</v>
      </c>
      <c r="V148" s="30">
        <f t="shared" si="20"/>
        <v>0</v>
      </c>
      <c r="W148" s="30">
        <f t="shared" si="20"/>
        <v>0</v>
      </c>
      <c r="X148" s="30">
        <f t="shared" si="20"/>
        <v>25</v>
      </c>
      <c r="Y148" s="58">
        <f t="shared" si="20"/>
        <v>0</v>
      </c>
      <c r="Z148" s="58">
        <f t="shared" si="20"/>
        <v>0</v>
      </c>
      <c r="AA148" s="30">
        <f t="shared" si="20"/>
        <v>27</v>
      </c>
      <c r="AB148" s="58">
        <f t="shared" si="20"/>
        <v>0</v>
      </c>
      <c r="AC148" s="58">
        <f t="shared" si="20"/>
        <v>0</v>
      </c>
      <c r="AD148" s="73">
        <f t="shared" si="20"/>
        <v>0</v>
      </c>
      <c r="AE148" s="58">
        <f t="shared" si="20"/>
        <v>0</v>
      </c>
      <c r="AF148" s="58">
        <f t="shared" si="20"/>
        <v>0</v>
      </c>
    </row>
    <row r="149" spans="1:32" x14ac:dyDescent="0.2">
      <c r="A149" s="13" t="s">
        <v>171</v>
      </c>
      <c r="B149" s="24" t="s">
        <v>32</v>
      </c>
      <c r="C149" s="30">
        <f t="shared" ref="C149:AF149" si="21">C$124</f>
        <v>22.78</v>
      </c>
      <c r="D149" s="30">
        <f t="shared" si="21"/>
        <v>29.5</v>
      </c>
      <c r="E149" s="30">
        <f t="shared" si="21"/>
        <v>25</v>
      </c>
      <c r="F149" s="30">
        <f t="shared" si="21"/>
        <v>25</v>
      </c>
      <c r="G149" s="30">
        <f t="shared" si="21"/>
        <v>25</v>
      </c>
      <c r="H149" s="58">
        <f t="shared" si="21"/>
        <v>0</v>
      </c>
      <c r="I149" s="30">
        <f t="shared" si="21"/>
        <v>30</v>
      </c>
      <c r="J149" s="30">
        <f t="shared" si="21"/>
        <v>30</v>
      </c>
      <c r="K149" s="30">
        <f t="shared" si="21"/>
        <v>25</v>
      </c>
      <c r="L149" s="30">
        <f t="shared" si="21"/>
        <v>25</v>
      </c>
      <c r="M149" s="58">
        <f t="shared" si="21"/>
        <v>0</v>
      </c>
      <c r="N149" s="30">
        <f t="shared" si="21"/>
        <v>40</v>
      </c>
      <c r="O149" s="30">
        <f t="shared" si="21"/>
        <v>31</v>
      </c>
      <c r="P149" s="30">
        <f t="shared" si="21"/>
        <v>27.400000000000002</v>
      </c>
      <c r="Q149" s="30">
        <f t="shared" si="21"/>
        <v>19.91</v>
      </c>
      <c r="R149" s="30">
        <f t="shared" si="21"/>
        <v>23.07</v>
      </c>
      <c r="S149" s="30">
        <f t="shared" si="21"/>
        <v>22.94</v>
      </c>
      <c r="T149" s="30">
        <f t="shared" si="21"/>
        <v>23.66</v>
      </c>
      <c r="U149" s="30">
        <f t="shared" si="21"/>
        <v>24.84</v>
      </c>
      <c r="V149" s="30">
        <f t="shared" si="21"/>
        <v>24.6</v>
      </c>
      <c r="W149" s="30">
        <f t="shared" si="21"/>
        <v>26.28</v>
      </c>
      <c r="X149" s="30">
        <f t="shared" si="21"/>
        <v>26.62</v>
      </c>
      <c r="Y149" s="30">
        <f t="shared" si="21"/>
        <v>24.25</v>
      </c>
      <c r="Z149" s="30">
        <f t="shared" si="21"/>
        <v>26.76</v>
      </c>
      <c r="AA149" s="30">
        <f t="shared" si="21"/>
        <v>23.44</v>
      </c>
      <c r="AB149" s="30">
        <f t="shared" si="21"/>
        <v>24.150000000000002</v>
      </c>
      <c r="AC149" s="30">
        <f t="shared" si="21"/>
        <v>26.6</v>
      </c>
      <c r="AD149" s="77">
        <f t="shared" si="21"/>
        <v>21.400000000000002</v>
      </c>
      <c r="AE149" s="30">
        <f t="shared" si="21"/>
        <v>20.400000000000002</v>
      </c>
      <c r="AF149" s="30">
        <f t="shared" si="21"/>
        <v>24.038461538461537</v>
      </c>
    </row>
    <row r="150" spans="1:32" ht="15" x14ac:dyDescent="0.25">
      <c r="A150" s="16" t="s">
        <v>172</v>
      </c>
      <c r="B150" s="25"/>
      <c r="C150" s="31">
        <f>(C$128*SURFACES_LUPIN!C$128+SURFACES_LUPIN!C$129*RENDEMENTS_LUPIN!C$129+RENDEMENTS_LUPIN!C$130*SURFACES_LUPIN!C$130+SURFACES_LUPIN!C$131*RENDEMENTS_LUPIN!C$131+RENDEMENTS_LUPIN!C$132*SURFACES_LUPIN!C$132+SURFACES_LUPIN!C$133*RENDEMENTS_LUPIN!C$133+RENDEMENTS_LUPIN!C$134*SURFACES_LUPIN!C$134+SURFACES_LUPIN!C$135*RENDEMENTS_LUPIN!C$135)/(SURFACES_LUPIN!C$128+SURFACES_LUPIN!C$129+SURFACES_LUPIN!C$130+SURFACES_LUPIN!C$131+SURFACES_LUPIN!C$132+SURFACES_LUPIN!C$133+SURFACES_LUPIN!C$134+SURFACES_LUPIN!C$135)</f>
        <v>25.420222544750846</v>
      </c>
      <c r="D150" s="31">
        <f>(D$128*SURFACES_LUPIN!D$128+SURFACES_LUPIN!D$129*RENDEMENTS_LUPIN!D$129+RENDEMENTS_LUPIN!D$130*SURFACES_LUPIN!D$130+SURFACES_LUPIN!D$131*RENDEMENTS_LUPIN!D$131+RENDEMENTS_LUPIN!D$132*SURFACES_LUPIN!D$132+SURFACES_LUPIN!D$133*RENDEMENTS_LUPIN!D$133+RENDEMENTS_LUPIN!D$134*SURFACES_LUPIN!D$134+SURFACES_LUPIN!D$135*RENDEMENTS_LUPIN!D$135)/(SURFACES_LUPIN!D$128+SURFACES_LUPIN!D$129+SURFACES_LUPIN!D$130+SURFACES_LUPIN!D$131+SURFACES_LUPIN!D$132+SURFACES_LUPIN!D$133+SURFACES_LUPIN!D$134+SURFACES_LUPIN!D$135)</f>
        <v>28.472437337942957</v>
      </c>
      <c r="E150" s="31">
        <f>(E$128*SURFACES_LUPIN!E$128+SURFACES_LUPIN!E$129*RENDEMENTS_LUPIN!E$129+RENDEMENTS_LUPIN!E$130*SURFACES_LUPIN!E$130+SURFACES_LUPIN!E$131*RENDEMENTS_LUPIN!E$131+RENDEMENTS_LUPIN!E$132*SURFACES_LUPIN!E$132+SURFACES_LUPIN!E$133*RENDEMENTS_LUPIN!E$133+RENDEMENTS_LUPIN!E$134*SURFACES_LUPIN!E$134+SURFACES_LUPIN!E$135*RENDEMENTS_LUPIN!E$135)/(SURFACES_LUPIN!E$128+SURFACES_LUPIN!E$129+SURFACES_LUPIN!E$130+SURFACES_LUPIN!E$131+SURFACES_LUPIN!E$132+SURFACES_LUPIN!E$133+SURFACES_LUPIN!E$134+SURFACES_LUPIN!E$135)</f>
        <v>30.018637618901504</v>
      </c>
      <c r="F150" s="31">
        <f>(F$128*SURFACES_LUPIN!F$128+SURFACES_LUPIN!F$129*RENDEMENTS_LUPIN!F$129+RENDEMENTS_LUPIN!F$130*SURFACES_LUPIN!F$130+SURFACES_LUPIN!F$131*RENDEMENTS_LUPIN!F$131+RENDEMENTS_LUPIN!F$132*SURFACES_LUPIN!F$132+SURFACES_LUPIN!F$133*RENDEMENTS_LUPIN!F$133+RENDEMENTS_LUPIN!F$134*SURFACES_LUPIN!F$134+SURFACES_LUPIN!F$135*RENDEMENTS_LUPIN!F$135)/(SURFACES_LUPIN!F$128+SURFACES_LUPIN!F$129+SURFACES_LUPIN!F$130+SURFACES_LUPIN!F$131+SURFACES_LUPIN!F$132+SURFACES_LUPIN!F$133+SURFACES_LUPIN!F$134+SURFACES_LUPIN!F$135)</f>
        <v>32.693877321328081</v>
      </c>
      <c r="G150" s="31">
        <f>(G$128*SURFACES_LUPIN!G$128+SURFACES_LUPIN!G$129*RENDEMENTS_LUPIN!G$129+RENDEMENTS_LUPIN!G$130*SURFACES_LUPIN!G$130+SURFACES_LUPIN!G$131*RENDEMENTS_LUPIN!G$131+RENDEMENTS_LUPIN!G$132*SURFACES_LUPIN!G$132+SURFACES_LUPIN!G$133*RENDEMENTS_LUPIN!G$133+RENDEMENTS_LUPIN!G$134*SURFACES_LUPIN!G$134+SURFACES_LUPIN!G$135*RENDEMENTS_LUPIN!G$135)/(SURFACES_LUPIN!G$128+SURFACES_LUPIN!G$129+SURFACES_LUPIN!G$130+SURFACES_LUPIN!G$131+SURFACES_LUPIN!G$132+SURFACES_LUPIN!G$133+SURFACES_LUPIN!G$134+SURFACES_LUPIN!G$135)</f>
        <v>31.166577296063892</v>
      </c>
      <c r="H150" s="31">
        <f>(H$128*SURFACES_LUPIN!H$128+SURFACES_LUPIN!H$129*RENDEMENTS_LUPIN!H$129+RENDEMENTS_LUPIN!H$130*SURFACES_LUPIN!H$130+SURFACES_LUPIN!H$131*RENDEMENTS_LUPIN!H$131+RENDEMENTS_LUPIN!H$132*SURFACES_LUPIN!H$132+SURFACES_LUPIN!H$133*RENDEMENTS_LUPIN!H$133+RENDEMENTS_LUPIN!H$134*SURFACES_LUPIN!H$134+SURFACES_LUPIN!H$135*RENDEMENTS_LUPIN!H$135)/(SURFACES_LUPIN!H$128+SURFACES_LUPIN!H$129+SURFACES_LUPIN!H$130+SURFACES_LUPIN!H$131+SURFACES_LUPIN!H$132+SURFACES_LUPIN!H$133+SURFACES_LUPIN!H$134+SURFACES_LUPIN!H$135)</f>
        <v>30.681901728844409</v>
      </c>
      <c r="I150" s="31">
        <f>(I$128*SURFACES_LUPIN!I$128+SURFACES_LUPIN!I$129*RENDEMENTS_LUPIN!I$129+RENDEMENTS_LUPIN!I$130*SURFACES_LUPIN!I$130+SURFACES_LUPIN!I$131*RENDEMENTS_LUPIN!I$131+RENDEMENTS_LUPIN!I$132*SURFACES_LUPIN!I$132+SURFACES_LUPIN!I$133*RENDEMENTS_LUPIN!I$133+RENDEMENTS_LUPIN!I$134*SURFACES_LUPIN!I$134+SURFACES_LUPIN!I$135*RENDEMENTS_LUPIN!I$135)/(SURFACES_LUPIN!I$128+SURFACES_LUPIN!I$129+SURFACES_LUPIN!I$130+SURFACES_LUPIN!I$131+SURFACES_LUPIN!I$132+SURFACES_LUPIN!I$133+SURFACES_LUPIN!I$134+SURFACES_LUPIN!I$135)</f>
        <v>30.609880597014929</v>
      </c>
      <c r="J150" s="31">
        <f>(J$128*SURFACES_LUPIN!J$128+SURFACES_LUPIN!J$129*RENDEMENTS_LUPIN!J$129+RENDEMENTS_LUPIN!J$130*SURFACES_LUPIN!J$130+SURFACES_LUPIN!J$131*RENDEMENTS_LUPIN!J$131+RENDEMENTS_LUPIN!J$132*SURFACES_LUPIN!J$132+SURFACES_LUPIN!J$133*RENDEMENTS_LUPIN!J$133+RENDEMENTS_LUPIN!J$134*SURFACES_LUPIN!J$134+SURFACES_LUPIN!J$135*RENDEMENTS_LUPIN!J$135)/(SURFACES_LUPIN!J$128+SURFACES_LUPIN!J$129+SURFACES_LUPIN!J$130+SURFACES_LUPIN!J$131+SURFACES_LUPIN!J$132+SURFACES_LUPIN!J$133+SURFACES_LUPIN!J$134+SURFACES_LUPIN!J$135)</f>
        <v>30.021350710900474</v>
      </c>
      <c r="K150" s="31">
        <f>(K$128*SURFACES_LUPIN!K$128+SURFACES_LUPIN!K$129*RENDEMENTS_LUPIN!K$129+RENDEMENTS_LUPIN!K$130*SURFACES_LUPIN!K$130+SURFACES_LUPIN!K$131*RENDEMENTS_LUPIN!K$131+RENDEMENTS_LUPIN!K$132*SURFACES_LUPIN!K$132+SURFACES_LUPIN!K$133*RENDEMENTS_LUPIN!K$133+RENDEMENTS_LUPIN!K$134*SURFACES_LUPIN!K$134+SURFACES_LUPIN!K$135*RENDEMENTS_LUPIN!K$135)/(SURFACES_LUPIN!K$128+SURFACES_LUPIN!K$129+SURFACES_LUPIN!K$130+SURFACES_LUPIN!K$131+SURFACES_LUPIN!K$132+SURFACES_LUPIN!K$133+SURFACES_LUPIN!K$134+SURFACES_LUPIN!K$135)</f>
        <v>31.747379986477348</v>
      </c>
      <c r="L150" s="31">
        <f>(L$128*SURFACES_LUPIN!L$128+SURFACES_LUPIN!L$129*RENDEMENTS_LUPIN!L$129+RENDEMENTS_LUPIN!L$130*SURFACES_LUPIN!L$130+SURFACES_LUPIN!L$131*RENDEMENTS_LUPIN!L$131+RENDEMENTS_LUPIN!L$132*SURFACES_LUPIN!L$132+SURFACES_LUPIN!L$133*RENDEMENTS_LUPIN!L$133+RENDEMENTS_LUPIN!L$134*SURFACES_LUPIN!L$134+SURFACES_LUPIN!L$135*RENDEMENTS_LUPIN!L$135)/(SURFACES_LUPIN!L$128+SURFACES_LUPIN!L$129+SURFACES_LUPIN!L$130+SURFACES_LUPIN!L$131+SURFACES_LUPIN!L$132+SURFACES_LUPIN!L$133+SURFACES_LUPIN!L$134+SURFACES_LUPIN!L$135)</f>
        <v>32.462191011235959</v>
      </c>
      <c r="M150" s="31">
        <f>(M$128*SURFACES_LUPIN!M$128+SURFACES_LUPIN!M$129*RENDEMENTS_LUPIN!M$129+RENDEMENTS_LUPIN!M$130*SURFACES_LUPIN!M$130+SURFACES_LUPIN!M$131*RENDEMENTS_LUPIN!M$131+RENDEMENTS_LUPIN!M$132*SURFACES_LUPIN!M$132+SURFACES_LUPIN!M$133*RENDEMENTS_LUPIN!M$133+RENDEMENTS_LUPIN!M$134*SURFACES_LUPIN!M$134+SURFACES_LUPIN!M$135*RENDEMENTS_LUPIN!M$135)/(SURFACES_LUPIN!M$128+SURFACES_LUPIN!M$129+SURFACES_LUPIN!M$130+SURFACES_LUPIN!M$131+SURFACES_LUPIN!M$132+SURFACES_LUPIN!M$133+SURFACES_LUPIN!M$134+SURFACES_LUPIN!M$135)</f>
        <v>34.575501884206922</v>
      </c>
      <c r="N150" s="31">
        <f>(N$128*SURFACES_LUPIN!N$128+SURFACES_LUPIN!N$129*RENDEMENTS_LUPIN!N$129+RENDEMENTS_LUPIN!N$130*SURFACES_LUPIN!N$130+SURFACES_LUPIN!N$131*RENDEMENTS_LUPIN!N$131+RENDEMENTS_LUPIN!N$132*SURFACES_LUPIN!N$132+SURFACES_LUPIN!N$133*RENDEMENTS_LUPIN!N$133+RENDEMENTS_LUPIN!N$134*SURFACES_LUPIN!N$134+SURFACES_LUPIN!N$135*RENDEMENTS_LUPIN!N$135)/(SURFACES_LUPIN!N$128+SURFACES_LUPIN!N$129+SURFACES_LUPIN!N$130+SURFACES_LUPIN!N$131+SURFACES_LUPIN!N$132+SURFACES_LUPIN!N$133+SURFACES_LUPIN!N$134+SURFACES_LUPIN!N$135)</f>
        <v>31.107614435722297</v>
      </c>
      <c r="O150" s="31">
        <f>(O$128*SURFACES_LUPIN!O$128+SURFACES_LUPIN!O$129*RENDEMENTS_LUPIN!O$129+RENDEMENTS_LUPIN!O$130*SURFACES_LUPIN!O$130+SURFACES_LUPIN!O$131*RENDEMENTS_LUPIN!O$131+RENDEMENTS_LUPIN!O$132*SURFACES_LUPIN!O$132+SURFACES_LUPIN!O$133*RENDEMENTS_LUPIN!O$133+RENDEMENTS_LUPIN!O$134*SURFACES_LUPIN!O$134+SURFACES_LUPIN!O$135*RENDEMENTS_LUPIN!O$135)/(SURFACES_LUPIN!O$128+SURFACES_LUPIN!O$129+SURFACES_LUPIN!O$130+SURFACES_LUPIN!O$131+SURFACES_LUPIN!O$132+SURFACES_LUPIN!O$133+SURFACES_LUPIN!O$134+SURFACES_LUPIN!O$135)</f>
        <v>27.778447893569844</v>
      </c>
      <c r="P150" s="31">
        <f>(P$128*SURFACES_LUPIN!P$128+SURFACES_LUPIN!P$129*RENDEMENTS_LUPIN!P$129+RENDEMENTS_LUPIN!P$130*SURFACES_LUPIN!P$130+SURFACES_LUPIN!P$131*RENDEMENTS_LUPIN!P$131+RENDEMENTS_LUPIN!P$132*SURFACES_LUPIN!P$132+SURFACES_LUPIN!P$133*RENDEMENTS_LUPIN!P$133+RENDEMENTS_LUPIN!P$134*SURFACES_LUPIN!P$134+SURFACES_LUPIN!P$135*RENDEMENTS_LUPIN!P$135)/(SURFACES_LUPIN!P$128+SURFACES_LUPIN!P$129+SURFACES_LUPIN!P$130+SURFACES_LUPIN!P$131+SURFACES_LUPIN!P$132+SURFACES_LUPIN!P$133+SURFACES_LUPIN!P$134+SURFACES_LUPIN!P$135)</f>
        <v>26.277956625183016</v>
      </c>
      <c r="Q150" s="31">
        <f>(Q$128*SURFACES_LUPIN!Q$128+SURFACES_LUPIN!Q$129*RENDEMENTS_LUPIN!Q$129+RENDEMENTS_LUPIN!Q$130*SURFACES_LUPIN!Q$130+SURFACES_LUPIN!Q$131*RENDEMENTS_LUPIN!Q$131+RENDEMENTS_LUPIN!Q$132*SURFACES_LUPIN!Q$132+SURFACES_LUPIN!Q$133*RENDEMENTS_LUPIN!Q$133+RENDEMENTS_LUPIN!Q$134*SURFACES_LUPIN!Q$134+SURFACES_LUPIN!Q$135*RENDEMENTS_LUPIN!Q$135)/(SURFACES_LUPIN!Q$128+SURFACES_LUPIN!Q$129+SURFACES_LUPIN!Q$130+SURFACES_LUPIN!Q$131+SURFACES_LUPIN!Q$132+SURFACES_LUPIN!Q$133+SURFACES_LUPIN!Q$134+SURFACES_LUPIN!Q$135)</f>
        <v>22.74549026425591</v>
      </c>
      <c r="R150" s="31">
        <f>(R$128*SURFACES_LUPIN!R$128+SURFACES_LUPIN!R$129*RENDEMENTS_LUPIN!R$129+RENDEMENTS_LUPIN!R$130*SURFACES_LUPIN!R$130+SURFACES_LUPIN!R$131*RENDEMENTS_LUPIN!R$131+RENDEMENTS_LUPIN!R$132*SURFACES_LUPIN!R$132+SURFACES_LUPIN!R$133*RENDEMENTS_LUPIN!R$133+RENDEMENTS_LUPIN!R$134*SURFACES_LUPIN!R$134+SURFACES_LUPIN!R$135*RENDEMENTS_LUPIN!R$135)/(SURFACES_LUPIN!R$128+SURFACES_LUPIN!R$129+SURFACES_LUPIN!R$130+SURFACES_LUPIN!R$131+SURFACES_LUPIN!R$132+SURFACES_LUPIN!R$133+SURFACES_LUPIN!R$134+SURFACES_LUPIN!R$135)</f>
        <v>25.322300897983219</v>
      </c>
      <c r="S150" s="31">
        <f>(S$128*SURFACES_LUPIN!S$128+SURFACES_LUPIN!S$129*RENDEMENTS_LUPIN!S$129+RENDEMENTS_LUPIN!S$130*SURFACES_LUPIN!S$130+SURFACES_LUPIN!S$131*RENDEMENTS_LUPIN!S$131+RENDEMENTS_LUPIN!S$132*SURFACES_LUPIN!S$132+SURFACES_LUPIN!S$133*RENDEMENTS_LUPIN!S$133+RENDEMENTS_LUPIN!S$134*SURFACES_LUPIN!S$134+SURFACES_LUPIN!S$135*RENDEMENTS_LUPIN!S$135)/(SURFACES_LUPIN!S$128+SURFACES_LUPIN!S$129+SURFACES_LUPIN!S$130+SURFACES_LUPIN!S$131+SURFACES_LUPIN!S$132+SURFACES_LUPIN!S$133+SURFACES_LUPIN!S$134+SURFACES_LUPIN!S$135)</f>
        <v>25.207294740824821</v>
      </c>
      <c r="T150" s="31">
        <f>(T$128*SURFACES_LUPIN!T$128+SURFACES_LUPIN!T$129*RENDEMENTS_LUPIN!T$129+RENDEMENTS_LUPIN!T$130*SURFACES_LUPIN!T$130+SURFACES_LUPIN!T$131*RENDEMENTS_LUPIN!T$131+RENDEMENTS_LUPIN!T$132*SURFACES_LUPIN!T$132+SURFACES_LUPIN!T$133*RENDEMENTS_LUPIN!T$133+RENDEMENTS_LUPIN!T$134*SURFACES_LUPIN!T$134+SURFACES_LUPIN!T$135*RENDEMENTS_LUPIN!T$135)/(SURFACES_LUPIN!T$128+SURFACES_LUPIN!T$129+SURFACES_LUPIN!T$130+SURFACES_LUPIN!T$131+SURFACES_LUPIN!T$132+SURFACES_LUPIN!T$133+SURFACES_LUPIN!T$134+SURFACES_LUPIN!T$135)</f>
        <v>25.685071401003469</v>
      </c>
      <c r="U150" s="31">
        <f>(U$128*SURFACES_LUPIN!U$128+SURFACES_LUPIN!U$129*RENDEMENTS_LUPIN!U$129+RENDEMENTS_LUPIN!U$130*SURFACES_LUPIN!U$130+SURFACES_LUPIN!U$131*RENDEMENTS_LUPIN!U$131+RENDEMENTS_LUPIN!U$132*SURFACES_LUPIN!U$132+SURFACES_LUPIN!U$133*RENDEMENTS_LUPIN!U$133+RENDEMENTS_LUPIN!U$134*SURFACES_LUPIN!U$134+SURFACES_LUPIN!U$135*RENDEMENTS_LUPIN!U$135)/(SURFACES_LUPIN!U$128+SURFACES_LUPIN!U$129+SURFACES_LUPIN!U$130+SURFACES_LUPIN!U$131+SURFACES_LUPIN!U$132+SURFACES_LUPIN!U$133+SURFACES_LUPIN!U$134+SURFACES_LUPIN!U$135)</f>
        <v>24.526431287343836</v>
      </c>
      <c r="V150" s="31">
        <f>(V$128*SURFACES_LUPIN!V$128+SURFACES_LUPIN!V$129*RENDEMENTS_LUPIN!V$129+RENDEMENTS_LUPIN!V$130*SURFACES_LUPIN!V$130+SURFACES_LUPIN!V$131*RENDEMENTS_LUPIN!V$131+RENDEMENTS_LUPIN!V$132*SURFACES_LUPIN!V$132+SURFACES_LUPIN!V$133*RENDEMENTS_LUPIN!V$133+RENDEMENTS_LUPIN!V$134*SURFACES_LUPIN!V$134+SURFACES_LUPIN!V$135*RENDEMENTS_LUPIN!V$135)/(SURFACES_LUPIN!V$128+SURFACES_LUPIN!V$129+SURFACES_LUPIN!V$130+SURFACES_LUPIN!V$131+SURFACES_LUPIN!V$132+SURFACES_LUPIN!V$133+SURFACES_LUPIN!V$134+SURFACES_LUPIN!V$135)</f>
        <v>26.182407315867522</v>
      </c>
      <c r="W150" s="31">
        <f>(W$128*SURFACES_LUPIN!W$128+SURFACES_LUPIN!W$129*RENDEMENTS_LUPIN!W$129+RENDEMENTS_LUPIN!W$130*SURFACES_LUPIN!W$130+SURFACES_LUPIN!W$131*RENDEMENTS_LUPIN!W$131+RENDEMENTS_LUPIN!W$132*SURFACES_LUPIN!W$132+SURFACES_LUPIN!W$133*RENDEMENTS_LUPIN!W$133+RENDEMENTS_LUPIN!W$134*SURFACES_LUPIN!W$134+SURFACES_LUPIN!W$135*RENDEMENTS_LUPIN!W$135)/(SURFACES_LUPIN!W$128+SURFACES_LUPIN!W$129+SURFACES_LUPIN!W$130+SURFACES_LUPIN!W$131+SURFACES_LUPIN!W$132+SURFACES_LUPIN!W$133+SURFACES_LUPIN!W$134+SURFACES_LUPIN!W$135)</f>
        <v>26.56312476441764</v>
      </c>
      <c r="X150" s="31">
        <f>(X$128*SURFACES_LUPIN!X$128+SURFACES_LUPIN!X$129*RENDEMENTS_LUPIN!X$129+RENDEMENTS_LUPIN!X$130*SURFACES_LUPIN!X$130+SURFACES_LUPIN!X$131*RENDEMENTS_LUPIN!X$131+RENDEMENTS_LUPIN!X$132*SURFACES_LUPIN!X$132+SURFACES_LUPIN!X$133*RENDEMENTS_LUPIN!X$133+RENDEMENTS_LUPIN!X$134*SURFACES_LUPIN!X$134+SURFACES_LUPIN!X$135*RENDEMENTS_LUPIN!X$135)/(SURFACES_LUPIN!X$128+SURFACES_LUPIN!X$129+SURFACES_LUPIN!X$130+SURFACES_LUPIN!X$131+SURFACES_LUPIN!X$132+SURFACES_LUPIN!X$133+SURFACES_LUPIN!X$134+SURFACES_LUPIN!X$135)</f>
        <v>25.113089928057555</v>
      </c>
      <c r="Y150" s="31">
        <f>(Y$128*SURFACES_LUPIN!Y$128+SURFACES_LUPIN!Y$129*RENDEMENTS_LUPIN!Y$129+RENDEMENTS_LUPIN!Y$130*SURFACES_LUPIN!Y$130+SURFACES_LUPIN!Y$131*RENDEMENTS_LUPIN!Y$131+RENDEMENTS_LUPIN!Y$132*SURFACES_LUPIN!Y$132+SURFACES_LUPIN!Y$133*RENDEMENTS_LUPIN!Y$133+RENDEMENTS_LUPIN!Y$134*SURFACES_LUPIN!Y$134+SURFACES_LUPIN!Y$135*RENDEMENTS_LUPIN!Y$135)/(SURFACES_LUPIN!Y$128+SURFACES_LUPIN!Y$129+SURFACES_LUPIN!Y$130+SURFACES_LUPIN!Y$131+SURFACES_LUPIN!Y$132+SURFACES_LUPIN!Y$133+SURFACES_LUPIN!Y$134+SURFACES_LUPIN!Y$135)</f>
        <v>21.459122434536447</v>
      </c>
      <c r="Z150" s="31">
        <f>(Z$128*SURFACES_LUPIN!Z$128+SURFACES_LUPIN!Z$129*RENDEMENTS_LUPIN!Z$129+RENDEMENTS_LUPIN!Z$130*SURFACES_LUPIN!Z$130+SURFACES_LUPIN!Z$131*RENDEMENTS_LUPIN!Z$131+RENDEMENTS_LUPIN!Z$132*SURFACES_LUPIN!Z$132+SURFACES_LUPIN!Z$133*RENDEMENTS_LUPIN!Z$133+RENDEMENTS_LUPIN!Z$134*SURFACES_LUPIN!Z$134+SURFACES_LUPIN!Z$135*RENDEMENTS_LUPIN!Z$135)/(SURFACES_LUPIN!Z$128+SURFACES_LUPIN!Z$129+SURFACES_LUPIN!Z$130+SURFACES_LUPIN!Z$131+SURFACES_LUPIN!Z$132+SURFACES_LUPIN!Z$133+SURFACES_LUPIN!Z$134+SURFACES_LUPIN!Z$135)</f>
        <v>24.856055088702146</v>
      </c>
      <c r="AA150" s="31">
        <f>(AA$128*SURFACES_LUPIN!AA$128+SURFACES_LUPIN!AA$129*RENDEMENTS_LUPIN!AA$129+RENDEMENTS_LUPIN!AA$130*SURFACES_LUPIN!AA$130+SURFACES_LUPIN!AA$131*RENDEMENTS_LUPIN!AA$131+RENDEMENTS_LUPIN!AA$132*SURFACES_LUPIN!AA$132+SURFACES_LUPIN!AA$133*RENDEMENTS_LUPIN!AA$133+RENDEMENTS_LUPIN!AA$134*SURFACES_LUPIN!AA$134+SURFACES_LUPIN!AA$135*RENDEMENTS_LUPIN!AA$135)/(SURFACES_LUPIN!AA$128+SURFACES_LUPIN!AA$129+SURFACES_LUPIN!AA$130+SURFACES_LUPIN!AA$131+SURFACES_LUPIN!AA$132+SURFACES_LUPIN!AA$133+SURFACES_LUPIN!AA$134+SURFACES_LUPIN!AA$135)</f>
        <v>25.303314224292368</v>
      </c>
      <c r="AB150" s="31">
        <f>(AB$128*SURFACES_LUPIN!AB$128+SURFACES_LUPIN!AB$129*RENDEMENTS_LUPIN!AB$129+RENDEMENTS_LUPIN!AB$130*SURFACES_LUPIN!AB$130+SURFACES_LUPIN!AB$131*RENDEMENTS_LUPIN!AB$131+RENDEMENTS_LUPIN!AB$132*SURFACES_LUPIN!AB$132+SURFACES_LUPIN!AB$133*RENDEMENTS_LUPIN!AB$133+RENDEMENTS_LUPIN!AB$134*SURFACES_LUPIN!AB$134+SURFACES_LUPIN!AB$135*RENDEMENTS_LUPIN!AB$135)/(SURFACES_LUPIN!AB$128+SURFACES_LUPIN!AB$129+SURFACES_LUPIN!AB$130+SURFACES_LUPIN!AB$131+SURFACES_LUPIN!AB$132+SURFACES_LUPIN!AB$133+SURFACES_LUPIN!AB$134+SURFACES_LUPIN!AB$135)</f>
        <v>29.344513765541741</v>
      </c>
      <c r="AC150" s="31">
        <f>(AC$128*SURFACES_LUPIN!AC$128+SURFACES_LUPIN!AC$129*RENDEMENTS_LUPIN!AC$129+RENDEMENTS_LUPIN!AC$130*SURFACES_LUPIN!AC$130+SURFACES_LUPIN!AC$131*RENDEMENTS_LUPIN!AC$131+RENDEMENTS_LUPIN!AC$132*SURFACES_LUPIN!AC$132+SURFACES_LUPIN!AC$133*RENDEMENTS_LUPIN!AC$133+RENDEMENTS_LUPIN!AC$134*SURFACES_LUPIN!AC$134+SURFACES_LUPIN!AC$135*RENDEMENTS_LUPIN!AC$135)/(SURFACES_LUPIN!AC$128+SURFACES_LUPIN!AC$129+SURFACES_LUPIN!AC$130+SURFACES_LUPIN!AC$131+SURFACES_LUPIN!AC$132+SURFACES_LUPIN!AC$133+SURFACES_LUPIN!AC$134+SURFACES_LUPIN!AC$135)</f>
        <v>25.176818907697221</v>
      </c>
      <c r="AD150" s="78">
        <f>(AD$128*SURFACES_LUPIN!AD$128+SURFACES_LUPIN!AD$129*RENDEMENTS_LUPIN!AD$129+RENDEMENTS_LUPIN!AD$130*SURFACES_LUPIN!AD$130+SURFACES_LUPIN!AD$131*RENDEMENTS_LUPIN!AD$131+RENDEMENTS_LUPIN!AD$132*SURFACES_LUPIN!AD$132+SURFACES_LUPIN!AD$133*RENDEMENTS_LUPIN!AD$133+RENDEMENTS_LUPIN!AD$134*SURFACES_LUPIN!AD$134+SURFACES_LUPIN!AD$135*RENDEMENTS_LUPIN!AD$135)/(SURFACES_LUPIN!AD$128+SURFACES_LUPIN!AD$129+SURFACES_LUPIN!AD$130+SURFACES_LUPIN!AD$131+SURFACES_LUPIN!AD$132+SURFACES_LUPIN!AD$133+SURFACES_LUPIN!AD$134+SURFACES_LUPIN!AD$135)</f>
        <v>21.833981758780286</v>
      </c>
      <c r="AE150" s="31">
        <f>(AE$128*SURFACES_LUPIN!AE$128+SURFACES_LUPIN!AE$129*RENDEMENTS_LUPIN!AE$129+RENDEMENTS_LUPIN!AE$130*SURFACES_LUPIN!AE$130+SURFACES_LUPIN!AE$131*RENDEMENTS_LUPIN!AE$131+RENDEMENTS_LUPIN!AE$132*SURFACES_LUPIN!AE$132+SURFACES_LUPIN!AE$133*RENDEMENTS_LUPIN!AE$133+RENDEMENTS_LUPIN!AE$134*SURFACES_LUPIN!AE$134+SURFACES_LUPIN!AE$135*RENDEMENTS_LUPIN!AE$135)/(SURFACES_LUPIN!AE$128+SURFACES_LUPIN!AE$129+SURFACES_LUPIN!AE$130+SURFACES_LUPIN!AE$131+SURFACES_LUPIN!AE$132+SURFACES_LUPIN!AE$133+SURFACES_LUPIN!AE$134+SURFACES_LUPIN!AE$135)</f>
        <v>23.901212307692308</v>
      </c>
      <c r="AF150" s="31">
        <f>(AF$128*SURFACES_LUPIN!AF$128+SURFACES_LUPIN!AF$129*RENDEMENTS_LUPIN!AF$129+RENDEMENTS_LUPIN!AF$130*SURFACES_LUPIN!AF$130+SURFACES_LUPIN!AF$131*RENDEMENTS_LUPIN!AF$131+RENDEMENTS_LUPIN!AF$132*SURFACES_LUPIN!AF$132+SURFACES_LUPIN!AF$133*RENDEMENTS_LUPIN!AF$133+RENDEMENTS_LUPIN!AF$134*SURFACES_LUPIN!AF$134+SURFACES_LUPIN!AF$135*RENDEMENTS_LUPIN!AF$135)/(SURFACES_LUPIN!AF$128+SURFACES_LUPIN!AF$129+SURFACES_LUPIN!AF$130+SURFACES_LUPIN!AF$131+SURFACES_LUPIN!AF$132+SURFACES_LUPIN!AF$133+SURFACES_LUPIN!AF$134+SURFACES_LUPIN!AF$135)</f>
        <v>25.057034220532319</v>
      </c>
    </row>
    <row r="151" spans="1:32" ht="15" x14ac:dyDescent="0.25">
      <c r="A151" s="16" t="s">
        <v>173</v>
      </c>
      <c r="B151" s="25"/>
      <c r="C151" s="31">
        <f>(C$136*SURFACES_LUPIN!C$136+SURFACES_LUPIN!C$137*RENDEMENTS_LUPIN!C$137+RENDEMENTS_LUPIN!C$138*SURFACES_LUPIN!C$138+SURFACES_LUPIN!C$139*RENDEMENTS_LUPIN!C$139+RENDEMENTS_LUPIN!C$140*SURFACES_LUPIN!C$140+SURFACES_LUPIN!C$141*RENDEMENTS_LUPIN!C$141+RENDEMENTS_LUPIN!C$142*SURFACES_LUPIN!C$142)/(SURFACES_LUPIN!C$136+SURFACES_LUPIN!C$137+SURFACES_LUPIN!C$138+SURFACES_LUPIN!C$139+SURFACES_LUPIN!C$140+SURFACES_LUPIN!C$141+SURFACES_LUPIN!C$142)</f>
        <v>37</v>
      </c>
      <c r="D151" s="31">
        <f>(D$136*SURFACES_LUPIN!D$136+SURFACES_LUPIN!D$137*RENDEMENTS_LUPIN!D$137+RENDEMENTS_LUPIN!D$138*SURFACES_LUPIN!D$138+SURFACES_LUPIN!D$139*RENDEMENTS_LUPIN!D$139+RENDEMENTS_LUPIN!D$140*SURFACES_LUPIN!D$140+SURFACES_LUPIN!D$141*RENDEMENTS_LUPIN!D$141+RENDEMENTS_LUPIN!D$142*SURFACES_LUPIN!D$142)/(SURFACES_LUPIN!D$136+SURFACES_LUPIN!D$137+SURFACES_LUPIN!D$138+SURFACES_LUPIN!D$139+SURFACES_LUPIN!D$140+SURFACES_LUPIN!D$141+SURFACES_LUPIN!D$142)</f>
        <v>20</v>
      </c>
      <c r="E151" s="31">
        <f>(E$136*SURFACES_LUPIN!E$136+SURFACES_LUPIN!E$137*RENDEMENTS_LUPIN!E$137+RENDEMENTS_LUPIN!E$138*SURFACES_LUPIN!E$138+SURFACES_LUPIN!E$139*RENDEMENTS_LUPIN!E$139+RENDEMENTS_LUPIN!E$140*SURFACES_LUPIN!E$140+SURFACES_LUPIN!E$141*RENDEMENTS_LUPIN!E$141+RENDEMENTS_LUPIN!E$142*SURFACES_LUPIN!E$142)/(SURFACES_LUPIN!E$136+SURFACES_LUPIN!E$137+SURFACES_LUPIN!E$138+SURFACES_LUPIN!E$139+SURFACES_LUPIN!E$140+SURFACES_LUPIN!E$141+SURFACES_LUPIN!E$142)</f>
        <v>25.192307692307693</v>
      </c>
      <c r="F151" s="31">
        <f>(F$136*SURFACES_LUPIN!F$136+SURFACES_LUPIN!F$137*RENDEMENTS_LUPIN!F$137+RENDEMENTS_LUPIN!F$138*SURFACES_LUPIN!F$138+SURFACES_LUPIN!F$139*RENDEMENTS_LUPIN!F$139+RENDEMENTS_LUPIN!F$140*SURFACES_LUPIN!F$140+SURFACES_LUPIN!F$141*RENDEMENTS_LUPIN!F$141+RENDEMENTS_LUPIN!F$142*SURFACES_LUPIN!F$142)/(SURFACES_LUPIN!F$136+SURFACES_LUPIN!F$137+SURFACES_LUPIN!F$138+SURFACES_LUPIN!F$139+SURFACES_LUPIN!F$140+SURFACES_LUPIN!F$141+SURFACES_LUPIN!F$142)</f>
        <v>25.454545454545453</v>
      </c>
      <c r="G151" s="31">
        <f>(G$136*SURFACES_LUPIN!G$136+SURFACES_LUPIN!G$137*RENDEMENTS_LUPIN!G$137+RENDEMENTS_LUPIN!G$138*SURFACES_LUPIN!G$138+SURFACES_LUPIN!G$139*RENDEMENTS_LUPIN!G$139+RENDEMENTS_LUPIN!G$140*SURFACES_LUPIN!G$140+SURFACES_LUPIN!G$141*RENDEMENTS_LUPIN!G$141+RENDEMENTS_LUPIN!G$142*SURFACES_LUPIN!G$142)/(SURFACES_LUPIN!G$136+SURFACES_LUPIN!G$137+SURFACES_LUPIN!G$138+SURFACES_LUPIN!G$139+SURFACES_LUPIN!G$140+SURFACES_LUPIN!G$141+SURFACES_LUPIN!G$142)</f>
        <v>26.875</v>
      </c>
      <c r="H151" s="31">
        <f>(H$136*SURFACES_LUPIN!H$136+SURFACES_LUPIN!H$137*RENDEMENTS_LUPIN!H$137+RENDEMENTS_LUPIN!H$138*SURFACES_LUPIN!H$138+SURFACES_LUPIN!H$139*RENDEMENTS_LUPIN!H$139+RENDEMENTS_LUPIN!H$140*SURFACES_LUPIN!H$140+SURFACES_LUPIN!H$141*RENDEMENTS_LUPIN!H$141+RENDEMENTS_LUPIN!H$142*SURFACES_LUPIN!H$142)/(SURFACES_LUPIN!H$136+SURFACES_LUPIN!H$137+SURFACES_LUPIN!H$138+SURFACES_LUPIN!H$139+SURFACES_LUPIN!H$140+SURFACES_LUPIN!H$141+SURFACES_LUPIN!H$142)</f>
        <v>28.333333333333332</v>
      </c>
      <c r="I151" s="31">
        <f>(I$136*SURFACES_LUPIN!I$136+SURFACES_LUPIN!I$137*RENDEMENTS_LUPIN!I$137+RENDEMENTS_LUPIN!I$138*SURFACES_LUPIN!I$138+SURFACES_LUPIN!I$139*RENDEMENTS_LUPIN!I$139+RENDEMENTS_LUPIN!I$140*SURFACES_LUPIN!I$140+SURFACES_LUPIN!I$141*RENDEMENTS_LUPIN!I$141+RENDEMENTS_LUPIN!I$142*SURFACES_LUPIN!I$142)/(SURFACES_LUPIN!I$136+SURFACES_LUPIN!I$137+SURFACES_LUPIN!I$138+SURFACES_LUPIN!I$139+SURFACES_LUPIN!I$140+SURFACES_LUPIN!I$141+SURFACES_LUPIN!I$142)</f>
        <v>23.062903225806455</v>
      </c>
      <c r="J151" s="31">
        <f>(J$136*SURFACES_LUPIN!J$136+SURFACES_LUPIN!J$137*RENDEMENTS_LUPIN!J$137+RENDEMENTS_LUPIN!J$138*SURFACES_LUPIN!J$138+SURFACES_LUPIN!J$139*RENDEMENTS_LUPIN!J$139+RENDEMENTS_LUPIN!J$140*SURFACES_LUPIN!J$140+SURFACES_LUPIN!J$141*RENDEMENTS_LUPIN!J$141+RENDEMENTS_LUPIN!J$142*SURFACES_LUPIN!J$142)/(SURFACES_LUPIN!J$136+SURFACES_LUPIN!J$137+SURFACES_LUPIN!J$138+SURFACES_LUPIN!J$139+SURFACES_LUPIN!J$140+SURFACES_LUPIN!J$141+SURFACES_LUPIN!J$142)</f>
        <v>23.655172413793103</v>
      </c>
      <c r="K151" s="31">
        <f>(K$136*SURFACES_LUPIN!K$136+SURFACES_LUPIN!K$137*RENDEMENTS_LUPIN!K$137+RENDEMENTS_LUPIN!K$138*SURFACES_LUPIN!K$138+SURFACES_LUPIN!K$139*RENDEMENTS_LUPIN!K$139+RENDEMENTS_LUPIN!K$140*SURFACES_LUPIN!K$140+SURFACES_LUPIN!K$141*RENDEMENTS_LUPIN!K$141+RENDEMENTS_LUPIN!K$142*SURFACES_LUPIN!K$142)/(SURFACES_LUPIN!K$136+SURFACES_LUPIN!K$137+SURFACES_LUPIN!K$138+SURFACES_LUPIN!K$139+SURFACES_LUPIN!K$140+SURFACES_LUPIN!K$141+SURFACES_LUPIN!K$142)</f>
        <v>28.441752577319587</v>
      </c>
      <c r="L151" s="31">
        <f>(L$136*SURFACES_LUPIN!L$136+SURFACES_LUPIN!L$137*RENDEMENTS_LUPIN!L$137+RENDEMENTS_LUPIN!L$138*SURFACES_LUPIN!L$138+SURFACES_LUPIN!L$139*RENDEMENTS_LUPIN!L$139+RENDEMENTS_LUPIN!L$140*SURFACES_LUPIN!L$140+SURFACES_LUPIN!L$141*RENDEMENTS_LUPIN!L$141+RENDEMENTS_LUPIN!L$142*SURFACES_LUPIN!L$142)/(SURFACES_LUPIN!L$136+SURFACES_LUPIN!L$137+SURFACES_LUPIN!L$138+SURFACES_LUPIN!L$139+SURFACES_LUPIN!L$140+SURFACES_LUPIN!L$141+SURFACES_LUPIN!L$142)</f>
        <v>28.40909090909091</v>
      </c>
      <c r="M151" s="31">
        <f>(M$136*SURFACES_LUPIN!M$136+SURFACES_LUPIN!M$137*RENDEMENTS_LUPIN!M$137+RENDEMENTS_LUPIN!M$138*SURFACES_LUPIN!M$138+SURFACES_LUPIN!M$139*RENDEMENTS_LUPIN!M$139+RENDEMENTS_LUPIN!M$140*SURFACES_LUPIN!M$140+SURFACES_LUPIN!M$141*RENDEMENTS_LUPIN!M$141+RENDEMENTS_LUPIN!M$142*SURFACES_LUPIN!M$142)/(SURFACES_LUPIN!M$136+SURFACES_LUPIN!M$137+SURFACES_LUPIN!M$138+SURFACES_LUPIN!M$139+SURFACES_LUPIN!M$140+SURFACES_LUPIN!M$141+SURFACES_LUPIN!M$142)</f>
        <v>22.579534883720932</v>
      </c>
      <c r="N151" s="31">
        <f>(N$136*SURFACES_LUPIN!N$136+SURFACES_LUPIN!N$137*RENDEMENTS_LUPIN!N$137+RENDEMENTS_LUPIN!N$138*SURFACES_LUPIN!N$138+SURFACES_LUPIN!N$139*RENDEMENTS_LUPIN!N$139+RENDEMENTS_LUPIN!N$140*SURFACES_LUPIN!N$140+SURFACES_LUPIN!N$141*RENDEMENTS_LUPIN!N$141+RENDEMENTS_LUPIN!N$142*SURFACES_LUPIN!N$142)/(SURFACES_LUPIN!N$136+SURFACES_LUPIN!N$137+SURFACES_LUPIN!N$138+SURFACES_LUPIN!N$139+SURFACES_LUPIN!N$140+SURFACES_LUPIN!N$141+SURFACES_LUPIN!N$142)</f>
        <v>21.988672985781989</v>
      </c>
      <c r="O151" s="31">
        <f>(O$136*SURFACES_LUPIN!O$136+SURFACES_LUPIN!O$137*RENDEMENTS_LUPIN!O$137+RENDEMENTS_LUPIN!O$138*SURFACES_LUPIN!O$138+SURFACES_LUPIN!O$139*RENDEMENTS_LUPIN!O$139+RENDEMENTS_LUPIN!O$140*SURFACES_LUPIN!O$140+SURFACES_LUPIN!O$141*RENDEMENTS_LUPIN!O$141+RENDEMENTS_LUPIN!O$142*SURFACES_LUPIN!O$142)/(SURFACES_LUPIN!O$136+SURFACES_LUPIN!O$137+SURFACES_LUPIN!O$138+SURFACES_LUPIN!O$139+SURFACES_LUPIN!O$140+SURFACES_LUPIN!O$141+SURFACES_LUPIN!O$142)</f>
        <v>24.804484126984129</v>
      </c>
      <c r="P151" s="31">
        <f>(P$136*SURFACES_LUPIN!P$136+SURFACES_LUPIN!P$137*RENDEMENTS_LUPIN!P$137+RENDEMENTS_LUPIN!P$138*SURFACES_LUPIN!P$138+SURFACES_LUPIN!P$139*RENDEMENTS_LUPIN!P$139+RENDEMENTS_LUPIN!P$140*SURFACES_LUPIN!P$140+SURFACES_LUPIN!P$141*RENDEMENTS_LUPIN!P$141+RENDEMENTS_LUPIN!P$142*SURFACES_LUPIN!P$142)/(SURFACES_LUPIN!P$136+SURFACES_LUPIN!P$137+SURFACES_LUPIN!P$138+SURFACES_LUPIN!P$139+SURFACES_LUPIN!P$140+SURFACES_LUPIN!P$141+SURFACES_LUPIN!P$142)</f>
        <v>25.961744186046513</v>
      </c>
      <c r="Q151" s="31">
        <f>(Q$136*SURFACES_LUPIN!Q$136+SURFACES_LUPIN!Q$137*RENDEMENTS_LUPIN!Q$137+RENDEMENTS_LUPIN!Q$138*SURFACES_LUPIN!Q$138+SURFACES_LUPIN!Q$139*RENDEMENTS_LUPIN!Q$139+RENDEMENTS_LUPIN!Q$140*SURFACES_LUPIN!Q$140+SURFACES_LUPIN!Q$141*RENDEMENTS_LUPIN!Q$141+RENDEMENTS_LUPIN!Q$142*SURFACES_LUPIN!Q$142)/(SURFACES_LUPIN!Q$136+SURFACES_LUPIN!Q$137+SURFACES_LUPIN!Q$138+SURFACES_LUPIN!Q$139+SURFACES_LUPIN!Q$140+SURFACES_LUPIN!Q$141+SURFACES_LUPIN!Q$142)</f>
        <v>20.887831325301207</v>
      </c>
      <c r="R151" s="31">
        <f>(R$136*SURFACES_LUPIN!R$136+SURFACES_LUPIN!R$137*RENDEMENTS_LUPIN!R$137+RENDEMENTS_LUPIN!R$138*SURFACES_LUPIN!R$138+SURFACES_LUPIN!R$139*RENDEMENTS_LUPIN!R$139+RENDEMENTS_LUPIN!R$140*SURFACES_LUPIN!R$140+SURFACES_LUPIN!R$141*RENDEMENTS_LUPIN!R$141+RENDEMENTS_LUPIN!R$142*SURFACES_LUPIN!R$142)/(SURFACES_LUPIN!R$136+SURFACES_LUPIN!R$137+SURFACES_LUPIN!R$138+SURFACES_LUPIN!R$139+SURFACES_LUPIN!R$140+SURFACES_LUPIN!R$141+SURFACES_LUPIN!R$142)</f>
        <v>25.898704318936879</v>
      </c>
      <c r="S151" s="31">
        <f>(S$136*SURFACES_LUPIN!S$136+SURFACES_LUPIN!S$137*RENDEMENTS_LUPIN!S$137+RENDEMENTS_LUPIN!S$138*SURFACES_LUPIN!S$138+SURFACES_LUPIN!S$139*RENDEMENTS_LUPIN!S$139+RENDEMENTS_LUPIN!S$140*SURFACES_LUPIN!S$140+SURFACES_LUPIN!S$141*RENDEMENTS_LUPIN!S$141+RENDEMENTS_LUPIN!S$142*SURFACES_LUPIN!S$142)/(SURFACES_LUPIN!S$136+SURFACES_LUPIN!S$137+SURFACES_LUPIN!S$138+SURFACES_LUPIN!S$139+SURFACES_LUPIN!S$140+SURFACES_LUPIN!S$141+SURFACES_LUPIN!S$142)</f>
        <v>24.077499999999997</v>
      </c>
      <c r="T151" s="31">
        <f>(T$136*SURFACES_LUPIN!T$136+SURFACES_LUPIN!T$137*RENDEMENTS_LUPIN!T$137+RENDEMENTS_LUPIN!T$138*SURFACES_LUPIN!T$138+SURFACES_LUPIN!T$139*RENDEMENTS_LUPIN!T$139+RENDEMENTS_LUPIN!T$140*SURFACES_LUPIN!T$140+SURFACES_LUPIN!T$141*RENDEMENTS_LUPIN!T$141+RENDEMENTS_LUPIN!T$142*SURFACES_LUPIN!T$142)/(SURFACES_LUPIN!T$136+SURFACES_LUPIN!T$137+SURFACES_LUPIN!T$138+SURFACES_LUPIN!T$139+SURFACES_LUPIN!T$140+SURFACES_LUPIN!T$141+SURFACES_LUPIN!T$142)</f>
        <v>21.556928104575167</v>
      </c>
      <c r="U151" s="31">
        <f>(U$136*SURFACES_LUPIN!U$136+SURFACES_LUPIN!U$137*RENDEMENTS_LUPIN!U$137+RENDEMENTS_LUPIN!U$138*SURFACES_LUPIN!U$138+SURFACES_LUPIN!U$139*RENDEMENTS_LUPIN!U$139+RENDEMENTS_LUPIN!U$140*SURFACES_LUPIN!U$140+SURFACES_LUPIN!U$141*RENDEMENTS_LUPIN!U$141+RENDEMENTS_LUPIN!U$142*SURFACES_LUPIN!U$142)/(SURFACES_LUPIN!U$136+SURFACES_LUPIN!U$137+SURFACES_LUPIN!U$138+SURFACES_LUPIN!U$139+SURFACES_LUPIN!U$140+SURFACES_LUPIN!U$141+SURFACES_LUPIN!U$142)</f>
        <v>21.802473498233216</v>
      </c>
      <c r="V151" s="31">
        <f>(V$136*SURFACES_LUPIN!V$136+SURFACES_LUPIN!V$137*RENDEMENTS_LUPIN!V$137+RENDEMENTS_LUPIN!V$138*SURFACES_LUPIN!V$138+SURFACES_LUPIN!V$139*RENDEMENTS_LUPIN!V$139+RENDEMENTS_LUPIN!V$140*SURFACES_LUPIN!V$140+SURFACES_LUPIN!V$141*RENDEMENTS_LUPIN!V$141+RENDEMENTS_LUPIN!V$142*SURFACES_LUPIN!V$142)/(SURFACES_LUPIN!V$136+SURFACES_LUPIN!V$137+SURFACES_LUPIN!V$138+SURFACES_LUPIN!V$139+SURFACES_LUPIN!V$140+SURFACES_LUPIN!V$141+SURFACES_LUPIN!V$142)</f>
        <v>24.646194690265485</v>
      </c>
      <c r="W151" s="31">
        <f>(W$136*SURFACES_LUPIN!W$136+SURFACES_LUPIN!W$137*RENDEMENTS_LUPIN!W$137+RENDEMENTS_LUPIN!W$138*SURFACES_LUPIN!W$138+SURFACES_LUPIN!W$139*RENDEMENTS_LUPIN!W$139+RENDEMENTS_LUPIN!W$140*SURFACES_LUPIN!W$140+SURFACES_LUPIN!W$141*RENDEMENTS_LUPIN!W$141+RENDEMENTS_LUPIN!W$142*SURFACES_LUPIN!W$142)/(SURFACES_LUPIN!W$136+SURFACES_LUPIN!W$137+SURFACES_LUPIN!W$138+SURFACES_LUPIN!W$139+SURFACES_LUPIN!W$140+SURFACES_LUPIN!W$141+SURFACES_LUPIN!W$142)</f>
        <v>24.9375</v>
      </c>
      <c r="X151" s="31">
        <f>(X$136*SURFACES_LUPIN!X$136+SURFACES_LUPIN!X$137*RENDEMENTS_LUPIN!X$137+RENDEMENTS_LUPIN!X$138*SURFACES_LUPIN!X$138+SURFACES_LUPIN!X$139*RENDEMENTS_LUPIN!X$139+RENDEMENTS_LUPIN!X$140*SURFACES_LUPIN!X$140+SURFACES_LUPIN!X$141*RENDEMENTS_LUPIN!X$141+RENDEMENTS_LUPIN!X$142*SURFACES_LUPIN!X$142)/(SURFACES_LUPIN!X$136+SURFACES_LUPIN!X$137+SURFACES_LUPIN!X$138+SURFACES_LUPIN!X$139+SURFACES_LUPIN!X$140+SURFACES_LUPIN!X$141+SURFACES_LUPIN!X$142)</f>
        <v>24.825151515151514</v>
      </c>
      <c r="Y151" s="31">
        <f>(Y$136*SURFACES_LUPIN!Y$136+SURFACES_LUPIN!Y$137*RENDEMENTS_LUPIN!Y$137+RENDEMENTS_LUPIN!Y$138*SURFACES_LUPIN!Y$138+SURFACES_LUPIN!Y$139*RENDEMENTS_LUPIN!Y$139+RENDEMENTS_LUPIN!Y$140*SURFACES_LUPIN!Y$140+SURFACES_LUPIN!Y$141*RENDEMENTS_LUPIN!Y$141+RENDEMENTS_LUPIN!Y$142*SURFACES_LUPIN!Y$142)/(SURFACES_LUPIN!Y$136+SURFACES_LUPIN!Y$137+SURFACES_LUPIN!Y$138+SURFACES_LUPIN!Y$139+SURFACES_LUPIN!Y$140+SURFACES_LUPIN!Y$141+SURFACES_LUPIN!Y$142)</f>
        <v>22.648648648648649</v>
      </c>
      <c r="Z151" s="31">
        <f>(Z$136*SURFACES_LUPIN!Z$136+SURFACES_LUPIN!Z$137*RENDEMENTS_LUPIN!Z$137+RENDEMENTS_LUPIN!Z$138*SURFACES_LUPIN!Z$138+SURFACES_LUPIN!Z$139*RENDEMENTS_LUPIN!Z$139+RENDEMENTS_LUPIN!Z$140*SURFACES_LUPIN!Z$140+SURFACES_LUPIN!Z$141*RENDEMENTS_LUPIN!Z$141+RENDEMENTS_LUPIN!Z$142*SURFACES_LUPIN!Z$142)/(SURFACES_LUPIN!Z$136+SURFACES_LUPIN!Z$137+SURFACES_LUPIN!Z$138+SURFACES_LUPIN!Z$139+SURFACES_LUPIN!Z$140+SURFACES_LUPIN!Z$141+SURFACES_LUPIN!Z$142)</f>
        <v>22.433962264150942</v>
      </c>
      <c r="AA151" s="31">
        <f>(AA$136*SURFACES_LUPIN!AA$136+SURFACES_LUPIN!AA$137*RENDEMENTS_LUPIN!AA$137+RENDEMENTS_LUPIN!AA$138*SURFACES_LUPIN!AA$138+SURFACES_LUPIN!AA$139*RENDEMENTS_LUPIN!AA$139+RENDEMENTS_LUPIN!AA$140*SURFACES_LUPIN!AA$140+SURFACES_LUPIN!AA$141*RENDEMENTS_LUPIN!AA$141+RENDEMENTS_LUPIN!AA$142*SURFACES_LUPIN!AA$142)/(SURFACES_LUPIN!AA$136+SURFACES_LUPIN!AA$137+SURFACES_LUPIN!AA$138+SURFACES_LUPIN!AA$139+SURFACES_LUPIN!AA$140+SURFACES_LUPIN!AA$141+SURFACES_LUPIN!AA$142)</f>
        <v>24.611111111111111</v>
      </c>
      <c r="AB151" s="31">
        <f>(AB$136*SURFACES_LUPIN!AB$136+SURFACES_LUPIN!AB$137*RENDEMENTS_LUPIN!AB$137+RENDEMENTS_LUPIN!AB$138*SURFACES_LUPIN!AB$138+SURFACES_LUPIN!AB$139*RENDEMENTS_LUPIN!AB$139+RENDEMENTS_LUPIN!AB$140*SURFACES_LUPIN!AB$140+SURFACES_LUPIN!AB$141*RENDEMENTS_LUPIN!AB$141+RENDEMENTS_LUPIN!AB$142*SURFACES_LUPIN!AB$142)/(SURFACES_LUPIN!AB$136+SURFACES_LUPIN!AB$137+SURFACES_LUPIN!AB$138+SURFACES_LUPIN!AB$139+SURFACES_LUPIN!AB$140+SURFACES_LUPIN!AB$141+SURFACES_LUPIN!AB$142)</f>
        <v>27.307692307692307</v>
      </c>
      <c r="AC151" s="31">
        <f>(AC$136*SURFACES_LUPIN!AC$136+SURFACES_LUPIN!AC$137*RENDEMENTS_LUPIN!AC$137+RENDEMENTS_LUPIN!AC$138*SURFACES_LUPIN!AC$138+SURFACES_LUPIN!AC$139*RENDEMENTS_LUPIN!AC$139+RENDEMENTS_LUPIN!AC$140*SURFACES_LUPIN!AC$140+SURFACES_LUPIN!AC$141*RENDEMENTS_LUPIN!AC$141+RENDEMENTS_LUPIN!AC$142*SURFACES_LUPIN!AC$142)/(SURFACES_LUPIN!AC$136+SURFACES_LUPIN!AC$137+SURFACES_LUPIN!AC$138+SURFACES_LUPIN!AC$139+SURFACES_LUPIN!AC$140+SURFACES_LUPIN!AC$141+SURFACES_LUPIN!AC$142)</f>
        <v>26.714285714285715</v>
      </c>
      <c r="AD151" s="78">
        <f>(AD$136*SURFACES_LUPIN!AD$136+SURFACES_LUPIN!AD$137*RENDEMENTS_LUPIN!AD$137+RENDEMENTS_LUPIN!AD$138*SURFACES_LUPIN!AD$138+SURFACES_LUPIN!AD$139*RENDEMENTS_LUPIN!AD$139+RENDEMENTS_LUPIN!AD$140*SURFACES_LUPIN!AD$140+SURFACES_LUPIN!AD$141*RENDEMENTS_LUPIN!AD$141+RENDEMENTS_LUPIN!AD$142*SURFACES_LUPIN!AD$142)/(SURFACES_LUPIN!AD$136+SURFACES_LUPIN!AD$137+SURFACES_LUPIN!AD$138+SURFACES_LUPIN!AD$139+SURFACES_LUPIN!AD$140+SURFACES_LUPIN!AD$141+SURFACES_LUPIN!AD$142)</f>
        <v>19.272727272727273</v>
      </c>
      <c r="AE151" s="31">
        <f>(AE$136*SURFACES_LUPIN!AE$136+SURFACES_LUPIN!AE$137*RENDEMENTS_LUPIN!AE$137+RENDEMENTS_LUPIN!AE$138*SURFACES_LUPIN!AE$138+SURFACES_LUPIN!AE$139*RENDEMENTS_LUPIN!AE$139+RENDEMENTS_LUPIN!AE$140*SURFACES_LUPIN!AE$140+SURFACES_LUPIN!AE$141*RENDEMENTS_LUPIN!AE$141+RENDEMENTS_LUPIN!AE$142*SURFACES_LUPIN!AE$142)/(SURFACES_LUPIN!AE$136+SURFACES_LUPIN!AE$137+SURFACES_LUPIN!AE$138+SURFACES_LUPIN!AE$139+SURFACES_LUPIN!AE$140+SURFACES_LUPIN!AE$141+SURFACES_LUPIN!AE$142)</f>
        <v>28.389380530973451</v>
      </c>
      <c r="AF151" s="31">
        <f>(AF$136*SURFACES_LUPIN!AF$136+SURFACES_LUPIN!AF$137*RENDEMENTS_LUPIN!AF$137+RENDEMENTS_LUPIN!AF$138*SURFACES_LUPIN!AF$138+SURFACES_LUPIN!AF$139*RENDEMENTS_LUPIN!AF$139+RENDEMENTS_LUPIN!AF$140*SURFACES_LUPIN!AF$140+SURFACES_LUPIN!AF$141*RENDEMENTS_LUPIN!AF$141+RENDEMENTS_LUPIN!AF$142*SURFACES_LUPIN!AF$142)/(SURFACES_LUPIN!AF$136+SURFACES_LUPIN!AF$137+SURFACES_LUPIN!AF$138+SURFACES_LUPIN!AF$139+SURFACES_LUPIN!AF$140+SURFACES_LUPIN!AF$141+SURFACES_LUPIN!AF$142)</f>
        <v>13.026315789473685</v>
      </c>
    </row>
    <row r="152" spans="1:32" ht="15" x14ac:dyDescent="0.25">
      <c r="A152" s="16" t="s">
        <v>174</v>
      </c>
      <c r="B152" s="25"/>
      <c r="C152" s="31">
        <f>(C$143*SURFACES_LUPIN!C$143+SURFACES_LUPIN!C$144*RENDEMENTS_LUPIN!C$144+RENDEMENTS_LUPIN!C$145*SURFACES_LUPIN!C$145+SURFACES_LUPIN!C$146*RENDEMENTS_LUPIN!C$146+RENDEMENTS_LUPIN!C$147*SURFACES_LUPIN!C$147+SURFACES_LUPIN!C$148*RENDEMENTS_LUPIN!C$148+RENDEMENTS_LUPIN!C$149*SURFACES_LUPIN!C$149)/(SURFACES_LUPIN!C$143+SURFACES_LUPIN!C$144+SURFACES_LUPIN!C$145+SURFACES_LUPIN!C$146+SURFACES_LUPIN!C$147+SURFACES_LUPIN!C$148+SURFACES_LUPIN!C$149)</f>
        <v>21.568656716417912</v>
      </c>
      <c r="D152" s="31">
        <f>(D$143*SURFACES_LUPIN!D$143+SURFACES_LUPIN!D$144*RENDEMENTS_LUPIN!D$144+RENDEMENTS_LUPIN!D$145*SURFACES_LUPIN!D$145+SURFACES_LUPIN!D$146*RENDEMENTS_LUPIN!D$146+RENDEMENTS_LUPIN!D$147*SURFACES_LUPIN!D$147+SURFACES_LUPIN!D$148*RENDEMENTS_LUPIN!D$148+RENDEMENTS_LUPIN!D$149*SURFACES_LUPIN!D$149)/(SURFACES_LUPIN!D$143+SURFACES_LUPIN!D$144+SURFACES_LUPIN!D$145+SURFACES_LUPIN!D$146+SURFACES_LUPIN!D$147+SURFACES_LUPIN!D$148+SURFACES_LUPIN!D$149)</f>
        <v>24.945652173913043</v>
      </c>
      <c r="E152" s="31">
        <f>(E$143*SURFACES_LUPIN!E$143+SURFACES_LUPIN!E$144*RENDEMENTS_LUPIN!E$144+RENDEMENTS_LUPIN!E$145*SURFACES_LUPIN!E$145+SURFACES_LUPIN!E$146*RENDEMENTS_LUPIN!E$146+RENDEMENTS_LUPIN!E$147*SURFACES_LUPIN!E$147+SURFACES_LUPIN!E$148*RENDEMENTS_LUPIN!E$148+RENDEMENTS_LUPIN!E$149*SURFACES_LUPIN!E$149)/(SURFACES_LUPIN!E$143+SURFACES_LUPIN!E$144+SURFACES_LUPIN!E$145+SURFACES_LUPIN!E$146+SURFACES_LUPIN!E$147+SURFACES_LUPIN!E$148+SURFACES_LUPIN!E$149)</f>
        <v>22.292925430210328</v>
      </c>
      <c r="F152" s="31">
        <f>(F$143*SURFACES_LUPIN!F$143+SURFACES_LUPIN!F$144*RENDEMENTS_LUPIN!F$144+RENDEMENTS_LUPIN!F$145*SURFACES_LUPIN!F$145+SURFACES_LUPIN!F$146*RENDEMENTS_LUPIN!F$146+RENDEMENTS_LUPIN!F$147*SURFACES_LUPIN!F$147+SURFACES_LUPIN!F$148*RENDEMENTS_LUPIN!F$148+RENDEMENTS_LUPIN!F$149*SURFACES_LUPIN!F$149)/(SURFACES_LUPIN!F$143+SURFACES_LUPIN!F$144+SURFACES_LUPIN!F$145+SURFACES_LUPIN!F$146+SURFACES_LUPIN!F$147+SURFACES_LUPIN!F$148+SURFACES_LUPIN!F$149)</f>
        <v>23.172311977715879</v>
      </c>
      <c r="G152" s="31">
        <f>(G$143*SURFACES_LUPIN!G$143+SURFACES_LUPIN!G$144*RENDEMENTS_LUPIN!G$144+RENDEMENTS_LUPIN!G$145*SURFACES_LUPIN!G$145+SURFACES_LUPIN!G$146*RENDEMENTS_LUPIN!G$146+RENDEMENTS_LUPIN!G$147*SURFACES_LUPIN!G$147+SURFACES_LUPIN!G$148*RENDEMENTS_LUPIN!G$148+RENDEMENTS_LUPIN!G$149*SURFACES_LUPIN!G$149)/(SURFACES_LUPIN!G$143+SURFACES_LUPIN!G$144+SURFACES_LUPIN!G$145+SURFACES_LUPIN!G$146+SURFACES_LUPIN!G$147+SURFACES_LUPIN!G$148+SURFACES_LUPIN!G$149)</f>
        <v>25.59090909090909</v>
      </c>
      <c r="H152" s="31">
        <f>(H$143*SURFACES_LUPIN!H$143+SURFACES_LUPIN!H$144*RENDEMENTS_LUPIN!H$144+RENDEMENTS_LUPIN!H$145*SURFACES_LUPIN!H$145+SURFACES_LUPIN!H$146*RENDEMENTS_LUPIN!H$146+RENDEMENTS_LUPIN!H$147*SURFACES_LUPIN!H$147+SURFACES_LUPIN!H$148*RENDEMENTS_LUPIN!H$148+RENDEMENTS_LUPIN!H$149*SURFACES_LUPIN!H$149)/(SURFACES_LUPIN!H$143+SURFACES_LUPIN!H$144+SURFACES_LUPIN!H$145+SURFACES_LUPIN!H$146+SURFACES_LUPIN!H$147+SURFACES_LUPIN!H$148+SURFACES_LUPIN!H$149)</f>
        <v>21.623783783783786</v>
      </c>
      <c r="I152" s="31">
        <f>(I$143*SURFACES_LUPIN!I$143+SURFACES_LUPIN!I$144*RENDEMENTS_LUPIN!I$144+RENDEMENTS_LUPIN!I$145*SURFACES_LUPIN!I$145+SURFACES_LUPIN!I$146*RENDEMENTS_LUPIN!I$146+RENDEMENTS_LUPIN!I$147*SURFACES_LUPIN!I$147+SURFACES_LUPIN!I$148*RENDEMENTS_LUPIN!I$148+RENDEMENTS_LUPIN!I$149*SURFACES_LUPIN!I$149)/(SURFACES_LUPIN!I$143+SURFACES_LUPIN!I$144+SURFACES_LUPIN!I$145+SURFACES_LUPIN!I$146+SURFACES_LUPIN!I$147+SURFACES_LUPIN!I$148+SURFACES_LUPIN!I$149)</f>
        <v>23.973499999999998</v>
      </c>
      <c r="J152" s="31">
        <f>(J$143*SURFACES_LUPIN!J$143+SURFACES_LUPIN!J$144*RENDEMENTS_LUPIN!J$144+RENDEMENTS_LUPIN!J$145*SURFACES_LUPIN!J$145+SURFACES_LUPIN!J$146*RENDEMENTS_LUPIN!J$146+RENDEMENTS_LUPIN!J$147*SURFACES_LUPIN!J$147+SURFACES_LUPIN!J$148*RENDEMENTS_LUPIN!J$148+RENDEMENTS_LUPIN!J$149*SURFACES_LUPIN!J$149)/(SURFACES_LUPIN!J$143+SURFACES_LUPIN!J$144+SURFACES_LUPIN!J$145+SURFACES_LUPIN!J$146+SURFACES_LUPIN!J$147+SURFACES_LUPIN!J$148+SURFACES_LUPIN!J$149)</f>
        <v>23.371266968325791</v>
      </c>
      <c r="K152" s="31">
        <f>(K$143*SURFACES_LUPIN!K$143+SURFACES_LUPIN!K$144*RENDEMENTS_LUPIN!K$144+RENDEMENTS_LUPIN!K$145*SURFACES_LUPIN!K$145+SURFACES_LUPIN!K$146*RENDEMENTS_LUPIN!K$146+RENDEMENTS_LUPIN!K$147*SURFACES_LUPIN!K$147+SURFACES_LUPIN!K$148*RENDEMENTS_LUPIN!K$148+RENDEMENTS_LUPIN!K$149*SURFACES_LUPIN!K$149)/(SURFACES_LUPIN!K$143+SURFACES_LUPIN!K$144+SURFACES_LUPIN!K$145+SURFACES_LUPIN!K$146+SURFACES_LUPIN!K$147+SURFACES_LUPIN!K$148+SURFACES_LUPIN!K$149)</f>
        <v>19.604105571847509</v>
      </c>
      <c r="L152" s="31">
        <f>(L$143*SURFACES_LUPIN!L$143+SURFACES_LUPIN!L$144*RENDEMENTS_LUPIN!L$144+RENDEMENTS_LUPIN!L$145*SURFACES_LUPIN!L$145+SURFACES_LUPIN!L$146*RENDEMENTS_LUPIN!L$146+RENDEMENTS_LUPIN!L$147*SURFACES_LUPIN!L$147+SURFACES_LUPIN!L$148*RENDEMENTS_LUPIN!L$148+RENDEMENTS_LUPIN!L$149*SURFACES_LUPIN!L$149)/(SURFACES_LUPIN!L$143+SURFACES_LUPIN!L$144+SURFACES_LUPIN!L$145+SURFACES_LUPIN!L$146+SURFACES_LUPIN!L$147+SURFACES_LUPIN!L$148+SURFACES_LUPIN!L$149)</f>
        <v>23.232632653061223</v>
      </c>
      <c r="M152" s="31">
        <f>(M$143*SURFACES_LUPIN!M$143+SURFACES_LUPIN!M$144*RENDEMENTS_LUPIN!M$144+RENDEMENTS_LUPIN!M$145*SURFACES_LUPIN!M$145+SURFACES_LUPIN!M$146*RENDEMENTS_LUPIN!M$146+RENDEMENTS_LUPIN!M$147*SURFACES_LUPIN!M$147+SURFACES_LUPIN!M$148*RENDEMENTS_LUPIN!M$148+RENDEMENTS_LUPIN!M$149*SURFACES_LUPIN!M$149)/(SURFACES_LUPIN!M$143+SURFACES_LUPIN!M$144+SURFACES_LUPIN!M$145+SURFACES_LUPIN!M$146+SURFACES_LUPIN!M$147+SURFACES_LUPIN!M$148+SURFACES_LUPIN!M$149)</f>
        <v>24.038799126637556</v>
      </c>
      <c r="N152" s="31">
        <f>(N$143*SURFACES_LUPIN!N$143+SURFACES_LUPIN!N$144*RENDEMENTS_LUPIN!N$144+RENDEMENTS_LUPIN!N$145*SURFACES_LUPIN!N$145+SURFACES_LUPIN!N$146*RENDEMENTS_LUPIN!N$146+RENDEMENTS_LUPIN!N$147*SURFACES_LUPIN!N$147+SURFACES_LUPIN!N$148*RENDEMENTS_LUPIN!N$148+RENDEMENTS_LUPIN!N$149*SURFACES_LUPIN!N$149)/(SURFACES_LUPIN!N$143+SURFACES_LUPIN!N$144+SURFACES_LUPIN!N$145+SURFACES_LUPIN!N$146+SURFACES_LUPIN!N$147+SURFACES_LUPIN!N$148+SURFACES_LUPIN!N$149)</f>
        <v>24.854827586206895</v>
      </c>
      <c r="O152" s="31">
        <f>(O$143*SURFACES_LUPIN!O$143+SURFACES_LUPIN!O$144*RENDEMENTS_LUPIN!O$144+RENDEMENTS_LUPIN!O$145*SURFACES_LUPIN!O$145+SURFACES_LUPIN!O$146*RENDEMENTS_LUPIN!O$146+RENDEMENTS_LUPIN!O$147*SURFACES_LUPIN!O$147+SURFACES_LUPIN!O$148*RENDEMENTS_LUPIN!O$148+RENDEMENTS_LUPIN!O$149*SURFACES_LUPIN!O$149)/(SURFACES_LUPIN!O$143+SURFACES_LUPIN!O$144+SURFACES_LUPIN!O$145+SURFACES_LUPIN!O$146+SURFACES_LUPIN!O$147+SURFACES_LUPIN!O$148+SURFACES_LUPIN!O$149)</f>
        <v>24.441575203252036</v>
      </c>
      <c r="P152" s="31">
        <f>(P$143*SURFACES_LUPIN!P$143+SURFACES_LUPIN!P$144*RENDEMENTS_LUPIN!P$144+RENDEMENTS_LUPIN!P$145*SURFACES_LUPIN!P$145+SURFACES_LUPIN!P$146*RENDEMENTS_LUPIN!P$146+RENDEMENTS_LUPIN!P$147*SURFACES_LUPIN!P$147+SURFACES_LUPIN!P$148*RENDEMENTS_LUPIN!P$148+RENDEMENTS_LUPIN!P$149*SURFACES_LUPIN!P$149)/(SURFACES_LUPIN!P$143+SURFACES_LUPIN!P$144+SURFACES_LUPIN!P$145+SURFACES_LUPIN!P$146+SURFACES_LUPIN!P$147+SURFACES_LUPIN!P$148+SURFACES_LUPIN!P$149)</f>
        <v>25.425519348268839</v>
      </c>
      <c r="Q152" s="31">
        <f>(Q$143*SURFACES_LUPIN!Q$143+SURFACES_LUPIN!Q$144*RENDEMENTS_LUPIN!Q$144+RENDEMENTS_LUPIN!Q$145*SURFACES_LUPIN!Q$145+SURFACES_LUPIN!Q$146*RENDEMENTS_LUPIN!Q$146+RENDEMENTS_LUPIN!Q$147*SURFACES_LUPIN!Q$147+SURFACES_LUPIN!Q$148*RENDEMENTS_LUPIN!Q$148+RENDEMENTS_LUPIN!Q$149*SURFACES_LUPIN!Q$149)/(SURFACES_LUPIN!Q$143+SURFACES_LUPIN!Q$144+SURFACES_LUPIN!Q$145+SURFACES_LUPIN!Q$146+SURFACES_LUPIN!Q$147+SURFACES_LUPIN!Q$148+SURFACES_LUPIN!Q$149)</f>
        <v>16.434994850669415</v>
      </c>
      <c r="R152" s="31">
        <f>(R$143*SURFACES_LUPIN!R$143+SURFACES_LUPIN!R$144*RENDEMENTS_LUPIN!R$144+RENDEMENTS_LUPIN!R$145*SURFACES_LUPIN!R$145+SURFACES_LUPIN!R$146*RENDEMENTS_LUPIN!R$146+RENDEMENTS_LUPIN!R$147*SURFACES_LUPIN!R$147+SURFACES_LUPIN!R$148*RENDEMENTS_LUPIN!R$148+RENDEMENTS_LUPIN!R$149*SURFACES_LUPIN!R$149)/(SURFACES_LUPIN!R$143+SURFACES_LUPIN!R$144+SURFACES_LUPIN!R$145+SURFACES_LUPIN!R$146+SURFACES_LUPIN!R$147+SURFACES_LUPIN!R$148+SURFACES_LUPIN!R$149)</f>
        <v>20.726986951364175</v>
      </c>
      <c r="S152" s="31">
        <f>(S$143*SURFACES_LUPIN!S$143+SURFACES_LUPIN!S$144*RENDEMENTS_LUPIN!S$144+RENDEMENTS_LUPIN!S$145*SURFACES_LUPIN!S$145+SURFACES_LUPIN!S$146*RENDEMENTS_LUPIN!S$146+RENDEMENTS_LUPIN!S$147*SURFACES_LUPIN!S$147+SURFACES_LUPIN!S$148*RENDEMENTS_LUPIN!S$148+RENDEMENTS_LUPIN!S$149*SURFACES_LUPIN!S$149)/(SURFACES_LUPIN!S$143+SURFACES_LUPIN!S$144+SURFACES_LUPIN!S$145+SURFACES_LUPIN!S$146+SURFACES_LUPIN!S$147+SURFACES_LUPIN!S$148+SURFACES_LUPIN!S$149)</f>
        <v>21.640230591852418</v>
      </c>
      <c r="T152" s="31">
        <f>(T$143*SURFACES_LUPIN!T$143+SURFACES_LUPIN!T$144*RENDEMENTS_LUPIN!T$144+RENDEMENTS_LUPIN!T$145*SURFACES_LUPIN!T$145+SURFACES_LUPIN!T$146*RENDEMENTS_LUPIN!T$146+RENDEMENTS_LUPIN!T$147*SURFACES_LUPIN!T$147+SURFACES_LUPIN!T$148*RENDEMENTS_LUPIN!T$148+RENDEMENTS_LUPIN!T$149*SURFACES_LUPIN!T$149)/(SURFACES_LUPIN!T$143+SURFACES_LUPIN!T$144+SURFACES_LUPIN!T$145+SURFACES_LUPIN!T$146+SURFACES_LUPIN!T$147+SURFACES_LUPIN!T$148+SURFACES_LUPIN!T$149)</f>
        <v>20.962497461928937</v>
      </c>
      <c r="U152" s="31">
        <f>(U$143*SURFACES_LUPIN!U$143+SURFACES_LUPIN!U$144*RENDEMENTS_LUPIN!U$144+RENDEMENTS_LUPIN!U$145*SURFACES_LUPIN!U$145+SURFACES_LUPIN!U$146*RENDEMENTS_LUPIN!U$146+RENDEMENTS_LUPIN!U$147*SURFACES_LUPIN!U$147+SURFACES_LUPIN!U$148*RENDEMENTS_LUPIN!U$148+RENDEMENTS_LUPIN!U$149*SURFACES_LUPIN!U$149)/(SURFACES_LUPIN!U$143+SURFACES_LUPIN!U$144+SURFACES_LUPIN!U$145+SURFACES_LUPIN!U$146+SURFACES_LUPIN!U$147+SURFACES_LUPIN!U$148+SURFACES_LUPIN!U$149)</f>
        <v>20.478797814207649</v>
      </c>
      <c r="V152" s="31">
        <f>(V$143*SURFACES_LUPIN!V$143+SURFACES_LUPIN!V$144*RENDEMENTS_LUPIN!V$144+RENDEMENTS_LUPIN!V$145*SURFACES_LUPIN!V$145+SURFACES_LUPIN!V$146*RENDEMENTS_LUPIN!V$146+RENDEMENTS_LUPIN!V$147*SURFACES_LUPIN!V$147+SURFACES_LUPIN!V$148*RENDEMENTS_LUPIN!V$148+RENDEMENTS_LUPIN!V$149*SURFACES_LUPIN!V$149)/(SURFACES_LUPIN!V$143+SURFACES_LUPIN!V$144+SURFACES_LUPIN!V$145+SURFACES_LUPIN!V$146+SURFACES_LUPIN!V$147+SURFACES_LUPIN!V$148+SURFACES_LUPIN!V$149)</f>
        <v>19.211624548736463</v>
      </c>
      <c r="W152" s="31">
        <f>(W$143*SURFACES_LUPIN!W$143+SURFACES_LUPIN!W$144*RENDEMENTS_LUPIN!W$144+RENDEMENTS_LUPIN!W$145*SURFACES_LUPIN!W$145+SURFACES_LUPIN!W$146*RENDEMENTS_LUPIN!W$146+RENDEMENTS_LUPIN!W$147*SURFACES_LUPIN!W$147+SURFACES_LUPIN!W$148*RENDEMENTS_LUPIN!W$148+RENDEMENTS_LUPIN!W$149*SURFACES_LUPIN!W$149)/(SURFACES_LUPIN!W$143+SURFACES_LUPIN!W$144+SURFACES_LUPIN!W$145+SURFACES_LUPIN!W$146+SURFACES_LUPIN!W$147+SURFACES_LUPIN!W$148+SURFACES_LUPIN!W$149)</f>
        <v>20.584343434343435</v>
      </c>
      <c r="X152" s="31">
        <f>(X$143*SURFACES_LUPIN!X$143+SURFACES_LUPIN!X$144*RENDEMENTS_LUPIN!X$144+RENDEMENTS_LUPIN!X$145*SURFACES_LUPIN!X$145+SURFACES_LUPIN!X$146*RENDEMENTS_LUPIN!X$146+RENDEMENTS_LUPIN!X$147*SURFACES_LUPIN!X$147+SURFACES_LUPIN!X$148*RENDEMENTS_LUPIN!X$148+RENDEMENTS_LUPIN!X$149*SURFACES_LUPIN!X$149)/(SURFACES_LUPIN!X$143+SURFACES_LUPIN!X$144+SURFACES_LUPIN!X$145+SURFACES_LUPIN!X$146+SURFACES_LUPIN!X$147+SURFACES_LUPIN!X$148+SURFACES_LUPIN!X$149)</f>
        <v>21.765783132530117</v>
      </c>
      <c r="Y152" s="31">
        <f>(Y$143*SURFACES_LUPIN!Y$143+SURFACES_LUPIN!Y$144*RENDEMENTS_LUPIN!Y$144+RENDEMENTS_LUPIN!Y$145*SURFACES_LUPIN!Y$145+SURFACES_LUPIN!Y$146*RENDEMENTS_LUPIN!Y$146+RENDEMENTS_LUPIN!Y$147*SURFACES_LUPIN!Y$147+SURFACES_LUPIN!Y$148*RENDEMENTS_LUPIN!Y$148+RENDEMENTS_LUPIN!Y$149*SURFACES_LUPIN!Y$149)/(SURFACES_LUPIN!Y$143+SURFACES_LUPIN!Y$144+SURFACES_LUPIN!Y$145+SURFACES_LUPIN!Y$146+SURFACES_LUPIN!Y$147+SURFACES_LUPIN!Y$148+SURFACES_LUPIN!Y$149)</f>
        <v>18.255532994923858</v>
      </c>
      <c r="Z152" s="31">
        <f>(Z$143*SURFACES_LUPIN!Z$143+SURFACES_LUPIN!Z$144*RENDEMENTS_LUPIN!Z$144+RENDEMENTS_LUPIN!Z$145*SURFACES_LUPIN!Z$145+SURFACES_LUPIN!Z$146*RENDEMENTS_LUPIN!Z$146+RENDEMENTS_LUPIN!Z$147*SURFACES_LUPIN!Z$147+SURFACES_LUPIN!Z$148*RENDEMENTS_LUPIN!Z$148+RENDEMENTS_LUPIN!Z$149*SURFACES_LUPIN!Z$149)/(SURFACES_LUPIN!Z$143+SURFACES_LUPIN!Z$144+SURFACES_LUPIN!Z$145+SURFACES_LUPIN!Z$146+SURFACES_LUPIN!Z$147+SURFACES_LUPIN!Z$148+SURFACES_LUPIN!Z$149)</f>
        <v>20.95290502793296</v>
      </c>
      <c r="AA152" s="31">
        <f>(AA$143*SURFACES_LUPIN!AA$143+SURFACES_LUPIN!AA$144*RENDEMENTS_LUPIN!AA$144+RENDEMENTS_LUPIN!AA$145*SURFACES_LUPIN!AA$145+SURFACES_LUPIN!AA$146*RENDEMENTS_LUPIN!AA$146+RENDEMENTS_LUPIN!AA$147*SURFACES_LUPIN!AA$147+SURFACES_LUPIN!AA$148*RENDEMENTS_LUPIN!AA$148+RENDEMENTS_LUPIN!AA$149*SURFACES_LUPIN!AA$149)/(SURFACES_LUPIN!AA$143+SURFACES_LUPIN!AA$144+SURFACES_LUPIN!AA$145+SURFACES_LUPIN!AA$146+SURFACES_LUPIN!AA$147+SURFACES_LUPIN!AA$148+SURFACES_LUPIN!AA$149)</f>
        <v>19.190272727272724</v>
      </c>
      <c r="AB152" s="31">
        <f>(AB$143*SURFACES_LUPIN!AB$143+SURFACES_LUPIN!AB$144*RENDEMENTS_LUPIN!AB$144+RENDEMENTS_LUPIN!AB$145*SURFACES_LUPIN!AB$145+SURFACES_LUPIN!AB$146*RENDEMENTS_LUPIN!AB$146+RENDEMENTS_LUPIN!AB$147*SURFACES_LUPIN!AB$147+SURFACES_LUPIN!AB$148*RENDEMENTS_LUPIN!AB$148+RENDEMENTS_LUPIN!AB$149*SURFACES_LUPIN!AB$149)/(SURFACES_LUPIN!AB$143+SURFACES_LUPIN!AB$144+SURFACES_LUPIN!AB$145+SURFACES_LUPIN!AB$146+SURFACES_LUPIN!AB$147+SURFACES_LUPIN!AB$148+SURFACES_LUPIN!AB$149)</f>
        <v>23.332987421383649</v>
      </c>
      <c r="AC152" s="31">
        <f>(AC$143*SURFACES_LUPIN!AC$143+SURFACES_LUPIN!AC$144*RENDEMENTS_LUPIN!AC$144+RENDEMENTS_LUPIN!AC$145*SURFACES_LUPIN!AC$145+SURFACES_LUPIN!AC$146*RENDEMENTS_LUPIN!AC$146+RENDEMENTS_LUPIN!AC$147*SURFACES_LUPIN!AC$147+SURFACES_LUPIN!AC$148*RENDEMENTS_LUPIN!AC$148+RENDEMENTS_LUPIN!AC$149*SURFACES_LUPIN!AC$149)/(SURFACES_LUPIN!AC$143+SURFACES_LUPIN!AC$144+SURFACES_LUPIN!AC$145+SURFACES_LUPIN!AC$146+SURFACES_LUPIN!AC$147+SURFACES_LUPIN!AC$148+SURFACES_LUPIN!AC$149)</f>
        <v>22.703305785123966</v>
      </c>
      <c r="AD152" s="78">
        <f>(AD$143*SURFACES_LUPIN!AD$143+SURFACES_LUPIN!AD$144*RENDEMENTS_LUPIN!AD$144+RENDEMENTS_LUPIN!AD$145*SURFACES_LUPIN!AD$145+SURFACES_LUPIN!AD$146*RENDEMENTS_LUPIN!AD$146+RENDEMENTS_LUPIN!AD$147*SURFACES_LUPIN!AD$147+SURFACES_LUPIN!AD$148*RENDEMENTS_LUPIN!AD$148+RENDEMENTS_LUPIN!AD$149*SURFACES_LUPIN!AD$149)/(SURFACES_LUPIN!AD$143+SURFACES_LUPIN!AD$144+SURFACES_LUPIN!AD$145+SURFACES_LUPIN!AD$146+SURFACES_LUPIN!AD$147+SURFACES_LUPIN!AD$148+SURFACES_LUPIN!AD$149)</f>
        <v>18.41934865900383</v>
      </c>
      <c r="AE152" s="31">
        <f>(AE$143*SURFACES_LUPIN!AE$143+SURFACES_LUPIN!AE$144*RENDEMENTS_LUPIN!AE$144+RENDEMENTS_LUPIN!AE$145*SURFACES_LUPIN!AE$145+SURFACES_LUPIN!AE$146*RENDEMENTS_LUPIN!AE$146+RENDEMENTS_LUPIN!AE$147*SURFACES_LUPIN!AE$147+SURFACES_LUPIN!AE$148*RENDEMENTS_LUPIN!AE$148+RENDEMENTS_LUPIN!AE$149*SURFACES_LUPIN!AE$149)/(SURFACES_LUPIN!AE$143+SURFACES_LUPIN!AE$144+SURFACES_LUPIN!AE$145+SURFACES_LUPIN!AE$146+SURFACES_LUPIN!AE$147+SURFACES_LUPIN!AE$148+SURFACES_LUPIN!AE$149)</f>
        <v>15.712354651162791</v>
      </c>
      <c r="AF152" s="31">
        <f>(AF$143*SURFACES_LUPIN!AF$143+SURFACES_LUPIN!AF$144*RENDEMENTS_LUPIN!AF$144+RENDEMENTS_LUPIN!AF$145*SURFACES_LUPIN!AF$145+SURFACES_LUPIN!AF$146*RENDEMENTS_LUPIN!AF$146+RENDEMENTS_LUPIN!AF$147*SURFACES_LUPIN!AF$147+SURFACES_LUPIN!AF$148*RENDEMENTS_LUPIN!AF$148+RENDEMENTS_LUPIN!AF$149*SURFACES_LUPIN!AF$149)/(SURFACES_LUPIN!AF$143+SURFACES_LUPIN!AF$144+SURFACES_LUPIN!AF$145+SURFACES_LUPIN!AF$146+SURFACES_LUPIN!AF$147+SURFACES_LUPIN!AF$148+SURFACES_LUPIN!AF$149)</f>
        <v>17.331288343558281</v>
      </c>
    </row>
    <row r="153" spans="1:32" ht="15" x14ac:dyDescent="0.25">
      <c r="A153" s="16" t="s">
        <v>175</v>
      </c>
      <c r="B153" s="25" t="s">
        <v>148</v>
      </c>
      <c r="C153" s="31">
        <f>C125</f>
        <v>25.82</v>
      </c>
      <c r="D153" s="31">
        <f t="shared" ref="D153:AD153" si="22">D125</f>
        <v>28</v>
      </c>
      <c r="E153" s="31">
        <f t="shared" si="22"/>
        <v>28.85</v>
      </c>
      <c r="F153" s="31">
        <f t="shared" si="22"/>
        <v>31.64</v>
      </c>
      <c r="G153" s="31">
        <f t="shared" si="22"/>
        <v>30.75</v>
      </c>
      <c r="H153" s="31">
        <f t="shared" si="22"/>
        <v>30.3</v>
      </c>
      <c r="I153" s="31">
        <f t="shared" si="22"/>
        <v>29.94</v>
      </c>
      <c r="J153" s="31">
        <f t="shared" si="22"/>
        <v>29.2</v>
      </c>
      <c r="K153" s="31">
        <f t="shared" si="22"/>
        <v>30.44</v>
      </c>
      <c r="L153" s="31">
        <f t="shared" si="22"/>
        <v>31.27</v>
      </c>
      <c r="M153" s="31">
        <f t="shared" si="22"/>
        <v>33.44</v>
      </c>
      <c r="N153" s="31">
        <f t="shared" si="22"/>
        <v>30.21</v>
      </c>
      <c r="O153" s="31">
        <f t="shared" si="22"/>
        <v>27.45</v>
      </c>
      <c r="P153" s="31">
        <f t="shared" si="22"/>
        <v>26.14</v>
      </c>
      <c r="Q153" s="31">
        <f t="shared" si="22"/>
        <v>21.56</v>
      </c>
      <c r="R153" s="31">
        <f t="shared" si="22"/>
        <v>24.46</v>
      </c>
      <c r="S153" s="31">
        <f t="shared" si="22"/>
        <v>24.48</v>
      </c>
      <c r="T153" s="31">
        <f t="shared" si="22"/>
        <v>24.7</v>
      </c>
      <c r="U153" s="31">
        <f t="shared" si="22"/>
        <v>23.61</v>
      </c>
      <c r="V153" s="31">
        <f t="shared" si="22"/>
        <v>24.76</v>
      </c>
      <c r="W153" s="31">
        <f t="shared" si="22"/>
        <v>25.6</v>
      </c>
      <c r="X153" s="31">
        <f t="shared" si="22"/>
        <v>24.82</v>
      </c>
      <c r="Y153" s="31">
        <f t="shared" si="22"/>
        <v>20.98</v>
      </c>
      <c r="Z153" s="31">
        <f t="shared" si="22"/>
        <v>24.27</v>
      </c>
      <c r="AA153" s="31">
        <f t="shared" si="22"/>
        <v>24.87</v>
      </c>
      <c r="AB153" s="31">
        <f t="shared" si="22"/>
        <v>28.57</v>
      </c>
      <c r="AC153" s="31">
        <f t="shared" si="22"/>
        <v>24.98</v>
      </c>
      <c r="AD153" s="78">
        <f t="shared" si="22"/>
        <v>21.75</v>
      </c>
      <c r="AE153" s="31">
        <f>AE125</f>
        <v>23.55</v>
      </c>
      <c r="AF153" s="31">
        <f>AF125</f>
        <v>23.966942148760335</v>
      </c>
    </row>
    <row r="154" spans="1:32" ht="45" x14ac:dyDescent="0.2">
      <c r="A154" s="54" t="s">
        <v>206</v>
      </c>
      <c r="B154" s="55" t="s">
        <v>49</v>
      </c>
      <c r="C154" s="56"/>
      <c r="D154" s="56"/>
      <c r="E154" s="56"/>
      <c r="F154" s="56"/>
      <c r="G154" s="56"/>
      <c r="H154" s="57">
        <f t="shared" ref="H154:AF157" si="23">(H150-AVERAGE(C150:G150))/AVERAGE(C150:G150)%</f>
        <v>3.8151787769932874</v>
      </c>
      <c r="I154" s="57">
        <f t="shared" si="23"/>
        <v>1.0436727359375992E-2</v>
      </c>
      <c r="J154" s="57">
        <f t="shared" si="23"/>
        <v>-3.2635770223889837</v>
      </c>
      <c r="K154" s="57">
        <f t="shared" si="23"/>
        <v>2.2963394299916731</v>
      </c>
      <c r="L154" s="57">
        <f t="shared" si="23"/>
        <v>5.2415335854047829</v>
      </c>
      <c r="M154" s="57">
        <f t="shared" si="23"/>
        <v>11.159017260087387</v>
      </c>
      <c r="N154" s="57">
        <f t="shared" si="23"/>
        <v>-2.4327699923377293</v>
      </c>
      <c r="O154" s="57">
        <f t="shared" si="23"/>
        <v>-13.145686782633552</v>
      </c>
      <c r="P154" s="57">
        <f t="shared" si="23"/>
        <v>-16.66846125645727</v>
      </c>
      <c r="Q154" s="57">
        <f t="shared" si="23"/>
        <v>-25.278467673594175</v>
      </c>
      <c r="R154" s="57">
        <f t="shared" si="23"/>
        <v>-11.140474699864471</v>
      </c>
      <c r="S154" s="57">
        <f t="shared" si="23"/>
        <v>-5.4006144675861476</v>
      </c>
      <c r="T154" s="57">
        <f t="shared" si="23"/>
        <v>0.85906995950242304</v>
      </c>
      <c r="U154" s="57">
        <f t="shared" si="23"/>
        <v>-2.0808022500270287</v>
      </c>
      <c r="V154" s="57">
        <f t="shared" si="23"/>
        <v>6.013161487921125</v>
      </c>
      <c r="W154" s="57">
        <f t="shared" si="23"/>
        <v>4.6422592483673961</v>
      </c>
      <c r="X154" s="57">
        <f t="shared" si="23"/>
        <v>-2.0277715953546602</v>
      </c>
      <c r="Y154" s="57">
        <f t="shared" si="23"/>
        <v>-16.221201137430214</v>
      </c>
      <c r="Z154" s="57">
        <f t="shared" si="23"/>
        <v>0.35213582771764929</v>
      </c>
      <c r="AA154" s="57">
        <f t="shared" si="23"/>
        <v>1.8866875288652933</v>
      </c>
      <c r="AB154" s="57">
        <f t="shared" si="23"/>
        <v>19.001515202197506</v>
      </c>
      <c r="AC154" s="57">
        <f t="shared" si="23"/>
        <v>-0.1522896961334062</v>
      </c>
      <c r="AD154" s="79">
        <f t="shared" si="23"/>
        <v>-13.453257688278704</v>
      </c>
      <c r="AE154" s="57">
        <f t="shared" si="23"/>
        <v>-5.5397697714503078</v>
      </c>
      <c r="AF154" s="57">
        <f t="shared" si="23"/>
        <v>-0.21875613988796666</v>
      </c>
    </row>
    <row r="155" spans="1:32" ht="45" x14ac:dyDescent="0.2">
      <c r="A155" s="54" t="s">
        <v>207</v>
      </c>
      <c r="B155" s="55" t="s">
        <v>28</v>
      </c>
      <c r="C155" s="56"/>
      <c r="D155" s="56"/>
      <c r="E155" s="56"/>
      <c r="F155" s="56"/>
      <c r="G155" s="56"/>
      <c r="H155" s="57">
        <f t="shared" si="23"/>
        <v>5.3112660528202484</v>
      </c>
      <c r="I155" s="57">
        <f t="shared" si="23"/>
        <v>-8.3752371641939654</v>
      </c>
      <c r="J155" s="57">
        <f t="shared" si="23"/>
        <v>-8.2550305091378569</v>
      </c>
      <c r="K155" s="57">
        <f t="shared" si="23"/>
        <v>11.640522341635846</v>
      </c>
      <c r="L155" s="57">
        <f t="shared" si="23"/>
        <v>8.9571662715370071</v>
      </c>
      <c r="M155" s="57">
        <f t="shared" si="23"/>
        <v>-14.408076955771904</v>
      </c>
      <c r="N155" s="57">
        <f t="shared" si="23"/>
        <v>-12.846046515616434</v>
      </c>
      <c r="O155" s="57">
        <f t="shared" si="23"/>
        <v>-0.84094316405474179</v>
      </c>
      <c r="P155" s="57">
        <f t="shared" si="23"/>
        <v>2.8403462425759574</v>
      </c>
      <c r="Q155" s="57">
        <f t="shared" si="23"/>
        <v>-15.600307279769668</v>
      </c>
      <c r="R155" s="57">
        <f t="shared" si="23"/>
        <v>11.418856619670562</v>
      </c>
      <c r="S155" s="57">
        <f t="shared" si="23"/>
        <v>0.70775714144405233</v>
      </c>
      <c r="T155" s="57">
        <f t="shared" si="23"/>
        <v>-11.38337037503852</v>
      </c>
      <c r="U155" s="57">
        <f t="shared" si="23"/>
        <v>-7.9152949000370336</v>
      </c>
      <c r="V155" s="57">
        <f t="shared" si="23"/>
        <v>7.8858913909228177</v>
      </c>
      <c r="W155" s="57">
        <f t="shared" si="23"/>
        <v>5.6836726963010946</v>
      </c>
      <c r="X155" s="57">
        <f t="shared" si="23"/>
        <v>6.0717185758386343</v>
      </c>
      <c r="Y155" s="57">
        <f t="shared" si="23"/>
        <v>-3.8422959067461786</v>
      </c>
      <c r="Z155" s="57">
        <f t="shared" si="23"/>
        <v>-5.6286040828436352</v>
      </c>
      <c r="AA155" s="57">
        <f t="shared" si="23"/>
        <v>2.9827223830845679</v>
      </c>
      <c r="AB155" s="57">
        <f t="shared" si="23"/>
        <v>14.29985482843532</v>
      </c>
      <c r="AC155" s="57">
        <f t="shared" si="23"/>
        <v>9.6406417131119806</v>
      </c>
      <c r="AD155" s="79">
        <f t="shared" si="23"/>
        <v>-22.108805650460614</v>
      </c>
      <c r="AE155" s="57">
        <f t="shared" si="23"/>
        <v>17.955096995946434</v>
      </c>
      <c r="AF155" s="57">
        <f t="shared" si="23"/>
        <v>-48.429092691492876</v>
      </c>
    </row>
    <row r="156" spans="1:32" ht="45" x14ac:dyDescent="0.2">
      <c r="A156" s="54" t="s">
        <v>208</v>
      </c>
      <c r="B156" s="55" t="s">
        <v>32</v>
      </c>
      <c r="C156" s="56"/>
      <c r="D156" s="56"/>
      <c r="E156" s="56"/>
      <c r="F156" s="56"/>
      <c r="G156" s="56"/>
      <c r="H156" s="57">
        <f t="shared" si="23"/>
        <v>-8.0390404536259457</v>
      </c>
      <c r="I156" s="57">
        <f t="shared" si="23"/>
        <v>1.9059778465253006</v>
      </c>
      <c r="J156" s="57">
        <f t="shared" si="23"/>
        <v>0.17393792751595361</v>
      </c>
      <c r="K156" s="57">
        <f t="shared" si="23"/>
        <v>-16.742501753486319</v>
      </c>
      <c r="L156" s="57">
        <f t="shared" si="23"/>
        <v>1.7515201484584646</v>
      </c>
      <c r="M156" s="57">
        <f t="shared" si="23"/>
        <v>7.5029604886525449</v>
      </c>
      <c r="N156" s="57">
        <f t="shared" si="23"/>
        <v>8.8021422031995264</v>
      </c>
      <c r="O156" s="57">
        <f t="shared" si="23"/>
        <v>6.1738864970913525</v>
      </c>
      <c r="P156" s="57">
        <f t="shared" si="23"/>
        <v>9.4305531843932293</v>
      </c>
      <c r="Q156" s="57">
        <f t="shared" si="23"/>
        <v>-32.639794206355923</v>
      </c>
      <c r="R156" s="57">
        <f t="shared" si="23"/>
        <v>-10.03577367987298</v>
      </c>
      <c r="S156" s="57">
        <f t="shared" si="23"/>
        <v>-3.29158248042727</v>
      </c>
      <c r="T156" s="57">
        <f t="shared" si="23"/>
        <v>-3.5491342902368737</v>
      </c>
      <c r="U156" s="57">
        <f t="shared" si="23"/>
        <v>-2.6582698357092105</v>
      </c>
      <c r="V156" s="57">
        <f t="shared" si="23"/>
        <v>-4.1752179503909144</v>
      </c>
      <c r="W156" s="57">
        <f t="shared" si="23"/>
        <v>-9.5534910830897837E-2</v>
      </c>
      <c r="X156" s="57">
        <f t="shared" si="23"/>
        <v>5.7849599448809377</v>
      </c>
      <c r="Y156" s="57">
        <f t="shared" si="23"/>
        <v>-11.38352876722959</v>
      </c>
      <c r="Z156" s="57">
        <f t="shared" si="23"/>
        <v>4.4552520189933622</v>
      </c>
      <c r="AA156" s="57">
        <f t="shared" si="23"/>
        <v>-4.7819950952773631</v>
      </c>
      <c r="AB156" s="57">
        <f t="shared" si="23"/>
        <v>15.797799968485633</v>
      </c>
      <c r="AC156" s="57">
        <f t="shared" si="23"/>
        <v>9.6804748244488064</v>
      </c>
      <c r="AD156" s="79">
        <f t="shared" si="23"/>
        <v>-11.814296159495543</v>
      </c>
      <c r="AE156" s="57">
        <f t="shared" si="23"/>
        <v>-24.892294635174068</v>
      </c>
      <c r="AF156" s="57">
        <f t="shared" si="23"/>
        <v>-12.783865523029283</v>
      </c>
    </row>
    <row r="157" spans="1:32" ht="45" x14ac:dyDescent="0.2">
      <c r="A157" s="54" t="s">
        <v>209</v>
      </c>
      <c r="B157" s="55" t="s">
        <v>148</v>
      </c>
      <c r="C157" s="56"/>
      <c r="D157" s="56"/>
      <c r="E157" s="56"/>
      <c r="F157" s="56"/>
      <c r="G157" s="56"/>
      <c r="H157" s="57">
        <f t="shared" si="23"/>
        <v>4.4395422583758455</v>
      </c>
      <c r="I157" s="57">
        <f t="shared" si="23"/>
        <v>0.10699478400426798</v>
      </c>
      <c r="J157" s="57">
        <f t="shared" si="23"/>
        <v>-3.6176392923158294</v>
      </c>
      <c r="K157" s="57">
        <f t="shared" si="23"/>
        <v>0.24369360468947235</v>
      </c>
      <c r="L157" s="57">
        <f t="shared" si="23"/>
        <v>3.7973843191927306</v>
      </c>
      <c r="M157" s="57">
        <f t="shared" si="23"/>
        <v>10.618590803837238</v>
      </c>
      <c r="N157" s="57">
        <f t="shared" si="23"/>
        <v>-2.0999416682869798</v>
      </c>
      <c r="O157" s="57">
        <f t="shared" si="23"/>
        <v>-11.199534161490682</v>
      </c>
      <c r="P157" s="57">
        <f t="shared" si="23"/>
        <v>-14.468948367253454</v>
      </c>
      <c r="Q157" s="57">
        <f t="shared" si="23"/>
        <v>-27.412295468318629</v>
      </c>
      <c r="R157" s="57">
        <f t="shared" si="23"/>
        <v>-11.887608069164257</v>
      </c>
      <c r="S157" s="57">
        <f t="shared" si="23"/>
        <v>-5.7156062240024585</v>
      </c>
      <c r="T157" s="57">
        <f t="shared" si="23"/>
        <v>-0.47546135869129519</v>
      </c>
      <c r="U157" s="57">
        <f t="shared" si="23"/>
        <v>-2.7113894840942856</v>
      </c>
      <c r="V157" s="57">
        <f t="shared" si="23"/>
        <v>4.1999831664001395</v>
      </c>
      <c r="W157" s="57">
        <f t="shared" si="23"/>
        <v>4.9094336529792653</v>
      </c>
      <c r="X157" s="57">
        <f t="shared" si="23"/>
        <v>0.7714169711733565</v>
      </c>
      <c r="Y157" s="57">
        <f t="shared" si="23"/>
        <v>-15.053850514211677</v>
      </c>
      <c r="Z157" s="57">
        <f t="shared" si="23"/>
        <v>1.3191951239876385</v>
      </c>
      <c r="AA157" s="57">
        <f t="shared" si="23"/>
        <v>3.25500290625259</v>
      </c>
      <c r="AB157" s="57">
        <f t="shared" si="23"/>
        <v>18.508378961340632</v>
      </c>
      <c r="AC157" s="57">
        <f t="shared" si="23"/>
        <v>1.125414946158215</v>
      </c>
      <c r="AD157" s="79">
        <f t="shared" si="23"/>
        <v>-12.064364841918014</v>
      </c>
      <c r="AE157" s="57">
        <f t="shared" si="23"/>
        <v>-5.3760848601735809</v>
      </c>
      <c r="AF157" s="57">
        <f t="shared" si="23"/>
        <v>-3.1403889881978042</v>
      </c>
    </row>
    <row r="158" spans="1:32" ht="15.75" x14ac:dyDescent="0.25">
      <c r="A158" s="33" t="s">
        <v>210</v>
      </c>
      <c r="B158" s="27"/>
    </row>
    <row r="159" spans="1:32" ht="15" x14ac:dyDescent="0.25">
      <c r="A159" s="9"/>
      <c r="B159" s="9"/>
      <c r="C159" s="10" t="s">
        <v>7</v>
      </c>
      <c r="D159" s="10" t="s">
        <v>8</v>
      </c>
      <c r="E159" s="10" t="s">
        <v>9</v>
      </c>
      <c r="F159" s="10" t="s">
        <v>10</v>
      </c>
      <c r="G159" s="10" t="s">
        <v>11</v>
      </c>
      <c r="H159" s="10" t="s">
        <v>12</v>
      </c>
      <c r="I159" s="10" t="s">
        <v>13</v>
      </c>
      <c r="J159" s="10" t="s">
        <v>14</v>
      </c>
      <c r="K159" s="10" t="s">
        <v>15</v>
      </c>
      <c r="L159" s="10" t="s">
        <v>16</v>
      </c>
      <c r="M159" s="10" t="s">
        <v>17</v>
      </c>
      <c r="N159" s="10" t="s">
        <v>18</v>
      </c>
      <c r="O159" s="10" t="s">
        <v>19</v>
      </c>
      <c r="P159" s="10" t="s">
        <v>20</v>
      </c>
      <c r="Q159" s="10" t="s">
        <v>21</v>
      </c>
      <c r="R159" s="10" t="s">
        <v>22</v>
      </c>
      <c r="S159" s="10" t="s">
        <v>23</v>
      </c>
      <c r="T159" s="10" t="s">
        <v>24</v>
      </c>
      <c r="U159" s="10" t="s">
        <v>25</v>
      </c>
      <c r="V159" s="10" t="s">
        <v>181</v>
      </c>
      <c r="W159" s="10" t="s">
        <v>182</v>
      </c>
      <c r="X159" s="10" t="s">
        <v>183</v>
      </c>
      <c r="Y159" s="10" t="s">
        <v>184</v>
      </c>
      <c r="Z159" s="10" t="s">
        <v>185</v>
      </c>
      <c r="AA159" s="10" t="s">
        <v>186</v>
      </c>
      <c r="AB159" s="10" t="s">
        <v>187</v>
      </c>
      <c r="AC159" s="10" t="s">
        <v>188</v>
      </c>
      <c r="AD159" s="10">
        <v>2016</v>
      </c>
      <c r="AE159" s="10">
        <v>2017</v>
      </c>
      <c r="AF159" s="10" t="s">
        <v>26</v>
      </c>
    </row>
    <row r="160" spans="1:32" x14ac:dyDescent="0.2">
      <c r="A160" s="15" t="s">
        <v>190</v>
      </c>
      <c r="B160" s="28" t="s">
        <v>148</v>
      </c>
      <c r="C160" s="30">
        <f>(C$144*SURFACES_LUPIN!C$144+SURFACES_LUPIN!C$149*RENDEMENTS_LUPIN!C$149)/(SURFACES_LUPIN!C$144+SURFACES_LUPIN!C$149)</f>
        <v>22.780000000000005</v>
      </c>
      <c r="D160" s="30">
        <f>(D$144*SURFACES_LUPIN!D$144+SURFACES_LUPIN!D$149*RENDEMENTS_LUPIN!D$149)/(SURFACES_LUPIN!D$144+SURFACES_LUPIN!D$149)</f>
        <v>29.5</v>
      </c>
      <c r="E160" s="30">
        <f>(E$144*SURFACES_LUPIN!E$144+SURFACES_LUPIN!E$149*RENDEMENTS_LUPIN!E$149)/(SURFACES_LUPIN!E$144+SURFACES_LUPIN!E$149)</f>
        <v>25</v>
      </c>
      <c r="F160" s="30">
        <f>(F$144*SURFACES_LUPIN!F$144+SURFACES_LUPIN!F$149*RENDEMENTS_LUPIN!F$149)/(SURFACES_LUPIN!F$144+SURFACES_LUPIN!F$149)</f>
        <v>25</v>
      </c>
      <c r="G160" s="30">
        <f>(G$144*SURFACES_LUPIN!G$144+SURFACES_LUPIN!G$149*RENDEMENTS_LUPIN!G$149)/(SURFACES_LUPIN!G$144+SURFACES_LUPIN!G$149)</f>
        <v>25</v>
      </c>
      <c r="H160" s="58">
        <v>0</v>
      </c>
      <c r="I160" s="30">
        <f>(I$144*SURFACES_LUPIN!I$144+SURFACES_LUPIN!I$149*RENDEMENTS_LUPIN!I$149)/(SURFACES_LUPIN!I$144+SURFACES_LUPIN!I$149)</f>
        <v>30</v>
      </c>
      <c r="J160" s="30">
        <f>(J$144*SURFACES_LUPIN!J$144+SURFACES_LUPIN!J$149*RENDEMENTS_LUPIN!J$149)/(SURFACES_LUPIN!J$144+SURFACES_LUPIN!J$149)</f>
        <v>30</v>
      </c>
      <c r="K160" s="30">
        <f>(K$144*SURFACES_LUPIN!K$144+SURFACES_LUPIN!K$149*RENDEMENTS_LUPIN!K$149)/(SURFACES_LUPIN!K$144+SURFACES_LUPIN!K$149)</f>
        <v>25</v>
      </c>
      <c r="L160" s="30">
        <f>(L$144*SURFACES_LUPIN!L$144+SURFACES_LUPIN!L$149*RENDEMENTS_LUPIN!L$149)/(SURFACES_LUPIN!L$144+SURFACES_LUPIN!L$149)</f>
        <v>25</v>
      </c>
      <c r="M160" s="58">
        <v>0</v>
      </c>
      <c r="N160" s="30">
        <f>(N$144*SURFACES_LUPIN!N$144+SURFACES_LUPIN!N$149*RENDEMENTS_LUPIN!N$149)/(SURFACES_LUPIN!N$144+SURFACES_LUPIN!N$149)</f>
        <v>31.333333333333332</v>
      </c>
      <c r="O160" s="30">
        <f>(O$144*SURFACES_LUPIN!O$144+SURFACES_LUPIN!O$149*RENDEMENTS_LUPIN!O$149)/(SURFACES_LUPIN!O$144+SURFACES_LUPIN!O$149)</f>
        <v>26.581651376146787</v>
      </c>
      <c r="P160" s="30">
        <f>(P$144*SURFACES_LUPIN!P$144+SURFACES_LUPIN!P$149*RENDEMENTS_LUPIN!P$149)/(SURFACES_LUPIN!P$144+SURFACES_LUPIN!P$149)</f>
        <v>26.774702702702704</v>
      </c>
      <c r="Q160" s="30">
        <f>(Q$144*SURFACES_LUPIN!Q$144+SURFACES_LUPIN!Q$149*RENDEMENTS_LUPIN!Q$149)/(SURFACES_LUPIN!Q$144+SURFACES_LUPIN!Q$149)</f>
        <v>16.654823053589485</v>
      </c>
      <c r="R160" s="30">
        <f>(R$144*SURFACES_LUPIN!R$144+SURFACES_LUPIN!R$149*RENDEMENTS_LUPIN!R$149)/(SURFACES_LUPIN!R$144+SURFACES_LUPIN!R$149)</f>
        <v>21.950352941176472</v>
      </c>
      <c r="S160" s="30">
        <f>(S$144*SURFACES_LUPIN!S$144+SURFACES_LUPIN!S$149*RENDEMENTS_LUPIN!S$149)/(SURFACES_LUPIN!S$144+SURFACES_LUPIN!S$149)</f>
        <v>23.678490566037738</v>
      </c>
      <c r="T160" s="30">
        <f>(T$144*SURFACES_LUPIN!T$144+SURFACES_LUPIN!T$149*RENDEMENTS_LUPIN!T$149)/(SURFACES_LUPIN!T$144+SURFACES_LUPIN!T$149)</f>
        <v>22.892347417840373</v>
      </c>
      <c r="U160" s="30">
        <f>(U$144*SURFACES_LUPIN!U$144+SURFACES_LUPIN!U$149*RENDEMENTS_LUPIN!U$149)/(SURFACES_LUPIN!U$144+SURFACES_LUPIN!U$149)</f>
        <v>25.269930069930069</v>
      </c>
      <c r="V160" s="30">
        <f>(V$144*SURFACES_LUPIN!V$144+SURFACES_LUPIN!V$149*RENDEMENTS_LUPIN!V$149)/(SURFACES_LUPIN!V$144+SURFACES_LUPIN!V$149)</f>
        <v>25.05263157894737</v>
      </c>
      <c r="W160" s="30">
        <f>(W$144*SURFACES_LUPIN!W$144+SURFACES_LUPIN!W$149*RENDEMENTS_LUPIN!W$149)/(SURFACES_LUPIN!W$144+SURFACES_LUPIN!W$149)</f>
        <v>25.003053435114506</v>
      </c>
      <c r="X160" s="30">
        <f>(X$144*SURFACES_LUPIN!X$144+SURFACES_LUPIN!X$149*RENDEMENTS_LUPIN!X$149)/(SURFACES_LUPIN!X$144+SURFACES_LUPIN!X$149)</f>
        <v>24.763589743589741</v>
      </c>
      <c r="Y160" s="30">
        <f>(Y$144*SURFACES_LUPIN!Y$144+SURFACES_LUPIN!Y$149*RENDEMENTS_LUPIN!Y$149)/(SURFACES_LUPIN!Y$144+SURFACES_LUPIN!Y$149)</f>
        <v>18.689890710382514</v>
      </c>
      <c r="Z160" s="30">
        <f>(Z$144*SURFACES_LUPIN!Z$144+SURFACES_LUPIN!Z$149*RENDEMENTS_LUPIN!Z$149)/(SURFACES_LUPIN!Z$144+SURFACES_LUPIN!Z$149)</f>
        <v>23.815670103092781</v>
      </c>
      <c r="AA160" s="30">
        <f>(AA$144*SURFACES_LUPIN!AA$144+SURFACES_LUPIN!AA$149*RENDEMENTS_LUPIN!AA$149)/(SURFACES_LUPIN!AA$144+SURFACES_LUPIN!AA$149)</f>
        <v>19.760000000000002</v>
      </c>
      <c r="AB160" s="30">
        <f>(AB$144*SURFACES_LUPIN!AB$144+SURFACES_LUPIN!AB$149*RENDEMENTS_LUPIN!AB$149)/(SURFACES_LUPIN!AB$144+SURFACES_LUPIN!AB$149)</f>
        <v>19.84924812030075</v>
      </c>
      <c r="AC160" s="30">
        <f>(AC$144*SURFACES_LUPIN!AC$144+SURFACES_LUPIN!AC$149*RENDEMENTS_LUPIN!AC$149)/(SURFACES_LUPIN!AC$144+SURFACES_LUPIN!AC$149)</f>
        <v>20.272727272727273</v>
      </c>
      <c r="AD160" s="30">
        <f>(AD$144*SURFACES_LUPIN!AD$144+SURFACES_LUPIN!AD$149*RENDEMENTS_LUPIN!AD$149)/(SURFACES_LUPIN!AD$144+SURFACES_LUPIN!AD$149)</f>
        <v>17.122457627118646</v>
      </c>
      <c r="AE160" s="30">
        <f>(AE$144*SURFACES_LUPIN!AE$144+SURFACES_LUPIN!AE$149*RENDEMENTS_LUPIN!AE$149)/(SURFACES_LUPIN!AE$144+SURFACES_LUPIN!AE$149)</f>
        <v>17.169230769230772</v>
      </c>
      <c r="AF160" s="30">
        <f>(AF$144*SURFACES_LUPIN!AF$144+SURFACES_LUPIN!AF$149*RENDEMENTS_LUPIN!AF$149)/(SURFACES_LUPIN!AF$144+SURFACES_LUPIN!AF$149)</f>
        <v>19.42622950819672</v>
      </c>
    </row>
    <row r="161" spans="1:32" x14ac:dyDescent="0.2">
      <c r="A161" s="15" t="s">
        <v>191</v>
      </c>
      <c r="B161" s="28" t="s">
        <v>148</v>
      </c>
      <c r="C161" s="30">
        <f>(C$137*SURFACES_LUPIN!C$137+SURFACES_LUPIN!C$139*RENDEMENTS_LUPIN!C$139)/(SURFACES_LUPIN!C$137+SURFACES_LUPIN!C$139)</f>
        <v>37</v>
      </c>
      <c r="D161" s="30">
        <f>(D$137*SURFACES_LUPIN!D$137+SURFACES_LUPIN!D$139*RENDEMENTS_LUPIN!D$139)/(SURFACES_LUPIN!D$137+SURFACES_LUPIN!D$139)</f>
        <v>20</v>
      </c>
      <c r="E161" s="30">
        <f>(E$137*SURFACES_LUPIN!E$137+SURFACES_LUPIN!E$139*RENDEMENTS_LUPIN!E$139)/(SURFACES_LUPIN!E$137+SURFACES_LUPIN!E$139)</f>
        <v>25.192307692307693</v>
      </c>
      <c r="F161" s="30">
        <f>(F$137*SURFACES_LUPIN!F$137+SURFACES_LUPIN!F$139*RENDEMENTS_LUPIN!F$139)/(SURFACES_LUPIN!F$137+SURFACES_LUPIN!F$139)</f>
        <v>25.454545454545453</v>
      </c>
      <c r="G161" s="30">
        <f>(G$137*SURFACES_LUPIN!G$137+SURFACES_LUPIN!G$139*RENDEMENTS_LUPIN!G$139)/(SURFACES_LUPIN!G$137+SURFACES_LUPIN!G$139)</f>
        <v>26.875</v>
      </c>
      <c r="H161" s="30">
        <f>(H$137*SURFACES_LUPIN!H$137+SURFACES_LUPIN!H$139*RENDEMENTS_LUPIN!H$139)/(SURFACES_LUPIN!H$137+SURFACES_LUPIN!H$139)</f>
        <v>28.333333333333332</v>
      </c>
      <c r="I161" s="30">
        <f>(I$137*SURFACES_LUPIN!I$137+SURFACES_LUPIN!I$139*RENDEMENTS_LUPIN!I$139)/(SURFACES_LUPIN!I$137+SURFACES_LUPIN!I$139)</f>
        <v>23.062903225806455</v>
      </c>
      <c r="J161" s="30">
        <f>(J$137*SURFACES_LUPIN!J$137+SURFACES_LUPIN!J$139*RENDEMENTS_LUPIN!J$139)/(SURFACES_LUPIN!J$137+SURFACES_LUPIN!J$139)</f>
        <v>23.655172413793103</v>
      </c>
      <c r="K161" s="30">
        <f>(K$137*SURFACES_LUPIN!K$137+SURFACES_LUPIN!K$139*RENDEMENTS_LUPIN!K$139)/(SURFACES_LUPIN!K$137+SURFACES_LUPIN!K$139)</f>
        <v>28.441752577319587</v>
      </c>
      <c r="L161" s="30">
        <f>(L$137*SURFACES_LUPIN!L$137+SURFACES_LUPIN!L$139*RENDEMENTS_LUPIN!L$139)/(SURFACES_LUPIN!L$137+SURFACES_LUPIN!L$139)</f>
        <v>28.40909090909091</v>
      </c>
      <c r="M161" s="30">
        <f>(M$137*SURFACES_LUPIN!M$137+SURFACES_LUPIN!M$139*RENDEMENTS_LUPIN!M$139)/(SURFACES_LUPIN!M$137+SURFACES_LUPIN!M$139)</f>
        <v>21.690625000000001</v>
      </c>
      <c r="N161" s="30">
        <f>(N$137*SURFACES_LUPIN!N$137+SURFACES_LUPIN!N$139*RENDEMENTS_LUPIN!N$139)/(SURFACES_LUPIN!N$137+SURFACES_LUPIN!N$139)</f>
        <v>26.42848739495798</v>
      </c>
      <c r="O161" s="30">
        <f>(O$137*SURFACES_LUPIN!O$137+SURFACES_LUPIN!O$139*RENDEMENTS_LUPIN!O$139)/(SURFACES_LUPIN!O$137+SURFACES_LUPIN!O$139)</f>
        <v>23.09</v>
      </c>
      <c r="P161" s="30">
        <f>(P$137*SURFACES_LUPIN!P$137+SURFACES_LUPIN!P$139*RENDEMENTS_LUPIN!P$139)/(SURFACES_LUPIN!P$137+SURFACES_LUPIN!P$139)</f>
        <v>24.87</v>
      </c>
      <c r="Q161" s="30">
        <f>(Q$137*SURFACES_LUPIN!Q$137+SURFACES_LUPIN!Q$139*RENDEMENTS_LUPIN!Q$139)/(SURFACES_LUPIN!Q$137+SURFACES_LUPIN!Q$139)</f>
        <v>17.68</v>
      </c>
      <c r="R161" s="30">
        <f>(R$137*SURFACES_LUPIN!R$137+SURFACES_LUPIN!R$139*RENDEMENTS_LUPIN!R$139)/(SURFACES_LUPIN!R$137+SURFACES_LUPIN!R$139)</f>
        <v>24.67</v>
      </c>
      <c r="S161" s="30">
        <f>(S$137*SURFACES_LUPIN!S$137+SURFACES_LUPIN!S$139*RENDEMENTS_LUPIN!S$139)/(SURFACES_LUPIN!S$137+SURFACES_LUPIN!S$139)</f>
        <v>23.41</v>
      </c>
      <c r="T161" s="30">
        <f>(T$137*SURFACES_LUPIN!T$137+SURFACES_LUPIN!T$139*RENDEMENTS_LUPIN!T$139)/(SURFACES_LUPIN!T$137+SURFACES_LUPIN!T$139)</f>
        <v>23.27</v>
      </c>
      <c r="U161" s="30">
        <f>(U$137*SURFACES_LUPIN!U$137+SURFACES_LUPIN!U$139*RENDEMENTS_LUPIN!U$139)/(SURFACES_LUPIN!U$137+SURFACES_LUPIN!U$139)</f>
        <v>22.5</v>
      </c>
      <c r="V161" s="30">
        <f>(V$137*SURFACES_LUPIN!V$137+SURFACES_LUPIN!V$139*RENDEMENTS_LUPIN!V$139)/(SURFACES_LUPIN!V$137+SURFACES_LUPIN!V$139)</f>
        <v>25</v>
      </c>
      <c r="W161" s="30">
        <f>(W$137*SURFACES_LUPIN!W$137+SURFACES_LUPIN!W$139*RENDEMENTS_LUPIN!W$139)/(SURFACES_LUPIN!W$137+SURFACES_LUPIN!W$139)</f>
        <v>25</v>
      </c>
      <c r="X161" s="30">
        <f>(X$137*SURFACES_LUPIN!X$137+SURFACES_LUPIN!X$139*RENDEMENTS_LUPIN!X$139)/(SURFACES_LUPIN!X$137+SURFACES_LUPIN!X$139)</f>
        <v>25</v>
      </c>
      <c r="Y161" s="30">
        <f>(Y$137*SURFACES_LUPIN!Y$137+SURFACES_LUPIN!Y$139*RENDEMENTS_LUPIN!Y$139)/(SURFACES_LUPIN!Y$137+SURFACES_LUPIN!Y$139)</f>
        <v>25</v>
      </c>
      <c r="Z161" s="30">
        <f>(Z$137*SURFACES_LUPIN!Z$137+SURFACES_LUPIN!Z$139*RENDEMENTS_LUPIN!Z$139)/(SURFACES_LUPIN!Z$137+SURFACES_LUPIN!Z$139)</f>
        <v>24</v>
      </c>
      <c r="AA161" s="30">
        <f>(AA$137*SURFACES_LUPIN!AA$137+SURFACES_LUPIN!AA$139*RENDEMENTS_LUPIN!AA$139)/(SURFACES_LUPIN!AA$137+SURFACES_LUPIN!AA$139)</f>
        <v>24</v>
      </c>
      <c r="AB161" s="30">
        <f>(AB$137*SURFACES_LUPIN!AB$137+SURFACES_LUPIN!AB$139*RENDEMENTS_LUPIN!AB$139)/(SURFACES_LUPIN!AB$137+SURFACES_LUPIN!AB$139)</f>
        <v>26</v>
      </c>
      <c r="AC161" s="30">
        <f>(AC$137*SURFACES_LUPIN!AC$137+SURFACES_LUPIN!AC$139*RENDEMENTS_LUPIN!AC$139)/(SURFACES_LUPIN!AC$137+SURFACES_LUPIN!AC$139)</f>
        <v>26</v>
      </c>
      <c r="AD161" s="30">
        <f>(AD$137*SURFACES_LUPIN!AD$137+SURFACES_LUPIN!AD$139*RENDEMENTS_LUPIN!AD$139)/(SURFACES_LUPIN!AD$137+SURFACES_LUPIN!AD$139)</f>
        <v>26</v>
      </c>
      <c r="AE161" s="30">
        <f>(AE$137*SURFACES_LUPIN!AE$137+SURFACES_LUPIN!AE$139*RENDEMENTS_LUPIN!AE$139)/(SURFACES_LUPIN!AE$137+SURFACES_LUPIN!AE$139)</f>
        <v>36.428571428571431</v>
      </c>
      <c r="AF161" s="30">
        <f>(AF$137*SURFACES_LUPIN!AF$137+SURFACES_LUPIN!AF$139*RENDEMENTS_LUPIN!AF$139)/(SURFACES_LUPIN!AF$137+SURFACES_LUPIN!AF$139)</f>
        <v>16</v>
      </c>
    </row>
    <row r="162" spans="1:32" x14ac:dyDescent="0.2">
      <c r="A162" s="15" t="s">
        <v>192</v>
      </c>
      <c r="B162" s="28" t="s">
        <v>148</v>
      </c>
      <c r="C162" s="30">
        <f>C$128</f>
        <v>24.71</v>
      </c>
      <c r="D162" s="30">
        <f t="shared" ref="D162:AF162" si="24">D$128</f>
        <v>36.4</v>
      </c>
      <c r="E162" s="30">
        <f t="shared" si="24"/>
        <v>33.01</v>
      </c>
      <c r="F162" s="30">
        <f t="shared" si="24"/>
        <v>33.85</v>
      </c>
      <c r="G162" s="30">
        <f t="shared" si="24"/>
        <v>35</v>
      </c>
      <c r="H162" s="30">
        <f t="shared" si="24"/>
        <v>32.28</v>
      </c>
      <c r="I162" s="30">
        <f t="shared" si="24"/>
        <v>32.33</v>
      </c>
      <c r="J162" s="30">
        <f t="shared" si="24"/>
        <v>30</v>
      </c>
      <c r="K162" s="30">
        <f t="shared" si="24"/>
        <v>30</v>
      </c>
      <c r="L162" s="30">
        <f t="shared" si="24"/>
        <v>30</v>
      </c>
      <c r="M162" s="30">
        <f t="shared" si="24"/>
        <v>33.33</v>
      </c>
      <c r="N162" s="30">
        <f t="shared" si="24"/>
        <v>29.68</v>
      </c>
      <c r="O162" s="30">
        <f t="shared" si="24"/>
        <v>32.410000000000004</v>
      </c>
      <c r="P162" s="30">
        <f t="shared" si="24"/>
        <v>30.830000000000002</v>
      </c>
      <c r="Q162" s="30">
        <f t="shared" si="24"/>
        <v>29.86</v>
      </c>
      <c r="R162" s="30">
        <f t="shared" si="24"/>
        <v>29.77</v>
      </c>
      <c r="S162" s="30">
        <f t="shared" si="24"/>
        <v>31.86</v>
      </c>
      <c r="T162" s="30">
        <f t="shared" si="24"/>
        <v>31.17</v>
      </c>
      <c r="U162" s="30">
        <f t="shared" si="24"/>
        <v>28.79</v>
      </c>
      <c r="V162" s="30">
        <f t="shared" si="24"/>
        <v>31.61</v>
      </c>
      <c r="W162" s="30">
        <f t="shared" si="24"/>
        <v>36.020000000000003</v>
      </c>
      <c r="X162" s="30">
        <f t="shared" si="24"/>
        <v>37.14</v>
      </c>
      <c r="Y162" s="30">
        <f t="shared" si="24"/>
        <v>34.480000000000004</v>
      </c>
      <c r="Z162" s="30">
        <f t="shared" si="24"/>
        <v>33.840000000000003</v>
      </c>
      <c r="AA162" s="30">
        <f t="shared" si="24"/>
        <v>34.450000000000003</v>
      </c>
      <c r="AB162" s="30">
        <f t="shared" si="24"/>
        <v>34.800000000000004</v>
      </c>
      <c r="AC162" s="30">
        <f t="shared" si="24"/>
        <v>34.86</v>
      </c>
      <c r="AD162" s="30">
        <f t="shared" si="24"/>
        <v>33.11</v>
      </c>
      <c r="AE162" s="30">
        <f t="shared" si="24"/>
        <v>34.130000000000003</v>
      </c>
      <c r="AF162" s="30">
        <f t="shared" si="24"/>
        <v>33.166666666666671</v>
      </c>
    </row>
    <row r="163" spans="1:32" x14ac:dyDescent="0.2">
      <c r="A163" s="15" t="s">
        <v>193</v>
      </c>
      <c r="B163" s="28" t="s">
        <v>148</v>
      </c>
      <c r="C163" s="30">
        <f>C$129</f>
        <v>22.26</v>
      </c>
      <c r="D163" s="30">
        <f t="shared" ref="D163:AF163" si="25">D$129</f>
        <v>23.64</v>
      </c>
      <c r="E163" s="30">
        <f t="shared" si="25"/>
        <v>27.71</v>
      </c>
      <c r="F163" s="30">
        <f t="shared" si="25"/>
        <v>31</v>
      </c>
      <c r="G163" s="30">
        <f t="shared" si="25"/>
        <v>28.330000000000002</v>
      </c>
      <c r="H163" s="30">
        <f t="shared" si="25"/>
        <v>31.03</v>
      </c>
      <c r="I163" s="30">
        <f t="shared" si="25"/>
        <v>30.1</v>
      </c>
      <c r="J163" s="30">
        <f t="shared" si="25"/>
        <v>28.86</v>
      </c>
      <c r="K163" s="30">
        <f t="shared" si="25"/>
        <v>37.54</v>
      </c>
      <c r="L163" s="30">
        <f t="shared" si="25"/>
        <v>36.54</v>
      </c>
      <c r="M163" s="30">
        <f t="shared" si="25"/>
        <v>35.5</v>
      </c>
      <c r="N163" s="30">
        <f t="shared" si="25"/>
        <v>36.06</v>
      </c>
      <c r="O163" s="30">
        <f t="shared" si="25"/>
        <v>31.810000000000002</v>
      </c>
      <c r="P163" s="30">
        <f t="shared" si="25"/>
        <v>31.07</v>
      </c>
      <c r="Q163" s="30">
        <f t="shared" si="25"/>
        <v>26.68</v>
      </c>
      <c r="R163" s="30">
        <f t="shared" si="25"/>
        <v>31.36</v>
      </c>
      <c r="S163" s="30">
        <f t="shared" si="25"/>
        <v>28.35</v>
      </c>
      <c r="T163" s="30">
        <f t="shared" si="25"/>
        <v>29.95</v>
      </c>
      <c r="U163" s="30">
        <f t="shared" si="25"/>
        <v>26.69</v>
      </c>
      <c r="V163" s="30">
        <f t="shared" si="25"/>
        <v>29.41</v>
      </c>
      <c r="W163" s="30">
        <f t="shared" si="25"/>
        <v>27.23</v>
      </c>
      <c r="X163" s="30">
        <f t="shared" si="25"/>
        <v>22.63</v>
      </c>
      <c r="Y163" s="30">
        <f t="shared" si="25"/>
        <v>21.2</v>
      </c>
      <c r="Z163" s="30">
        <f t="shared" si="25"/>
        <v>25.6</v>
      </c>
      <c r="AA163" s="30">
        <f t="shared" si="25"/>
        <v>25</v>
      </c>
      <c r="AB163" s="30">
        <f t="shared" si="25"/>
        <v>25.59</v>
      </c>
      <c r="AC163" s="30">
        <f t="shared" si="25"/>
        <v>23.96</v>
      </c>
      <c r="AD163" s="30">
        <f t="shared" si="25"/>
        <v>18.64</v>
      </c>
      <c r="AE163" s="30">
        <f t="shared" si="25"/>
        <v>23.830000000000002</v>
      </c>
      <c r="AF163" s="30">
        <f t="shared" si="25"/>
        <v>23.586956521739133</v>
      </c>
    </row>
    <row r="164" spans="1:32" x14ac:dyDescent="0.2">
      <c r="A164" s="15" t="s">
        <v>194</v>
      </c>
      <c r="B164" s="28" t="s">
        <v>148</v>
      </c>
      <c r="C164" s="30">
        <f>C$145</f>
        <v>10</v>
      </c>
      <c r="D164" s="30">
        <f t="shared" ref="D164:AF164" si="26">D$145</f>
        <v>10</v>
      </c>
      <c r="E164" s="30">
        <f t="shared" si="26"/>
        <v>17</v>
      </c>
      <c r="F164" s="58">
        <f t="shared" si="26"/>
        <v>0</v>
      </c>
      <c r="G164" s="58">
        <f t="shared" si="26"/>
        <v>0</v>
      </c>
      <c r="H164" s="58">
        <f t="shared" si="26"/>
        <v>0</v>
      </c>
      <c r="I164" s="58">
        <f t="shared" si="26"/>
        <v>0</v>
      </c>
      <c r="J164" s="58">
        <f t="shared" si="26"/>
        <v>0</v>
      </c>
      <c r="K164" s="30">
        <f t="shared" si="26"/>
        <v>20</v>
      </c>
      <c r="L164" s="30">
        <f t="shared" si="26"/>
        <v>20</v>
      </c>
      <c r="M164" s="30">
        <f t="shared" si="26"/>
        <v>15.24</v>
      </c>
      <c r="N164" s="30">
        <f t="shared" si="26"/>
        <v>15.16</v>
      </c>
      <c r="O164" s="58">
        <f t="shared" si="26"/>
        <v>0</v>
      </c>
      <c r="P164" s="30">
        <f t="shared" si="26"/>
        <v>25</v>
      </c>
      <c r="Q164" s="30">
        <f t="shared" si="26"/>
        <v>22</v>
      </c>
      <c r="R164" s="30">
        <f t="shared" si="26"/>
        <v>22</v>
      </c>
      <c r="S164" s="30">
        <f t="shared" si="26"/>
        <v>20</v>
      </c>
      <c r="T164" s="30">
        <f t="shared" si="26"/>
        <v>20</v>
      </c>
      <c r="U164" s="30">
        <f t="shared" si="26"/>
        <v>20</v>
      </c>
      <c r="V164" s="58">
        <f t="shared" si="26"/>
        <v>0</v>
      </c>
      <c r="W164" s="30">
        <f t="shared" si="26"/>
        <v>20</v>
      </c>
      <c r="X164" s="58">
        <f t="shared" si="26"/>
        <v>0</v>
      </c>
      <c r="Y164" s="58">
        <f t="shared" si="26"/>
        <v>0</v>
      </c>
      <c r="Z164" s="58">
        <f t="shared" si="26"/>
        <v>0</v>
      </c>
      <c r="AA164" s="58">
        <f t="shared" si="26"/>
        <v>0</v>
      </c>
      <c r="AB164" s="58">
        <f t="shared" si="26"/>
        <v>0</v>
      </c>
      <c r="AC164" s="58">
        <f t="shared" si="26"/>
        <v>0</v>
      </c>
      <c r="AD164" s="58">
        <f t="shared" si="26"/>
        <v>0</v>
      </c>
      <c r="AE164" s="58">
        <f t="shared" si="26"/>
        <v>0</v>
      </c>
      <c r="AF164" s="58">
        <f t="shared" si="26"/>
        <v>0</v>
      </c>
    </row>
    <row r="165" spans="1:32" x14ac:dyDescent="0.2">
      <c r="A165" s="15" t="s">
        <v>195</v>
      </c>
      <c r="B165" s="28" t="s">
        <v>148</v>
      </c>
      <c r="C165" s="58">
        <v>0</v>
      </c>
      <c r="D165" s="58">
        <v>0</v>
      </c>
      <c r="E165" s="58">
        <v>0</v>
      </c>
      <c r="F165" s="58">
        <v>0</v>
      </c>
      <c r="G165" s="58">
        <v>0</v>
      </c>
      <c r="H165" s="58">
        <v>0</v>
      </c>
      <c r="I165" s="58">
        <v>0</v>
      </c>
      <c r="J165" s="58">
        <v>0</v>
      </c>
      <c r="K165" s="58">
        <v>0</v>
      </c>
      <c r="L165" s="58">
        <v>0</v>
      </c>
      <c r="M165" s="30">
        <f>(M$138*SURFACES_LUPIN!M$138+SURFACES_LUPIN!M$136*RENDEMENTS_LUPIN!M$136+RENDEMENTS_LUPIN!M$140*SURFACES_LUPIN!M$140)/(SURFACES_LUPIN!M$136+SURFACES_LUPIN!M$138+SURFACES_LUPIN!M$140)</f>
        <v>30</v>
      </c>
      <c r="N165" s="30">
        <f>(N$138*SURFACES_LUPIN!N$138+SURFACES_LUPIN!N$136*RENDEMENTS_LUPIN!N$136+RENDEMENTS_LUPIN!N$140*SURFACES_LUPIN!N$140)/(SURFACES_LUPIN!N$136+SURFACES_LUPIN!N$138+SURFACES_LUPIN!N$140)</f>
        <v>19.313544303797471</v>
      </c>
      <c r="O165" s="30">
        <f>(O$138*SURFACES_LUPIN!O$138+SURFACES_LUPIN!O$136*RENDEMENTS_LUPIN!O$136+RENDEMENTS_LUPIN!O$140*SURFACES_LUPIN!O$140)/(SURFACES_LUPIN!O$136+SURFACES_LUPIN!O$138+SURFACES_LUPIN!O$140)</f>
        <v>27.367722772277226</v>
      </c>
      <c r="P165" s="30">
        <f>(P$138*SURFACES_LUPIN!P$138+SURFACES_LUPIN!P$136*RENDEMENTS_LUPIN!P$136+RENDEMENTS_LUPIN!P$140*SURFACES_LUPIN!P$140)/(SURFACES_LUPIN!P$136+SURFACES_LUPIN!P$138+SURFACES_LUPIN!P$140)</f>
        <v>26.889139784946238</v>
      </c>
      <c r="Q165" s="30">
        <f>(Q$138*SURFACES_LUPIN!Q$138+SURFACES_LUPIN!Q$136*RENDEMENTS_LUPIN!Q$136+RENDEMENTS_LUPIN!Q$140*SURFACES_LUPIN!Q$140)/(SURFACES_LUPIN!Q$136+SURFACES_LUPIN!Q$138+SURFACES_LUPIN!Q$140)</f>
        <v>22.018011695906431</v>
      </c>
      <c r="R165" s="30">
        <f>(R$138*SURFACES_LUPIN!R$138+SURFACES_LUPIN!R$136*RENDEMENTS_LUPIN!R$136+RENDEMENTS_LUPIN!R$140*SURFACES_LUPIN!R$140)/(SURFACES_LUPIN!R$136+SURFACES_LUPIN!R$138+SURFACES_LUPIN!R$140)</f>
        <v>26.016486486486489</v>
      </c>
      <c r="S165" s="30">
        <f>(S$138*SURFACES_LUPIN!S$138+SURFACES_LUPIN!S$136*RENDEMENTS_LUPIN!S$136+RENDEMENTS_LUPIN!S$140*SURFACES_LUPIN!S$140)/(SURFACES_LUPIN!S$136+SURFACES_LUPIN!S$138+SURFACES_LUPIN!S$140)</f>
        <v>24.973076923076924</v>
      </c>
      <c r="T165" s="30">
        <f>(T$138*SURFACES_LUPIN!T$138+SURFACES_LUPIN!T$136*RENDEMENTS_LUPIN!T$136+RENDEMENTS_LUPIN!T$140*SURFACES_LUPIN!T$140)/(SURFACES_LUPIN!T$136+SURFACES_LUPIN!T$138+SURFACES_LUPIN!T$140)</f>
        <v>22.62458333333333</v>
      </c>
      <c r="U165" s="30">
        <f>(U$138*SURFACES_LUPIN!U$138+SURFACES_LUPIN!U$136*RENDEMENTS_LUPIN!U$136+RENDEMENTS_LUPIN!U$140*SURFACES_LUPIN!U$140)/(SURFACES_LUPIN!U$136+SURFACES_LUPIN!U$138+SURFACES_LUPIN!U$140)</f>
        <v>25.442156862745097</v>
      </c>
      <c r="V165" s="30">
        <f>(V$138*SURFACES_LUPIN!V$138+SURFACES_LUPIN!V$136*RENDEMENTS_LUPIN!V$136+RENDEMENTS_LUPIN!V$140*SURFACES_LUPIN!V$140)/(SURFACES_LUPIN!V$136+SURFACES_LUPIN!V$138+SURFACES_LUPIN!V$140)</f>
        <v>25.164262295081969</v>
      </c>
      <c r="W165" s="30">
        <f>(W$138*SURFACES_LUPIN!W$138+SURFACES_LUPIN!W$136*RENDEMENTS_LUPIN!W$136+RENDEMENTS_LUPIN!W$140*SURFACES_LUPIN!W$140)/(SURFACES_LUPIN!W$136+SURFACES_LUPIN!W$138+SURFACES_LUPIN!W$140)</f>
        <v>25.862068965517242</v>
      </c>
      <c r="X165" s="30">
        <f>(X$138*SURFACES_LUPIN!X$138+SURFACES_LUPIN!X$136*RENDEMENTS_LUPIN!X$136+RENDEMENTS_LUPIN!X$140*SURFACES_LUPIN!X$140)/(SURFACES_LUPIN!X$136+SURFACES_LUPIN!X$138+SURFACES_LUPIN!X$140)</f>
        <v>25.238095238095237</v>
      </c>
      <c r="Y165" s="30">
        <f>(Y$138*SURFACES_LUPIN!Y$138+SURFACES_LUPIN!Y$136*RENDEMENTS_LUPIN!Y$136+RENDEMENTS_LUPIN!Y$140*SURFACES_LUPIN!Y$140)/(SURFACES_LUPIN!Y$136+SURFACES_LUPIN!Y$138+SURFACES_LUPIN!Y$140)</f>
        <v>19.600000000000001</v>
      </c>
      <c r="Z165" s="30">
        <f>(Z$138*SURFACES_LUPIN!Z$138+SURFACES_LUPIN!Z$136*RENDEMENTS_LUPIN!Z$136+RENDEMENTS_LUPIN!Z$140*SURFACES_LUPIN!Z$140)/(SURFACES_LUPIN!Z$136+SURFACES_LUPIN!Z$138+SURFACES_LUPIN!Z$140)</f>
        <v>22.933333333333334</v>
      </c>
      <c r="AA165" s="30">
        <f>(AA$138*SURFACES_LUPIN!AA$138+SURFACES_LUPIN!AA$136*RENDEMENTS_LUPIN!AA$136+RENDEMENTS_LUPIN!AA$140*SURFACES_LUPIN!AA$140)/(SURFACES_LUPIN!AA$136+SURFACES_LUPIN!AA$138+SURFACES_LUPIN!AA$140)</f>
        <v>27.666666666666668</v>
      </c>
      <c r="AB165" s="30">
        <f>(AB$138*SURFACES_LUPIN!AB$138+SURFACES_LUPIN!AB$136*RENDEMENTS_LUPIN!AB$136+RENDEMENTS_LUPIN!AB$140*SURFACES_LUPIN!AB$140)/(SURFACES_LUPIN!AB$136+SURFACES_LUPIN!AB$138+SURFACES_LUPIN!AB$140)</f>
        <v>28.333333333333332</v>
      </c>
      <c r="AC165" s="30">
        <f>(AC$138*SURFACES_LUPIN!AC$138+SURFACES_LUPIN!AC$136*RENDEMENTS_LUPIN!AC$136+RENDEMENTS_LUPIN!AC$140*SURFACES_LUPIN!AC$140)/(SURFACES_LUPIN!AC$136+SURFACES_LUPIN!AC$138+SURFACES_LUPIN!AC$140)</f>
        <v>27</v>
      </c>
      <c r="AD165" s="30">
        <f>(AD$138*SURFACES_LUPIN!AD$138+SURFACES_LUPIN!AD$136*RENDEMENTS_LUPIN!AD$136+RENDEMENTS_LUPIN!AD$140*SURFACES_LUPIN!AD$140)/(SURFACES_LUPIN!AD$136+SURFACES_LUPIN!AD$138+SURFACES_LUPIN!AD$140)</f>
        <v>7.5</v>
      </c>
      <c r="AE165" s="30">
        <f>(AE$138*SURFACES_LUPIN!AE$138+SURFACES_LUPIN!AE$136*RENDEMENTS_LUPIN!AE$136+RENDEMENTS_LUPIN!AE$140*SURFACES_LUPIN!AE$140)/(SURFACES_LUPIN!AE$136+SURFACES_LUPIN!AE$138+SURFACES_LUPIN!AE$140)</f>
        <v>15.302325581395349</v>
      </c>
      <c r="AF165" s="30">
        <f>(AF$138*SURFACES_LUPIN!AF$138+SURFACES_LUPIN!AF$136*RENDEMENTS_LUPIN!AF$136+RENDEMENTS_LUPIN!AF$140*SURFACES_LUPIN!AF$140)/(SURFACES_LUPIN!AF$136+SURFACES_LUPIN!AF$138+SURFACES_LUPIN!AF$140)</f>
        <v>9.7222222222222214</v>
      </c>
    </row>
    <row r="166" spans="1:32" x14ac:dyDescent="0.2">
      <c r="A166" s="15" t="s">
        <v>196</v>
      </c>
      <c r="B166" s="28" t="s">
        <v>148</v>
      </c>
      <c r="C166" s="58">
        <v>0</v>
      </c>
      <c r="D166" s="58">
        <v>0</v>
      </c>
      <c r="E166" s="58">
        <v>0</v>
      </c>
      <c r="F166" s="58">
        <v>0</v>
      </c>
      <c r="G166" s="58">
        <v>0</v>
      </c>
      <c r="H166" s="58">
        <v>0</v>
      </c>
      <c r="I166" s="58">
        <v>0</v>
      </c>
      <c r="J166" s="58">
        <v>0</v>
      </c>
      <c r="K166" s="58">
        <v>0</v>
      </c>
      <c r="L166" s="58">
        <v>0</v>
      </c>
      <c r="M166" s="58">
        <v>0</v>
      </c>
      <c r="N166" s="58">
        <v>0</v>
      </c>
      <c r="O166" s="58">
        <v>0</v>
      </c>
      <c r="P166" s="58">
        <v>0</v>
      </c>
      <c r="Q166" s="30">
        <f>(Q$141*SURFACES_LUPIN!Q$141+SURFACES_LUPIN!Q$142*RENDEMENTS_LUPIN!Q$142)/(SURFACES_LUPIN!Q$141+SURFACES_LUPIN!Q$142)</f>
        <v>50</v>
      </c>
      <c r="R166" s="30">
        <f>(R$141*SURFACES_LUPIN!R$141+SURFACES_LUPIN!R$142*RENDEMENTS_LUPIN!R$142)/(SURFACES_LUPIN!R$141+SURFACES_LUPIN!R$142)</f>
        <v>30</v>
      </c>
      <c r="S166" s="30">
        <f>(S$141*SURFACES_LUPIN!S$141+SURFACES_LUPIN!S$142*RENDEMENTS_LUPIN!S$142)/(SURFACES_LUPIN!S$141+SURFACES_LUPIN!S$142)</f>
        <v>23.403040000000001</v>
      </c>
      <c r="T166" s="30">
        <f>(T$141*SURFACES_LUPIN!T$141+SURFACES_LUPIN!T$142*RENDEMENTS_LUPIN!T$142)/(SURFACES_LUPIN!T$141+SURFACES_LUPIN!T$142)</f>
        <v>20.490196078431371</v>
      </c>
      <c r="U166" s="30">
        <f>(U$141*SURFACES_LUPIN!U$141+SURFACES_LUPIN!U$142*RENDEMENTS_LUPIN!U$142)/(SURFACES_LUPIN!U$141+SURFACES_LUPIN!U$142)</f>
        <v>18.388429752066116</v>
      </c>
      <c r="V166" s="30">
        <f>(V$141*SURFACES_LUPIN!V$141+SURFACES_LUPIN!V$142*RENDEMENTS_LUPIN!V$142)/(SURFACES_LUPIN!V$141+SURFACES_LUPIN!V$142)</f>
        <v>23.148148148148149</v>
      </c>
      <c r="W166" s="30">
        <f>(W$141*SURFACES_LUPIN!W$141+SURFACES_LUPIN!W$142*RENDEMENTS_LUPIN!W$142)/(SURFACES_LUPIN!W$141+SURFACES_LUPIN!W$142)</f>
        <v>22.272727272727273</v>
      </c>
      <c r="X166" s="30">
        <f>(X$141*SURFACES_LUPIN!X$141+SURFACES_LUPIN!X$142*RENDEMENTS_LUPIN!X$142)/(SURFACES_LUPIN!X$141+SURFACES_LUPIN!X$142)</f>
        <v>23.589629629629631</v>
      </c>
      <c r="Y166" s="30">
        <f>(Y$141*SURFACES_LUPIN!Y$141+SURFACES_LUPIN!Y$142*RENDEMENTS_LUPIN!Y$142)/(SURFACES_LUPIN!Y$141+SURFACES_LUPIN!Y$142)</f>
        <v>22.94736842105263</v>
      </c>
      <c r="Z166" s="30">
        <f>(Z$141*SURFACES_LUPIN!Z$141+SURFACES_LUPIN!Z$142*RENDEMENTS_LUPIN!Z$142)/(SURFACES_LUPIN!Z$141+SURFACES_LUPIN!Z$142)</f>
        <v>20.277777777777779</v>
      </c>
      <c r="AA166" s="30">
        <f>(AA$141*SURFACES_LUPIN!AA$141+SURFACES_LUPIN!AA$142*RENDEMENTS_LUPIN!AA$142)/(SURFACES_LUPIN!AA$141+SURFACES_LUPIN!AA$142)</f>
        <v>20.333333333333332</v>
      </c>
      <c r="AB166" s="30">
        <f>(AB$141*SURFACES_LUPIN!AB$141+SURFACES_LUPIN!AB$142*RENDEMENTS_LUPIN!AB$142)/(SURFACES_LUPIN!AB$141+SURFACES_LUPIN!AB$142)</f>
        <v>25</v>
      </c>
      <c r="AC166" s="58">
        <v>0</v>
      </c>
      <c r="AD166" s="30" t="e">
        <f>(AD$141*SURFACES_LUPIN!AD$141+SURFACES_LUPIN!AD$142*RENDEMENTS_LUPIN!AD$142)/(SURFACES_LUPIN!AD$141+SURFACES_LUPIN!AD$142)</f>
        <v>#DIV/0!</v>
      </c>
      <c r="AE166" s="30" t="e">
        <f>(AE$141*SURFACES_LUPIN!AE$141+SURFACES_LUPIN!AE$142*RENDEMENTS_LUPIN!AE$142)/(SURFACES_LUPIN!AE$141+SURFACES_LUPIN!AE$142)</f>
        <v>#DIV/0!</v>
      </c>
      <c r="AF166" s="30" t="e">
        <f>(AF$141*SURFACES_LUPIN!AF$141+SURFACES_LUPIN!AF$142*RENDEMENTS_LUPIN!AF$142)/(SURFACES_LUPIN!AF$141+SURFACES_LUPIN!AF$142)</f>
        <v>#DIV/0!</v>
      </c>
    </row>
    <row r="167" spans="1:32" x14ac:dyDescent="0.2">
      <c r="A167" s="15" t="s">
        <v>197</v>
      </c>
      <c r="B167" s="28" t="s">
        <v>148</v>
      </c>
      <c r="C167" s="58">
        <f>C130</f>
        <v>0</v>
      </c>
      <c r="D167" s="30">
        <f t="shared" ref="D167:AD167" si="27">D130</f>
        <v>18.11</v>
      </c>
      <c r="E167" s="30">
        <f t="shared" si="27"/>
        <v>21</v>
      </c>
      <c r="F167" s="30">
        <f t="shared" si="27"/>
        <v>20</v>
      </c>
      <c r="G167" s="58">
        <f t="shared" si="27"/>
        <v>0</v>
      </c>
      <c r="H167" s="30">
        <f t="shared" si="27"/>
        <v>20</v>
      </c>
      <c r="I167" s="30">
        <f t="shared" si="27"/>
        <v>20</v>
      </c>
      <c r="J167" s="58">
        <f t="shared" si="27"/>
        <v>0</v>
      </c>
      <c r="K167" s="58">
        <f t="shared" si="27"/>
        <v>0</v>
      </c>
      <c r="L167" s="30">
        <f t="shared" si="27"/>
        <v>25</v>
      </c>
      <c r="M167" s="58">
        <f t="shared" si="27"/>
        <v>0</v>
      </c>
      <c r="N167" s="30">
        <f t="shared" si="27"/>
        <v>25</v>
      </c>
      <c r="O167" s="30">
        <f t="shared" si="27"/>
        <v>25</v>
      </c>
      <c r="P167" s="30">
        <f t="shared" si="27"/>
        <v>26.25</v>
      </c>
      <c r="Q167" s="30">
        <f t="shared" si="27"/>
        <v>23</v>
      </c>
      <c r="R167" s="30">
        <f t="shared" si="27"/>
        <v>23.69</v>
      </c>
      <c r="S167" s="30">
        <f t="shared" si="27"/>
        <v>38.04</v>
      </c>
      <c r="T167" s="30">
        <f t="shared" si="27"/>
        <v>25</v>
      </c>
      <c r="U167" s="30">
        <f t="shared" si="27"/>
        <v>25</v>
      </c>
      <c r="V167" s="30">
        <f t="shared" si="27"/>
        <v>25</v>
      </c>
      <c r="W167" s="30">
        <f t="shared" si="27"/>
        <v>25</v>
      </c>
      <c r="X167" s="30">
        <f t="shared" si="27"/>
        <v>25</v>
      </c>
      <c r="Y167" s="30">
        <f t="shared" si="27"/>
        <v>25</v>
      </c>
      <c r="Z167" s="30">
        <f t="shared" si="27"/>
        <v>25</v>
      </c>
      <c r="AA167" s="30">
        <f t="shared" si="27"/>
        <v>25</v>
      </c>
      <c r="AB167" s="30">
        <f t="shared" si="27"/>
        <v>25</v>
      </c>
      <c r="AC167" s="30">
        <f t="shared" si="27"/>
        <v>25</v>
      </c>
      <c r="AD167" s="30">
        <f t="shared" si="27"/>
        <v>25</v>
      </c>
      <c r="AE167" s="30">
        <f>AE130</f>
        <v>25</v>
      </c>
      <c r="AF167" s="30">
        <f>AF130</f>
        <v>25</v>
      </c>
    </row>
    <row r="168" spans="1:32" x14ac:dyDescent="0.2">
      <c r="A168" s="15" t="s">
        <v>198</v>
      </c>
      <c r="B168" s="28" t="s">
        <v>148</v>
      </c>
      <c r="C168" s="58">
        <v>0</v>
      </c>
      <c r="D168" s="30">
        <f>(D$132*SURFACES_LUPIN!D$132+SURFACES_LUPIN!D$133*RENDEMENTS_LUPIN!D$133)/(SURFACES_LUPIN!D$132+SURFACES_LUPIN!D$133)</f>
        <v>60</v>
      </c>
      <c r="E168" s="30">
        <f>(E$132*SURFACES_LUPIN!E$132+SURFACES_LUPIN!E$133*RENDEMENTS_LUPIN!E$133)/(SURFACES_LUPIN!E$132+SURFACES_LUPIN!E$133)</f>
        <v>30</v>
      </c>
      <c r="F168" s="30">
        <f>(F$132*SURFACES_LUPIN!F$132+SURFACES_LUPIN!F$133*RENDEMENTS_LUPIN!F$133)/(SURFACES_LUPIN!F$132+SURFACES_LUPIN!F$133)</f>
        <v>30</v>
      </c>
      <c r="G168" s="58">
        <v>0</v>
      </c>
      <c r="H168" s="58">
        <v>0</v>
      </c>
      <c r="I168" s="58">
        <v>0</v>
      </c>
      <c r="J168" s="58">
        <v>0</v>
      </c>
      <c r="K168" s="58">
        <v>0</v>
      </c>
      <c r="L168" s="58">
        <v>0</v>
      </c>
      <c r="M168" s="58">
        <v>0</v>
      </c>
      <c r="N168" s="58">
        <v>0</v>
      </c>
      <c r="O168" s="30">
        <f>(O$132*SURFACES_LUPIN!O$132+SURFACES_LUPIN!O$133*RENDEMENTS_LUPIN!O$133)/(SURFACES_LUPIN!O$132+SURFACES_LUPIN!O$133)</f>
        <v>27</v>
      </c>
      <c r="P168" s="30">
        <f>(P$132*SURFACES_LUPIN!P$132+SURFACES_LUPIN!P$133*RENDEMENTS_LUPIN!P$133)/(SURFACES_LUPIN!P$132+SURFACES_LUPIN!P$133)</f>
        <v>26</v>
      </c>
      <c r="Q168" s="30">
        <f>(Q$132*SURFACES_LUPIN!Q$132+SURFACES_LUPIN!Q$133*RENDEMENTS_LUPIN!Q$133)/(SURFACES_LUPIN!Q$132+SURFACES_LUPIN!Q$133)</f>
        <v>24.112676056338028</v>
      </c>
      <c r="R168" s="30">
        <f>(R$132*SURFACES_LUPIN!R$132+SURFACES_LUPIN!R$133*RENDEMENTS_LUPIN!R$133)/(SURFACES_LUPIN!R$132+SURFACES_LUPIN!R$133)</f>
        <v>29.017857142857142</v>
      </c>
      <c r="S168" s="30">
        <f>(S$132*SURFACES_LUPIN!S$132+SURFACES_LUPIN!S$133*RENDEMENTS_LUPIN!S$133)/(SURFACES_LUPIN!S$132+SURFACES_LUPIN!S$133)</f>
        <v>25</v>
      </c>
      <c r="T168" s="30">
        <f>(T$132*SURFACES_LUPIN!T$132+SURFACES_LUPIN!T$133*RENDEMENTS_LUPIN!T$133)/(SURFACES_LUPIN!T$132+SURFACES_LUPIN!T$133)</f>
        <v>30.060240963855421</v>
      </c>
      <c r="U168" s="30">
        <f>(U$132*SURFACES_LUPIN!U$132+SURFACES_LUPIN!U$133*RENDEMENTS_LUPIN!U$133)/(SURFACES_LUPIN!U$132+SURFACES_LUPIN!U$133)</f>
        <v>41.52405063291139</v>
      </c>
      <c r="V168" s="30">
        <f>(V$132*SURFACES_LUPIN!V$132+SURFACES_LUPIN!V$133*RENDEMENTS_LUPIN!V$133)/(SURFACES_LUPIN!V$132+SURFACES_LUPIN!V$133)</f>
        <v>31.578947368421051</v>
      </c>
      <c r="W168" s="30">
        <f>(W$132*SURFACES_LUPIN!W$132+SURFACES_LUPIN!W$133*RENDEMENTS_LUPIN!W$133)/(SURFACES_LUPIN!W$132+SURFACES_LUPIN!W$133)</f>
        <v>30.235294117647058</v>
      </c>
      <c r="X168" s="30">
        <f>(X$132*SURFACES_LUPIN!X$132+SURFACES_LUPIN!X$133*RENDEMENTS_LUPIN!X$133)/(SURFACES_LUPIN!X$132+SURFACES_LUPIN!X$133)</f>
        <v>30.246913580246915</v>
      </c>
      <c r="Y168" s="30">
        <f>(Y$132*SURFACES_LUPIN!Y$132+SURFACES_LUPIN!Y$133*RENDEMENTS_LUPIN!Y$133)/(SURFACES_LUPIN!Y$132+SURFACES_LUPIN!Y$133)</f>
        <v>31.982178217821787</v>
      </c>
      <c r="Z168" s="30">
        <f>(Z$132*SURFACES_LUPIN!Z$132+SURFACES_LUPIN!Z$133*RENDEMENTS_LUPIN!Z$133)/(SURFACES_LUPIN!Z$132+SURFACES_LUPIN!Z$133)</f>
        <v>28.659793814432991</v>
      </c>
      <c r="AA168" s="30">
        <f>(AA$132*SURFACES_LUPIN!AA$132+SURFACES_LUPIN!AA$133*RENDEMENTS_LUPIN!AA$133)/(SURFACES_LUPIN!AA$132+SURFACES_LUPIN!AA$133)</f>
        <v>27.741935483870968</v>
      </c>
      <c r="AB168" s="30">
        <f>(AB$132*SURFACES_LUPIN!AB$132+SURFACES_LUPIN!AB$133*RENDEMENTS_LUPIN!AB$133)/(SURFACES_LUPIN!AB$132+SURFACES_LUPIN!AB$133)</f>
        <v>29.269918699186992</v>
      </c>
      <c r="AC168" s="30">
        <f>(AC$132*SURFACES_LUPIN!AC$132+SURFACES_LUPIN!AC$133*RENDEMENTS_LUPIN!AC$133)/(SURFACES_LUPIN!AC$132+SURFACES_LUPIN!AC$133)</f>
        <v>29.330000000000002</v>
      </c>
      <c r="AD168" s="30">
        <f>(AD$132*SURFACES_LUPIN!AD$132+SURFACES_LUPIN!AD$133*RENDEMENTS_LUPIN!AD$133)/(SURFACES_LUPIN!AD$132+SURFACES_LUPIN!AD$133)</f>
        <v>28</v>
      </c>
      <c r="AE168" s="30">
        <f>(AE$132*SURFACES_LUPIN!AE$132+SURFACES_LUPIN!AE$133*RENDEMENTS_LUPIN!AE$133)/(SURFACES_LUPIN!AE$132+SURFACES_LUPIN!AE$133)</f>
        <v>35</v>
      </c>
      <c r="AF168" s="30">
        <f>(AF$132*SURFACES_LUPIN!AF$132+SURFACES_LUPIN!AF$133*RENDEMENTS_LUPIN!AF$133)/(SURFACES_LUPIN!AF$132+SURFACES_LUPIN!AF$133)</f>
        <v>34.166666666666664</v>
      </c>
    </row>
    <row r="169" spans="1:32" x14ac:dyDescent="0.2">
      <c r="A169" s="15" t="s">
        <v>199</v>
      </c>
      <c r="B169" s="28" t="s">
        <v>148</v>
      </c>
      <c r="C169" s="30">
        <f>(C$131*SURFACES_LUPIN!C$131+SURFACES_LUPIN!C$135*RENDEMENTS_LUPIN!C$135+RENDEMENTS_LUPIN!C$143*SURFACES_LUPIN!C$143)/(SURFACES_LUPIN!C$131+SURFACES_LUPIN!C$135+SURFACES_LUPIN!C$143)</f>
        <v>21.074003189792663</v>
      </c>
      <c r="D169" s="30">
        <f>(D$131*SURFACES_LUPIN!D$131+SURFACES_LUPIN!D$135*RENDEMENTS_LUPIN!D$135+RENDEMENTS_LUPIN!D$143*SURFACES_LUPIN!D$143)/(SURFACES_LUPIN!D$131+SURFACES_LUPIN!D$135+SURFACES_LUPIN!D$143)</f>
        <v>24.09942222222222</v>
      </c>
      <c r="E169" s="30">
        <f>(E$131*SURFACES_LUPIN!E$131+SURFACES_LUPIN!E$135*RENDEMENTS_LUPIN!E$135+RENDEMENTS_LUPIN!E$143*SURFACES_LUPIN!E$143)/(SURFACES_LUPIN!E$131+SURFACES_LUPIN!E$135+SURFACES_LUPIN!E$143)</f>
        <v>25.323277848911651</v>
      </c>
      <c r="F169" s="30">
        <f>(F$131*SURFACES_LUPIN!F$131+SURFACES_LUPIN!F$135*RENDEMENTS_LUPIN!F$135+RENDEMENTS_LUPIN!F$143*SURFACES_LUPIN!F$143)/(SURFACES_LUPIN!F$131+SURFACES_LUPIN!F$135+SURFACES_LUPIN!F$143)</f>
        <v>25.550479896238652</v>
      </c>
      <c r="G169" s="30">
        <f>(G$131*SURFACES_LUPIN!G$131+SURFACES_LUPIN!G$135*RENDEMENTS_LUPIN!G$135+RENDEMENTS_LUPIN!G$143*SURFACES_LUPIN!G$143)/(SURFACES_LUPIN!G$131+SURFACES_LUPIN!G$135+SURFACES_LUPIN!G$143)</f>
        <v>24.427622950819671</v>
      </c>
      <c r="H169" s="30">
        <f>(H$131*SURFACES_LUPIN!H$131+SURFACES_LUPIN!H$135*RENDEMENTS_LUPIN!H$135+RENDEMENTS_LUPIN!H$143*SURFACES_LUPIN!H$143)/(SURFACES_LUPIN!H$131+SURFACES_LUPIN!H$135+SURFACES_LUPIN!H$143)</f>
        <v>29.046610169491526</v>
      </c>
      <c r="I169" s="30">
        <f>(I$131*SURFACES_LUPIN!I$131+SURFACES_LUPIN!I$135*RENDEMENTS_LUPIN!I$135+RENDEMENTS_LUPIN!I$143*SURFACES_LUPIN!I$143)/(SURFACES_LUPIN!I$131+SURFACES_LUPIN!I$135+SURFACES_LUPIN!I$143)</f>
        <v>33.706266318537857</v>
      </c>
      <c r="J169" s="30">
        <f>(J$131*SURFACES_LUPIN!J$131+SURFACES_LUPIN!J$135*RENDEMENTS_LUPIN!J$135+RENDEMENTS_LUPIN!J$143*SURFACES_LUPIN!J$143)/(SURFACES_LUPIN!J$131+SURFACES_LUPIN!J$135+SURFACES_LUPIN!J$143)</f>
        <v>31.905008460236889</v>
      </c>
      <c r="K169" s="30">
        <f>(K$131*SURFACES_LUPIN!K$131+SURFACES_LUPIN!K$135*RENDEMENTS_LUPIN!K$135+RENDEMENTS_LUPIN!K$143*SURFACES_LUPIN!K$143)/(SURFACES_LUPIN!K$131+SURFACES_LUPIN!K$135+SURFACES_LUPIN!K$143)</f>
        <v>30.987837837837837</v>
      </c>
      <c r="L169" s="30">
        <f>(L$131*SURFACES_LUPIN!L$131+SURFACES_LUPIN!L$135*RENDEMENTS_LUPIN!L$135+RENDEMENTS_LUPIN!L$143*SURFACES_LUPIN!L$143)/(SURFACES_LUPIN!L$131+SURFACES_LUPIN!L$135+SURFACES_LUPIN!L$143)</f>
        <v>31.011095890410957</v>
      </c>
      <c r="M169" s="30">
        <f>(M$131*SURFACES_LUPIN!M$131+SURFACES_LUPIN!M$135*RENDEMENTS_LUPIN!M$135+RENDEMENTS_LUPIN!M$143*SURFACES_LUPIN!M$143)/(SURFACES_LUPIN!M$131+SURFACES_LUPIN!M$135+SURFACES_LUPIN!M$143)</f>
        <v>33.455155607751024</v>
      </c>
      <c r="N169" s="30">
        <f>(N$131*SURFACES_LUPIN!N$131+SURFACES_LUPIN!N$135*RENDEMENTS_LUPIN!N$135+RENDEMENTS_LUPIN!N$143*SURFACES_LUPIN!N$143)/(SURFACES_LUPIN!N$131+SURFACES_LUPIN!N$135+SURFACES_LUPIN!N$143)</f>
        <v>30.887690308206462</v>
      </c>
      <c r="O169" s="30">
        <f>(O$131*SURFACES_LUPIN!O$131+SURFACES_LUPIN!O$135*RENDEMENTS_LUPIN!O$135+RENDEMENTS_LUPIN!O$143*SURFACES_LUPIN!O$143)/(SURFACES_LUPIN!O$131+SURFACES_LUPIN!O$135+SURFACES_LUPIN!O$143)</f>
        <v>24.165528211284517</v>
      </c>
      <c r="P169" s="30">
        <f>(P$131*SURFACES_LUPIN!P$131+SURFACES_LUPIN!P$135*RENDEMENTS_LUPIN!P$135+RENDEMENTS_LUPIN!P$143*SURFACES_LUPIN!P$143)/(SURFACES_LUPIN!P$131+SURFACES_LUPIN!P$135+SURFACES_LUPIN!P$143)</f>
        <v>25.087454793585806</v>
      </c>
      <c r="Q169" s="30">
        <f>(Q$131*SURFACES_LUPIN!Q$131+SURFACES_LUPIN!Q$135*RENDEMENTS_LUPIN!Q$135+RENDEMENTS_LUPIN!Q$143*SURFACES_LUPIN!Q$143)/(SURFACES_LUPIN!Q$131+SURFACES_LUPIN!Q$135+SURFACES_LUPIN!Q$143)</f>
        <v>23.041736963190182</v>
      </c>
      <c r="R169" s="30">
        <f>(R$131*SURFACES_LUPIN!R$131+SURFACES_LUPIN!R$135*RENDEMENTS_LUPIN!R$135+RENDEMENTS_LUPIN!R$143*SURFACES_LUPIN!R$143)/(SURFACES_LUPIN!R$131+SURFACES_LUPIN!R$135+SURFACES_LUPIN!R$143)</f>
        <v>25.202068051259388</v>
      </c>
      <c r="S169" s="30">
        <f>(S$131*SURFACES_LUPIN!S$131+SURFACES_LUPIN!S$135*RENDEMENTS_LUPIN!S$135+RENDEMENTS_LUPIN!S$143*SURFACES_LUPIN!S$143)/(SURFACES_LUPIN!S$131+SURFACES_LUPIN!S$135+SURFACES_LUPIN!S$143)</f>
        <v>23.572140921409215</v>
      </c>
      <c r="T169" s="30">
        <f>(T$131*SURFACES_LUPIN!T$131+SURFACES_LUPIN!T$135*RENDEMENTS_LUPIN!T$135+RENDEMENTS_LUPIN!T$143*SURFACES_LUPIN!T$143)/(SURFACES_LUPIN!T$131+SURFACES_LUPIN!T$135+SURFACES_LUPIN!T$143)</f>
        <v>23.062524271844659</v>
      </c>
      <c r="U169" s="30">
        <f>(U$131*SURFACES_LUPIN!U$131+SURFACES_LUPIN!U$135*RENDEMENTS_LUPIN!U$135+RENDEMENTS_LUPIN!U$143*SURFACES_LUPIN!U$143)/(SURFACES_LUPIN!U$131+SURFACES_LUPIN!U$135+SURFACES_LUPIN!U$143)</f>
        <v>23.001070663811564</v>
      </c>
      <c r="V169" s="30">
        <f>(V$131*SURFACES_LUPIN!V$131+SURFACES_LUPIN!V$135*RENDEMENTS_LUPIN!V$135+RENDEMENTS_LUPIN!V$143*SURFACES_LUPIN!V$143)/(SURFACES_LUPIN!V$131+SURFACES_LUPIN!V$135+SURFACES_LUPIN!V$143)</f>
        <v>23.324520547945209</v>
      </c>
      <c r="W169" s="30">
        <f>(W$131*SURFACES_LUPIN!W$131+SURFACES_LUPIN!W$135*RENDEMENTS_LUPIN!W$135+RENDEMENTS_LUPIN!W$143*SURFACES_LUPIN!W$143)/(SURFACES_LUPIN!W$131+SURFACES_LUPIN!W$135+SURFACES_LUPIN!W$143)</f>
        <v>25.488537974683545</v>
      </c>
      <c r="X169" s="30">
        <f>(X$131*SURFACES_LUPIN!X$131+SURFACES_LUPIN!X$135*RENDEMENTS_LUPIN!X$135+RENDEMENTS_LUPIN!X$143*SURFACES_LUPIN!X$143)/(SURFACES_LUPIN!X$131+SURFACES_LUPIN!X$135+SURFACES_LUPIN!X$143)</f>
        <v>23.883724720796859</v>
      </c>
      <c r="Y169" s="30">
        <f>(Y$131*SURFACES_LUPIN!Y$131+SURFACES_LUPIN!Y$135*RENDEMENTS_LUPIN!Y$135+RENDEMENTS_LUPIN!Y$143*SURFACES_LUPIN!Y$143)/(SURFACES_LUPIN!Y$131+SURFACES_LUPIN!Y$135+SURFACES_LUPIN!Y$143)</f>
        <v>19.865963060686017</v>
      </c>
      <c r="Z169" s="30">
        <f>(Z$131*SURFACES_LUPIN!Z$131+SURFACES_LUPIN!Z$135*RENDEMENTS_LUPIN!Z$135+RENDEMENTS_LUPIN!Z$143*SURFACES_LUPIN!Z$143)/(SURFACES_LUPIN!Z$131+SURFACES_LUPIN!Z$135+SURFACES_LUPIN!Z$143)</f>
        <v>25.049983108108112</v>
      </c>
      <c r="AA169" s="30">
        <f>(AA$131*SURFACES_LUPIN!AA$131+SURFACES_LUPIN!AA$135*RENDEMENTS_LUPIN!AA$135+RENDEMENTS_LUPIN!AA$143*SURFACES_LUPIN!AA$143)/(SURFACES_LUPIN!AA$131+SURFACES_LUPIN!AA$135+SURFACES_LUPIN!AA$143)</f>
        <v>24.358448753462604</v>
      </c>
      <c r="AB169" s="30">
        <f>(AB$131*SURFACES_LUPIN!AB$131+SURFACES_LUPIN!AB$135*RENDEMENTS_LUPIN!AB$135+RENDEMENTS_LUPIN!AB$143*SURFACES_LUPIN!AB$143)/(SURFACES_LUPIN!AB$131+SURFACES_LUPIN!AB$135+SURFACES_LUPIN!AB$143)</f>
        <v>28.782192351382054</v>
      </c>
      <c r="AC169" s="30">
        <f>(AC$131*SURFACES_LUPIN!AC$131+SURFACES_LUPIN!AC$135*RENDEMENTS_LUPIN!AC$135+RENDEMENTS_LUPIN!AC$143*SURFACES_LUPIN!AC$143)/(SURFACES_LUPIN!AC$131+SURFACES_LUPIN!AC$135+SURFACES_LUPIN!AC$143)</f>
        <v>24.872210717059282</v>
      </c>
      <c r="AD169" s="30">
        <f>(AD$131*SURFACES_LUPIN!AD$131+SURFACES_LUPIN!AD$135*RENDEMENTS_LUPIN!AD$135+RENDEMENTS_LUPIN!AD$143*SURFACES_LUPIN!AD$143)/(SURFACES_LUPIN!AD$131+SURFACES_LUPIN!AD$135+SURFACES_LUPIN!AD$143)</f>
        <v>20.261765256020578</v>
      </c>
      <c r="AE169" s="30">
        <f>(AE$131*SURFACES_LUPIN!AE$131+SURFACES_LUPIN!AE$135*RENDEMENTS_LUPIN!AE$135+RENDEMENTS_LUPIN!AE$143*SURFACES_LUPIN!AE$143)/(SURFACES_LUPIN!AE$131+SURFACES_LUPIN!AE$135+SURFACES_LUPIN!AE$143)</f>
        <v>22.141726254965693</v>
      </c>
      <c r="AF169" s="30">
        <f>(AF$131*SURFACES_LUPIN!AF$131+SURFACES_LUPIN!AF$135*RENDEMENTS_LUPIN!AF$135+RENDEMENTS_LUPIN!AF$143*SURFACES_LUPIN!AF$143)/(SURFACES_LUPIN!AF$131+SURFACES_LUPIN!AF$135+SURFACES_LUPIN!AF$143)</f>
        <v>22.025316455696203</v>
      </c>
    </row>
    <row r="170" spans="1:32" x14ac:dyDescent="0.2">
      <c r="A170" s="15" t="s">
        <v>200</v>
      </c>
      <c r="B170" s="28" t="s">
        <v>148</v>
      </c>
      <c r="C170" s="30">
        <f>(C$146*SURFACES_LUPIN!C$146+SURFACES_LUPIN!C$147*RENDEMENTS_LUPIN!C$147)/(SURFACES_LUPIN!C$146+SURFACES_LUPIN!C$147)</f>
        <v>20</v>
      </c>
      <c r="D170" s="30">
        <f>(D$146*SURFACES_LUPIN!D$146+SURFACES_LUPIN!D$147*RENDEMENTS_LUPIN!D$147)/(SURFACES_LUPIN!D$146+SURFACES_LUPIN!D$147)</f>
        <v>20</v>
      </c>
      <c r="E170" s="30">
        <f>(E$146*SURFACES_LUPIN!E$146+SURFACES_LUPIN!E$147*RENDEMENTS_LUPIN!E$147)/(SURFACES_LUPIN!E$146+SURFACES_LUPIN!E$147)</f>
        <v>22.17</v>
      </c>
      <c r="F170" s="30">
        <f>(F$146*SURFACES_LUPIN!F$146+SURFACES_LUPIN!F$147*RENDEMENTS_LUPIN!F$147)/(SURFACES_LUPIN!F$146+SURFACES_LUPIN!F$147)</f>
        <v>22.990000000000002</v>
      </c>
      <c r="G170" s="30">
        <f>(G$146*SURFACES_LUPIN!G$146+SURFACES_LUPIN!G$147*RENDEMENTS_LUPIN!G$147)/(SURFACES_LUPIN!G$146+SURFACES_LUPIN!G$147)</f>
        <v>21.3</v>
      </c>
      <c r="H170" s="30">
        <f>(H$146*SURFACES_LUPIN!H$146+SURFACES_LUPIN!H$147*RENDEMENTS_LUPIN!H$147)/(SURFACES_LUPIN!H$146+SURFACES_LUPIN!H$147)</f>
        <v>18.521481481481484</v>
      </c>
      <c r="I170" s="30">
        <f>(I$146*SURFACES_LUPIN!I$146+SURFACES_LUPIN!I$147*RENDEMENTS_LUPIN!I$147)/(SURFACES_LUPIN!I$146+SURFACES_LUPIN!I$147)</f>
        <v>16.607777777777777</v>
      </c>
      <c r="J170" s="30">
        <f>(J$146*SURFACES_LUPIN!J$146+SURFACES_LUPIN!J$147*RENDEMENTS_LUPIN!J$147)/(SURFACES_LUPIN!J$146+SURFACES_LUPIN!J$147)</f>
        <v>15.549999999999999</v>
      </c>
      <c r="K170" s="30">
        <f>(K$146*SURFACES_LUPIN!K$146+SURFACES_LUPIN!K$147*RENDEMENTS_LUPIN!K$147)/(SURFACES_LUPIN!K$146+SURFACES_LUPIN!K$147)</f>
        <v>15</v>
      </c>
      <c r="L170" s="30">
        <f>(L$146*SURFACES_LUPIN!L$146+SURFACES_LUPIN!L$147*RENDEMENTS_LUPIN!L$147)/(SURFACES_LUPIN!L$146+SURFACES_LUPIN!L$147)</f>
        <v>24.13</v>
      </c>
      <c r="M170" s="30">
        <f>(M$146*SURFACES_LUPIN!M$146+SURFACES_LUPIN!M$147*RENDEMENTS_LUPIN!M$147)/(SURFACES_LUPIN!M$146+SURFACES_LUPIN!M$147)</f>
        <v>23.101034482758621</v>
      </c>
      <c r="N170" s="30">
        <f>(N$146*SURFACES_LUPIN!N$146+SURFACES_LUPIN!N$147*RENDEMENTS_LUPIN!N$147)/(SURFACES_LUPIN!N$146+SURFACES_LUPIN!N$147)</f>
        <v>21.559056603773588</v>
      </c>
      <c r="O170" s="30">
        <f>(O$146*SURFACES_LUPIN!O$146+SURFACES_LUPIN!O$147*RENDEMENTS_LUPIN!O$147)/(SURFACES_LUPIN!O$146+SURFACES_LUPIN!O$147)</f>
        <v>20.242781456953644</v>
      </c>
      <c r="P170" s="30">
        <f>(P$146*SURFACES_LUPIN!P$146+SURFACES_LUPIN!P$147*RENDEMENTS_LUPIN!P$147)/(SURFACES_LUPIN!P$146+SURFACES_LUPIN!P$147)</f>
        <v>21.21546218487395</v>
      </c>
      <c r="Q170" s="30">
        <f>(Q$146*SURFACES_LUPIN!Q$146+SURFACES_LUPIN!Q$147*RENDEMENTS_LUPIN!Q$147)/(SURFACES_LUPIN!Q$146+SURFACES_LUPIN!Q$147)</f>
        <v>12.803473861720068</v>
      </c>
      <c r="R170" s="30">
        <f>(R$146*SURFACES_LUPIN!R$146+SURFACES_LUPIN!R$147*RENDEMENTS_LUPIN!R$147)/(SURFACES_LUPIN!R$146+SURFACES_LUPIN!R$147)</f>
        <v>16.545671641791046</v>
      </c>
      <c r="S170" s="30">
        <f>(S$146*SURFACES_LUPIN!S$146+SURFACES_LUPIN!S$147*RENDEMENTS_LUPIN!S$147)/(SURFACES_LUPIN!S$146+SURFACES_LUPIN!S$147)</f>
        <v>17.35222891566265</v>
      </c>
      <c r="T170" s="30">
        <f>(T$146*SURFACES_LUPIN!T$146+SURFACES_LUPIN!T$147*RENDEMENTS_LUPIN!T$147)/(SURFACES_LUPIN!T$146+SURFACES_LUPIN!T$147)</f>
        <v>17.593283582089551</v>
      </c>
      <c r="U170" s="30">
        <f>(U$146*SURFACES_LUPIN!U$146+SURFACES_LUPIN!U$147*RENDEMENTS_LUPIN!U$147)/(SURFACES_LUPIN!U$146+SURFACES_LUPIN!U$147)</f>
        <v>16.756249999999998</v>
      </c>
      <c r="V170" s="30">
        <f>(V$146*SURFACES_LUPIN!V$146+SURFACES_LUPIN!V$147*RENDEMENTS_LUPIN!V$147)/(SURFACES_LUPIN!V$146+SURFACES_LUPIN!V$147)</f>
        <v>14.161428571428573</v>
      </c>
      <c r="W170" s="30">
        <f>(W$146*SURFACES_LUPIN!W$146+SURFACES_LUPIN!W$147*RENDEMENTS_LUPIN!W$147)/(SURFACES_LUPIN!W$146+SURFACES_LUPIN!W$147)</f>
        <v>17.689499999999999</v>
      </c>
      <c r="X170" s="30">
        <f>(X$146*SURFACES_LUPIN!X$146+SURFACES_LUPIN!X$147*RENDEMENTS_LUPIN!X$147)/(SURFACES_LUPIN!X$146+SURFACES_LUPIN!X$147)</f>
        <v>17.362682926829265</v>
      </c>
      <c r="Y170" s="30">
        <f>(Y$146*SURFACES_LUPIN!Y$146+SURFACES_LUPIN!Y$147*RENDEMENTS_LUPIN!Y$147)/(SURFACES_LUPIN!Y$146+SURFACES_LUPIN!Y$147)</f>
        <v>14.684019607843137</v>
      </c>
      <c r="Z170" s="30">
        <f>(Z$146*SURFACES_LUPIN!Z$146+SURFACES_LUPIN!Z$147*RENDEMENTS_LUPIN!Z$147)/(SURFACES_LUPIN!Z$146+SURFACES_LUPIN!Z$147)</f>
        <v>16.827826086956524</v>
      </c>
      <c r="AA170" s="30">
        <f>(AA$146*SURFACES_LUPIN!AA$146+SURFACES_LUPIN!AA$147*RENDEMENTS_LUPIN!AA$147)/(SURFACES_LUPIN!AA$146+SURFACES_LUPIN!AA$147)</f>
        <v>15.725172413793102</v>
      </c>
      <c r="AB170" s="30">
        <f>(AB$146*SURFACES_LUPIN!AB$146+SURFACES_LUPIN!AB$147*RENDEMENTS_LUPIN!AB$147)/(SURFACES_LUPIN!AB$146+SURFACES_LUPIN!AB$147)</f>
        <v>15.189375</v>
      </c>
      <c r="AC170" s="30">
        <f>(AC$146*SURFACES_LUPIN!AC$146+SURFACES_LUPIN!AC$147*RENDEMENTS_LUPIN!AC$147)/(SURFACES_LUPIN!AC$146+SURFACES_LUPIN!AC$147)</f>
        <v>13.5</v>
      </c>
      <c r="AD170" s="30">
        <f>(AD$146*SURFACES_LUPIN!AD$146+SURFACES_LUPIN!AD$147*RENDEMENTS_LUPIN!AD$147)/(SURFACES_LUPIN!AD$146+SURFACES_LUPIN!AD$147)</f>
        <v>11.998939393939395</v>
      </c>
      <c r="AE170" s="30">
        <f>(AE$146*SURFACES_LUPIN!AE$146+SURFACES_LUPIN!AE$147*RENDEMENTS_LUPIN!AE$147)/(SURFACES_LUPIN!AE$146+SURFACES_LUPIN!AE$147)</f>
        <v>11.940909090909091</v>
      </c>
      <c r="AF170" s="30">
        <f>(AF$146*SURFACES_LUPIN!AF$146+SURFACES_LUPIN!AF$147*RENDEMENTS_LUPIN!AF$147)/(SURFACES_LUPIN!AF$146+SURFACES_LUPIN!AF$147)</f>
        <v>14.129032258064516</v>
      </c>
    </row>
    <row r="171" spans="1:32" x14ac:dyDescent="0.2">
      <c r="A171" s="15" t="s">
        <v>201</v>
      </c>
      <c r="B171" s="28" t="s">
        <v>148</v>
      </c>
      <c r="C171" s="30">
        <f>C$134</f>
        <v>29.34</v>
      </c>
      <c r="D171" s="30">
        <f t="shared" ref="D171:AF171" si="28">D$134</f>
        <v>27.830000000000002</v>
      </c>
      <c r="E171" s="30">
        <f t="shared" si="28"/>
        <v>31.44</v>
      </c>
      <c r="F171" s="30">
        <f t="shared" si="28"/>
        <v>35.82</v>
      </c>
      <c r="G171" s="30">
        <f t="shared" si="28"/>
        <v>33.520000000000003</v>
      </c>
      <c r="H171" s="30">
        <f t="shared" si="28"/>
        <v>31.11</v>
      </c>
      <c r="I171" s="30">
        <f t="shared" si="28"/>
        <v>28.96</v>
      </c>
      <c r="J171" s="30">
        <f t="shared" si="28"/>
        <v>29.35</v>
      </c>
      <c r="K171" s="30">
        <f t="shared" si="28"/>
        <v>31.48</v>
      </c>
      <c r="L171" s="30">
        <f t="shared" si="28"/>
        <v>33.04</v>
      </c>
      <c r="M171" s="30">
        <f t="shared" si="28"/>
        <v>35.300000000000004</v>
      </c>
      <c r="N171" s="30">
        <f t="shared" si="28"/>
        <v>30.88</v>
      </c>
      <c r="O171" s="30">
        <f t="shared" si="28"/>
        <v>28.5</v>
      </c>
      <c r="P171" s="30">
        <f t="shared" si="28"/>
        <v>25.41</v>
      </c>
      <c r="Q171" s="30">
        <f t="shared" si="28"/>
        <v>20.580000000000002</v>
      </c>
      <c r="R171" s="30">
        <f t="shared" si="28"/>
        <v>22.01</v>
      </c>
      <c r="S171" s="30">
        <f t="shared" si="28"/>
        <v>22.17</v>
      </c>
      <c r="T171" s="30">
        <f t="shared" si="28"/>
        <v>22.56</v>
      </c>
      <c r="U171" s="30">
        <f t="shared" si="28"/>
        <v>17.260000000000002</v>
      </c>
      <c r="V171" s="30">
        <f t="shared" si="28"/>
        <v>20</v>
      </c>
      <c r="W171" s="30">
        <f t="shared" si="28"/>
        <v>21.28</v>
      </c>
      <c r="X171" s="30">
        <f t="shared" si="28"/>
        <v>21.55</v>
      </c>
      <c r="Y171" s="30">
        <f t="shared" si="28"/>
        <v>20</v>
      </c>
      <c r="Z171" s="30">
        <f t="shared" si="28"/>
        <v>20.53</v>
      </c>
      <c r="AA171" s="30">
        <f t="shared" si="28"/>
        <v>21.87</v>
      </c>
      <c r="AB171" s="30">
        <f t="shared" si="28"/>
        <v>24.810000000000002</v>
      </c>
      <c r="AC171" s="30">
        <f t="shared" si="28"/>
        <v>21.81</v>
      </c>
      <c r="AD171" s="30">
        <f t="shared" si="28"/>
        <v>20.77</v>
      </c>
      <c r="AE171" s="30">
        <f t="shared" si="28"/>
        <v>21.69</v>
      </c>
      <c r="AF171" s="30">
        <f t="shared" si="28"/>
        <v>22.272727272727273</v>
      </c>
    </row>
    <row r="172" spans="1:32" x14ac:dyDescent="0.2">
      <c r="A172" s="15" t="s">
        <v>202</v>
      </c>
      <c r="B172" s="28" t="s">
        <v>148</v>
      </c>
      <c r="C172" s="58">
        <f>C$148</f>
        <v>0</v>
      </c>
      <c r="D172" s="30">
        <f t="shared" ref="D172:AF172" si="29">D$148</f>
        <v>20</v>
      </c>
      <c r="E172" s="58">
        <f t="shared" si="29"/>
        <v>0</v>
      </c>
      <c r="F172" s="58">
        <f t="shared" si="29"/>
        <v>0</v>
      </c>
      <c r="G172" s="30">
        <f t="shared" si="29"/>
        <v>30</v>
      </c>
      <c r="H172" s="30">
        <f t="shared" si="29"/>
        <v>30</v>
      </c>
      <c r="I172" s="30">
        <f t="shared" si="29"/>
        <v>30</v>
      </c>
      <c r="J172" s="30">
        <f t="shared" si="29"/>
        <v>25</v>
      </c>
      <c r="K172" s="30">
        <f t="shared" si="29"/>
        <v>18</v>
      </c>
      <c r="L172" s="30">
        <f t="shared" si="29"/>
        <v>20</v>
      </c>
      <c r="M172" s="30">
        <f t="shared" si="29"/>
        <v>20</v>
      </c>
      <c r="N172" s="30">
        <f t="shared" si="29"/>
        <v>18.330000000000002</v>
      </c>
      <c r="O172" s="30">
        <f t="shared" si="29"/>
        <v>20</v>
      </c>
      <c r="P172" s="30">
        <f t="shared" si="29"/>
        <v>18</v>
      </c>
      <c r="Q172" s="30">
        <f t="shared" si="29"/>
        <v>16</v>
      </c>
      <c r="R172" s="30">
        <f t="shared" si="29"/>
        <v>20</v>
      </c>
      <c r="S172" s="30">
        <f t="shared" si="29"/>
        <v>20</v>
      </c>
      <c r="T172" s="58">
        <f t="shared" si="29"/>
        <v>0</v>
      </c>
      <c r="U172" s="30">
        <f t="shared" si="29"/>
        <v>25</v>
      </c>
      <c r="V172" s="58">
        <f t="shared" si="29"/>
        <v>0</v>
      </c>
      <c r="W172" s="58">
        <f t="shared" si="29"/>
        <v>0</v>
      </c>
      <c r="X172" s="30">
        <f t="shared" si="29"/>
        <v>25</v>
      </c>
      <c r="Y172" s="58">
        <f t="shared" si="29"/>
        <v>0</v>
      </c>
      <c r="Z172" s="58">
        <f t="shared" si="29"/>
        <v>0</v>
      </c>
      <c r="AA172" s="30">
        <f t="shared" si="29"/>
        <v>27</v>
      </c>
      <c r="AB172" s="58">
        <f t="shared" si="29"/>
        <v>0</v>
      </c>
      <c r="AC172" s="58">
        <f t="shared" si="29"/>
        <v>0</v>
      </c>
      <c r="AD172" s="58">
        <f t="shared" si="29"/>
        <v>0</v>
      </c>
      <c r="AE172" s="58">
        <f t="shared" si="29"/>
        <v>0</v>
      </c>
      <c r="AF172" s="58">
        <f t="shared" si="29"/>
        <v>0</v>
      </c>
    </row>
    <row r="173" spans="1:32" ht="15" x14ac:dyDescent="0.25">
      <c r="A173" s="16" t="s">
        <v>147</v>
      </c>
      <c r="B173" s="25"/>
      <c r="C173" s="31">
        <f>C$125</f>
        <v>25.82</v>
      </c>
      <c r="D173" s="31">
        <f>D$125</f>
        <v>28</v>
      </c>
      <c r="E173" s="31">
        <f t="shared" ref="E173:AF173" si="30">E$125</f>
        <v>28.85</v>
      </c>
      <c r="F173" s="31">
        <f t="shared" si="30"/>
        <v>31.64</v>
      </c>
      <c r="G173" s="31">
        <f t="shared" si="30"/>
        <v>30.75</v>
      </c>
      <c r="H173" s="31">
        <f t="shared" si="30"/>
        <v>30.3</v>
      </c>
      <c r="I173" s="31">
        <f t="shared" si="30"/>
        <v>29.94</v>
      </c>
      <c r="J173" s="31">
        <f t="shared" si="30"/>
        <v>29.2</v>
      </c>
      <c r="K173" s="31">
        <f t="shared" si="30"/>
        <v>30.44</v>
      </c>
      <c r="L173" s="31">
        <f t="shared" si="30"/>
        <v>31.27</v>
      </c>
      <c r="M173" s="31">
        <f t="shared" si="30"/>
        <v>33.44</v>
      </c>
      <c r="N173" s="31">
        <f t="shared" si="30"/>
        <v>30.21</v>
      </c>
      <c r="O173" s="31">
        <f t="shared" si="30"/>
        <v>27.45</v>
      </c>
      <c r="P173" s="31">
        <f t="shared" si="30"/>
        <v>26.14</v>
      </c>
      <c r="Q173" s="31">
        <f t="shared" si="30"/>
        <v>21.56</v>
      </c>
      <c r="R173" s="31">
        <f t="shared" si="30"/>
        <v>24.46</v>
      </c>
      <c r="S173" s="31">
        <f t="shared" si="30"/>
        <v>24.48</v>
      </c>
      <c r="T173" s="31">
        <f t="shared" si="30"/>
        <v>24.7</v>
      </c>
      <c r="U173" s="31">
        <f t="shared" si="30"/>
        <v>23.61</v>
      </c>
      <c r="V173" s="31">
        <f t="shared" si="30"/>
        <v>24.76</v>
      </c>
      <c r="W173" s="31">
        <f t="shared" si="30"/>
        <v>25.6</v>
      </c>
      <c r="X173" s="31">
        <f t="shared" si="30"/>
        <v>24.82</v>
      </c>
      <c r="Y173" s="31">
        <f t="shared" si="30"/>
        <v>20.98</v>
      </c>
      <c r="Z173" s="31">
        <f t="shared" si="30"/>
        <v>24.27</v>
      </c>
      <c r="AA173" s="31">
        <f t="shared" si="30"/>
        <v>24.87</v>
      </c>
      <c r="AB173" s="31">
        <f t="shared" si="30"/>
        <v>28.57</v>
      </c>
      <c r="AC173" s="31">
        <f t="shared" si="30"/>
        <v>24.98</v>
      </c>
      <c r="AD173" s="31">
        <f t="shared" si="30"/>
        <v>21.75</v>
      </c>
      <c r="AE173" s="31">
        <f t="shared" si="30"/>
        <v>23.55</v>
      </c>
      <c r="AF173" s="31">
        <f t="shared" si="30"/>
        <v>23.966942148760335</v>
      </c>
    </row>
  </sheetData>
  <phoneticPr fontId="1" type="noConversion"/>
  <conditionalFormatting sqref="H154:AC157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154:AD157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4:AD15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54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54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55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55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5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5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5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5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154:AF15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154:AF15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8740157499999996" right="0.78740157499999996" top="0.984251969" bottom="0.984251969" header="0.4921259845" footer="0.492125984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9900"/>
  </sheetPr>
  <dimension ref="A1:AP173"/>
  <sheetViews>
    <sheetView zoomScale="80" zoomScaleNormal="80" workbookViewId="0">
      <pane xSplit="1" ySplit="7" topLeftCell="Z8" activePane="bottomRight" state="frozen"/>
      <selection pane="topRight" activeCell="B1" sqref="B1"/>
      <selection pane="bottomLeft" activeCell="A8" sqref="A8"/>
      <selection pane="bottomRight" activeCell="A5" sqref="A5"/>
    </sheetView>
  </sheetViews>
  <sheetFormatPr baseColWidth="10" defaultColWidth="9.140625" defaultRowHeight="12.75" x14ac:dyDescent="0.2"/>
  <cols>
    <col min="1" max="1" width="66.5703125" customWidth="1"/>
    <col min="2" max="2" width="19" customWidth="1"/>
    <col min="3" max="256" width="11.42578125" customWidth="1"/>
  </cols>
  <sheetData>
    <row r="1" spans="1:32" ht="18" x14ac:dyDescent="0.25">
      <c r="A1" s="6" t="s">
        <v>211</v>
      </c>
      <c r="B1" s="6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</row>
    <row r="2" spans="1:32" ht="15.75" customHeight="1" x14ac:dyDescent="0.2">
      <c r="A2" s="41" t="s">
        <v>1</v>
      </c>
      <c r="B2" s="1"/>
      <c r="C2" s="4"/>
      <c r="D2" s="4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</row>
    <row r="3" spans="1:32" x14ac:dyDescent="0.2">
      <c r="A3" s="1" t="s">
        <v>2</v>
      </c>
      <c r="B3" s="1"/>
      <c r="C3" s="53">
        <v>0</v>
      </c>
      <c r="D3" s="3" t="s">
        <v>3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</row>
    <row r="4" spans="1:32" x14ac:dyDescent="0.2">
      <c r="A4" s="5">
        <v>43383</v>
      </c>
      <c r="B4" s="5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</row>
    <row r="5" spans="1:32" x14ac:dyDescent="0.2">
      <c r="A5" s="2" t="s">
        <v>4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AD5" t="s">
        <v>6</v>
      </c>
    </row>
    <row r="6" spans="1:32" s="11" customFormat="1" ht="15" x14ac:dyDescent="0.25">
      <c r="A6" s="9"/>
      <c r="B6" s="9"/>
      <c r="C6" s="10" t="s">
        <v>7</v>
      </c>
      <c r="D6" s="10" t="s">
        <v>8</v>
      </c>
      <c r="E6" s="10" t="s">
        <v>9</v>
      </c>
      <c r="F6" s="10" t="s">
        <v>10</v>
      </c>
      <c r="G6" s="10" t="s">
        <v>11</v>
      </c>
      <c r="H6" s="10" t="s">
        <v>12</v>
      </c>
      <c r="I6" s="10" t="s">
        <v>13</v>
      </c>
      <c r="J6" s="10" t="s">
        <v>14</v>
      </c>
      <c r="K6" s="10" t="s">
        <v>15</v>
      </c>
      <c r="L6" s="10" t="s">
        <v>16</v>
      </c>
      <c r="M6" s="10" t="s">
        <v>17</v>
      </c>
      <c r="N6" s="10" t="s">
        <v>18</v>
      </c>
      <c r="O6" s="10" t="s">
        <v>19</v>
      </c>
      <c r="P6" s="10" t="s">
        <v>20</v>
      </c>
      <c r="Q6" s="10" t="s">
        <v>21</v>
      </c>
      <c r="R6" s="10" t="s">
        <v>22</v>
      </c>
      <c r="S6" s="10" t="s">
        <v>23</v>
      </c>
      <c r="T6" s="10" t="s">
        <v>24</v>
      </c>
      <c r="U6" s="10" t="s">
        <v>25</v>
      </c>
      <c r="V6" s="10">
        <v>2008</v>
      </c>
      <c r="W6" s="10">
        <v>2009</v>
      </c>
      <c r="X6" s="10">
        <v>2010</v>
      </c>
      <c r="Y6" s="10">
        <v>2011</v>
      </c>
      <c r="Z6" s="10">
        <v>2012</v>
      </c>
      <c r="AA6" s="10">
        <v>2013</v>
      </c>
      <c r="AB6" s="10">
        <v>2014</v>
      </c>
      <c r="AC6" s="10">
        <v>2015</v>
      </c>
      <c r="AD6" s="10">
        <v>2016</v>
      </c>
      <c r="AE6" s="10">
        <v>2017</v>
      </c>
      <c r="AF6" s="10" t="s">
        <v>26</v>
      </c>
    </row>
    <row r="7" spans="1:32" ht="15" x14ac:dyDescent="0.25"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</row>
    <row r="8" spans="1:32" x14ac:dyDescent="0.2">
      <c r="A8" s="3" t="s">
        <v>27</v>
      </c>
      <c r="B8" s="8" t="s">
        <v>28</v>
      </c>
      <c r="C8" s="64">
        <v>0</v>
      </c>
      <c r="D8" s="64">
        <v>0</v>
      </c>
      <c r="E8" s="64">
        <v>0</v>
      </c>
      <c r="F8" s="64">
        <v>0</v>
      </c>
      <c r="G8" s="64">
        <v>0</v>
      </c>
      <c r="H8" s="64">
        <v>0</v>
      </c>
      <c r="I8" s="64">
        <v>0</v>
      </c>
      <c r="J8" s="64">
        <v>0</v>
      </c>
      <c r="K8" s="64">
        <v>0</v>
      </c>
      <c r="L8" s="64">
        <v>0</v>
      </c>
      <c r="M8" s="64">
        <v>0</v>
      </c>
      <c r="N8" s="64">
        <v>0</v>
      </c>
      <c r="O8" s="64">
        <v>0</v>
      </c>
      <c r="P8" s="64">
        <v>0</v>
      </c>
      <c r="Q8" s="47">
        <v>31.5</v>
      </c>
      <c r="R8" s="47">
        <v>11</v>
      </c>
      <c r="S8" s="64">
        <v>0</v>
      </c>
      <c r="T8" s="47">
        <v>25</v>
      </c>
      <c r="U8" s="47">
        <v>25</v>
      </c>
      <c r="V8" s="64">
        <v>0</v>
      </c>
      <c r="W8" s="64">
        <v>0</v>
      </c>
      <c r="X8" s="64">
        <v>0</v>
      </c>
      <c r="Y8" s="64">
        <v>0</v>
      </c>
      <c r="Z8" s="47">
        <v>3</v>
      </c>
      <c r="AA8" s="64">
        <v>0</v>
      </c>
      <c r="AB8" s="64">
        <v>0</v>
      </c>
      <c r="AC8" s="64">
        <v>0</v>
      </c>
      <c r="AD8" s="64">
        <v>0</v>
      </c>
      <c r="AE8" s="64">
        <v>0</v>
      </c>
      <c r="AF8" s="64">
        <v>0</v>
      </c>
    </row>
    <row r="9" spans="1:32" x14ac:dyDescent="0.2">
      <c r="A9" s="3" t="s">
        <v>29</v>
      </c>
      <c r="B9" s="8" t="s">
        <v>28</v>
      </c>
      <c r="C9" s="64">
        <v>0</v>
      </c>
      <c r="D9" s="64">
        <v>0</v>
      </c>
      <c r="E9" s="64">
        <v>0</v>
      </c>
      <c r="F9" s="64">
        <v>0</v>
      </c>
      <c r="G9" s="64">
        <v>0</v>
      </c>
      <c r="H9" s="64">
        <v>0</v>
      </c>
      <c r="I9" s="64">
        <v>0</v>
      </c>
      <c r="J9" s="64">
        <v>0</v>
      </c>
      <c r="K9" s="64">
        <v>0</v>
      </c>
      <c r="L9" s="64">
        <v>0</v>
      </c>
      <c r="M9" s="64">
        <v>0</v>
      </c>
      <c r="N9" s="64">
        <v>0</v>
      </c>
      <c r="O9" s="47">
        <v>46</v>
      </c>
      <c r="P9" s="47">
        <v>48</v>
      </c>
      <c r="Q9" s="47">
        <v>78</v>
      </c>
      <c r="R9" s="47">
        <v>87.5</v>
      </c>
      <c r="S9" s="47">
        <v>95</v>
      </c>
      <c r="T9" s="47">
        <v>35</v>
      </c>
      <c r="U9" s="47">
        <v>22.5</v>
      </c>
      <c r="V9" s="47">
        <v>35</v>
      </c>
      <c r="W9" s="47">
        <v>22.5</v>
      </c>
      <c r="X9" s="47">
        <v>65</v>
      </c>
      <c r="Y9" s="47">
        <v>24</v>
      </c>
      <c r="Z9" s="47">
        <v>6.4</v>
      </c>
      <c r="AA9" s="47">
        <v>6.4</v>
      </c>
      <c r="AB9" s="64">
        <v>0</v>
      </c>
      <c r="AC9" s="64">
        <v>0</v>
      </c>
      <c r="AD9" s="64">
        <v>0</v>
      </c>
      <c r="AE9" s="64">
        <v>0</v>
      </c>
      <c r="AF9" s="64">
        <v>0</v>
      </c>
    </row>
    <row r="10" spans="1:32" s="14" customFormat="1" x14ac:dyDescent="0.2">
      <c r="A10" s="13" t="s">
        <v>30</v>
      </c>
      <c r="B10" s="24" t="s">
        <v>28</v>
      </c>
      <c r="C10" s="65">
        <v>0</v>
      </c>
      <c r="D10" s="65">
        <v>0</v>
      </c>
      <c r="E10" s="65">
        <v>0</v>
      </c>
      <c r="F10" s="65">
        <v>0</v>
      </c>
      <c r="G10" s="65">
        <v>0</v>
      </c>
      <c r="H10" s="65">
        <v>0</v>
      </c>
      <c r="I10" s="65">
        <v>0</v>
      </c>
      <c r="J10" s="65">
        <v>0</v>
      </c>
      <c r="K10" s="65">
        <v>0</v>
      </c>
      <c r="L10" s="65">
        <v>0</v>
      </c>
      <c r="M10" s="65">
        <v>0</v>
      </c>
      <c r="N10" s="65">
        <v>0</v>
      </c>
      <c r="O10" s="65">
        <v>46</v>
      </c>
      <c r="P10" s="65">
        <v>48</v>
      </c>
      <c r="Q10" s="65">
        <v>109.5</v>
      </c>
      <c r="R10" s="65">
        <v>98.5</v>
      </c>
      <c r="S10" s="65">
        <v>95</v>
      </c>
      <c r="T10" s="65">
        <v>60</v>
      </c>
      <c r="U10" s="65">
        <v>47.5</v>
      </c>
      <c r="V10" s="65">
        <v>35</v>
      </c>
      <c r="W10" s="65">
        <v>22.5</v>
      </c>
      <c r="X10" s="49">
        <v>65</v>
      </c>
      <c r="Y10" s="49">
        <v>24</v>
      </c>
      <c r="Z10" s="49">
        <v>9.4</v>
      </c>
      <c r="AA10" s="49">
        <v>6.4</v>
      </c>
      <c r="AB10" s="49">
        <v>0</v>
      </c>
      <c r="AC10" s="49">
        <v>0</v>
      </c>
      <c r="AD10" s="49">
        <v>0</v>
      </c>
      <c r="AE10" s="49">
        <v>0</v>
      </c>
      <c r="AF10" s="49">
        <v>0</v>
      </c>
    </row>
    <row r="11" spans="1:32" x14ac:dyDescent="0.2">
      <c r="A11" s="3" t="s">
        <v>31</v>
      </c>
      <c r="B11" s="8" t="s">
        <v>32</v>
      </c>
      <c r="C11" s="64">
        <v>0</v>
      </c>
      <c r="D11" s="64">
        <v>0</v>
      </c>
      <c r="E11" s="64">
        <v>0</v>
      </c>
      <c r="F11" s="64">
        <v>0</v>
      </c>
      <c r="G11" s="64">
        <v>0</v>
      </c>
      <c r="H11" s="64">
        <v>0</v>
      </c>
      <c r="I11" s="64">
        <v>0</v>
      </c>
      <c r="J11" s="64">
        <v>0</v>
      </c>
      <c r="K11" s="64">
        <v>0</v>
      </c>
      <c r="L11" s="64">
        <v>0</v>
      </c>
      <c r="M11" s="47">
        <v>280</v>
      </c>
      <c r="N11" s="47">
        <v>297.5</v>
      </c>
      <c r="O11" s="47">
        <v>147</v>
      </c>
      <c r="P11" s="47">
        <v>876</v>
      </c>
      <c r="Q11" s="47">
        <v>480</v>
      </c>
      <c r="R11" s="47">
        <v>355</v>
      </c>
      <c r="S11" s="47">
        <v>302.5</v>
      </c>
      <c r="T11" s="47">
        <v>230</v>
      </c>
      <c r="U11" s="47">
        <v>163.80000000000001</v>
      </c>
      <c r="V11" s="47">
        <v>189</v>
      </c>
      <c r="W11" s="47">
        <v>176</v>
      </c>
      <c r="X11" s="47">
        <v>402.6</v>
      </c>
      <c r="Y11" s="47">
        <v>399</v>
      </c>
      <c r="Z11" s="47">
        <v>200</v>
      </c>
      <c r="AA11" s="47">
        <v>40</v>
      </c>
      <c r="AB11" s="66">
        <v>46.2</v>
      </c>
      <c r="AC11" s="47">
        <v>37.5</v>
      </c>
      <c r="AD11" s="47">
        <v>87.5</v>
      </c>
      <c r="AE11" s="47">
        <v>92</v>
      </c>
      <c r="AF11" s="47">
        <v>36.000000000000007</v>
      </c>
    </row>
    <row r="12" spans="1:32" x14ac:dyDescent="0.2">
      <c r="A12" s="3" t="s">
        <v>33</v>
      </c>
      <c r="B12" s="8" t="s">
        <v>32</v>
      </c>
      <c r="C12" s="64">
        <v>0</v>
      </c>
      <c r="D12" s="64">
        <v>0</v>
      </c>
      <c r="E12" s="64">
        <v>0</v>
      </c>
      <c r="F12" s="64">
        <v>0</v>
      </c>
      <c r="G12" s="64">
        <v>0</v>
      </c>
      <c r="H12" s="64">
        <v>0</v>
      </c>
      <c r="I12" s="64">
        <v>0</v>
      </c>
      <c r="J12" s="64">
        <v>0</v>
      </c>
      <c r="K12" s="64">
        <v>0</v>
      </c>
      <c r="L12" s="64">
        <v>0</v>
      </c>
      <c r="M12" s="64">
        <v>0</v>
      </c>
      <c r="N12" s="64">
        <v>0</v>
      </c>
      <c r="O12" s="64">
        <v>0</v>
      </c>
      <c r="P12" s="64">
        <v>0</v>
      </c>
      <c r="Q12" s="64">
        <v>0</v>
      </c>
      <c r="R12" s="64">
        <v>0</v>
      </c>
      <c r="S12" s="64">
        <v>0</v>
      </c>
      <c r="T12" s="47">
        <v>20</v>
      </c>
      <c r="U12" s="47">
        <v>20</v>
      </c>
      <c r="V12" s="47">
        <v>20</v>
      </c>
      <c r="W12" s="47">
        <v>22</v>
      </c>
      <c r="X12" s="47">
        <v>63.8</v>
      </c>
      <c r="Y12" s="47">
        <v>60</v>
      </c>
      <c r="Z12" s="47">
        <v>69</v>
      </c>
      <c r="AA12" s="47">
        <v>23</v>
      </c>
      <c r="AB12" s="66">
        <v>100</v>
      </c>
      <c r="AC12" s="47">
        <v>75</v>
      </c>
      <c r="AD12" s="47">
        <v>75</v>
      </c>
      <c r="AE12" s="64">
        <v>0</v>
      </c>
      <c r="AF12" s="64">
        <v>0</v>
      </c>
    </row>
    <row r="13" spans="1:32" x14ac:dyDescent="0.2">
      <c r="A13" s="3" t="s">
        <v>34</v>
      </c>
      <c r="B13" s="8" t="s">
        <v>32</v>
      </c>
      <c r="C13" s="64">
        <v>0</v>
      </c>
      <c r="D13" s="64">
        <v>0</v>
      </c>
      <c r="E13" s="64">
        <v>0</v>
      </c>
      <c r="F13" s="64">
        <v>0</v>
      </c>
      <c r="G13" s="64">
        <v>0</v>
      </c>
      <c r="H13" s="64">
        <v>0</v>
      </c>
      <c r="I13" s="64">
        <v>0</v>
      </c>
      <c r="J13" s="64">
        <v>0</v>
      </c>
      <c r="K13" s="64">
        <v>0</v>
      </c>
      <c r="L13" s="64">
        <v>0</v>
      </c>
      <c r="M13" s="64">
        <v>0</v>
      </c>
      <c r="N13" s="47">
        <v>70</v>
      </c>
      <c r="O13" s="47">
        <v>45</v>
      </c>
      <c r="P13" s="47">
        <v>20</v>
      </c>
      <c r="Q13" s="47">
        <v>0</v>
      </c>
      <c r="R13" s="47">
        <v>108</v>
      </c>
      <c r="S13" s="47">
        <v>116.6</v>
      </c>
      <c r="T13" s="47">
        <v>62</v>
      </c>
      <c r="U13" s="47">
        <v>56</v>
      </c>
      <c r="V13" s="47">
        <v>52</v>
      </c>
      <c r="W13" s="47">
        <v>48</v>
      </c>
      <c r="X13" s="47">
        <v>44</v>
      </c>
      <c r="Y13" s="64">
        <v>0</v>
      </c>
      <c r="Z13" s="64">
        <v>0</v>
      </c>
      <c r="AA13" s="64">
        <v>0</v>
      </c>
      <c r="AB13" s="64">
        <v>0</v>
      </c>
      <c r="AC13" s="64">
        <v>0</v>
      </c>
      <c r="AD13" s="64">
        <v>12.5</v>
      </c>
      <c r="AE13" s="47">
        <v>23</v>
      </c>
      <c r="AF13" s="47">
        <v>11.000000000000002</v>
      </c>
    </row>
    <row r="14" spans="1:32" x14ac:dyDescent="0.2">
      <c r="A14" s="3" t="s">
        <v>35</v>
      </c>
      <c r="B14" s="8" t="s">
        <v>32</v>
      </c>
      <c r="C14" s="64">
        <v>0</v>
      </c>
      <c r="D14" s="64">
        <v>0</v>
      </c>
      <c r="E14" s="64">
        <v>0</v>
      </c>
      <c r="F14" s="64">
        <v>0</v>
      </c>
      <c r="G14" s="64">
        <v>0</v>
      </c>
      <c r="H14" s="64">
        <v>0</v>
      </c>
      <c r="I14" s="64">
        <v>0</v>
      </c>
      <c r="J14" s="64">
        <v>0</v>
      </c>
      <c r="K14" s="64">
        <v>0</v>
      </c>
      <c r="L14" s="64">
        <v>0</v>
      </c>
      <c r="M14" s="64">
        <v>0</v>
      </c>
      <c r="N14" s="47">
        <v>40</v>
      </c>
      <c r="O14" s="47">
        <v>38</v>
      </c>
      <c r="P14" s="47">
        <v>147.5</v>
      </c>
      <c r="Q14" s="47">
        <v>29</v>
      </c>
      <c r="R14" s="47">
        <v>64.599999999999994</v>
      </c>
      <c r="S14" s="47">
        <v>34.200000000000003</v>
      </c>
      <c r="T14" s="47">
        <v>74</v>
      </c>
      <c r="U14" s="47">
        <v>128</v>
      </c>
      <c r="V14" s="47">
        <v>75.599999999999994</v>
      </c>
      <c r="W14" s="47">
        <v>72</v>
      </c>
      <c r="X14" s="47">
        <v>80</v>
      </c>
      <c r="Y14" s="47">
        <v>88</v>
      </c>
      <c r="Z14" s="47">
        <v>88</v>
      </c>
      <c r="AA14" s="47">
        <v>24</v>
      </c>
      <c r="AB14" s="67">
        <v>25</v>
      </c>
      <c r="AC14" s="47">
        <v>24</v>
      </c>
      <c r="AD14" s="47">
        <v>12.5</v>
      </c>
      <c r="AE14" s="47">
        <v>13.8</v>
      </c>
      <c r="AF14" s="47">
        <v>44.000000000000007</v>
      </c>
    </row>
    <row r="15" spans="1:32" x14ac:dyDescent="0.2">
      <c r="A15" s="3" t="s">
        <v>36</v>
      </c>
      <c r="B15" s="8" t="s">
        <v>32</v>
      </c>
      <c r="C15" s="64">
        <v>0</v>
      </c>
      <c r="D15" s="64">
        <v>0</v>
      </c>
      <c r="E15" s="47">
        <v>20</v>
      </c>
      <c r="F15" s="47">
        <v>10</v>
      </c>
      <c r="G15" s="47">
        <v>0</v>
      </c>
      <c r="H15" s="64">
        <v>0</v>
      </c>
      <c r="I15" s="64">
        <v>0</v>
      </c>
      <c r="J15" s="64">
        <v>0</v>
      </c>
      <c r="K15" s="64">
        <v>0</v>
      </c>
      <c r="L15" s="64">
        <v>0</v>
      </c>
      <c r="M15" s="47">
        <v>15</v>
      </c>
      <c r="N15" s="47">
        <v>60</v>
      </c>
      <c r="O15" s="47">
        <v>75</v>
      </c>
      <c r="P15" s="47">
        <v>75</v>
      </c>
      <c r="Q15" s="47">
        <v>206</v>
      </c>
      <c r="R15" s="47">
        <v>260</v>
      </c>
      <c r="S15" s="47">
        <v>210</v>
      </c>
      <c r="T15" s="47">
        <v>212</v>
      </c>
      <c r="U15" s="47">
        <v>214</v>
      </c>
      <c r="V15" s="47">
        <v>216</v>
      </c>
      <c r="W15" s="47">
        <v>218</v>
      </c>
      <c r="X15" s="47">
        <v>44</v>
      </c>
      <c r="Y15" s="47">
        <v>40</v>
      </c>
      <c r="Z15" s="47">
        <v>46</v>
      </c>
      <c r="AA15" s="47">
        <v>23</v>
      </c>
      <c r="AB15" s="66">
        <v>1000</v>
      </c>
      <c r="AC15" s="47">
        <v>960</v>
      </c>
      <c r="AD15" s="47">
        <v>12</v>
      </c>
      <c r="AE15" s="47">
        <v>13.8</v>
      </c>
      <c r="AF15" s="47">
        <v>18.000000000000004</v>
      </c>
    </row>
    <row r="16" spans="1:32" s="14" customFormat="1" x14ac:dyDescent="0.2">
      <c r="A16" s="13" t="s">
        <v>37</v>
      </c>
      <c r="B16" s="24" t="s">
        <v>32</v>
      </c>
      <c r="C16" s="49">
        <v>0</v>
      </c>
      <c r="D16" s="49">
        <v>0</v>
      </c>
      <c r="E16" s="49">
        <v>20</v>
      </c>
      <c r="F16" s="49">
        <v>10</v>
      </c>
      <c r="G16" s="49">
        <v>0</v>
      </c>
      <c r="H16" s="49">
        <v>0</v>
      </c>
      <c r="I16" s="49">
        <v>0</v>
      </c>
      <c r="J16" s="49">
        <v>0</v>
      </c>
      <c r="K16" s="49">
        <v>0</v>
      </c>
      <c r="L16" s="49">
        <v>0</v>
      </c>
      <c r="M16" s="49">
        <v>295</v>
      </c>
      <c r="N16" s="49">
        <v>467.5</v>
      </c>
      <c r="O16" s="49">
        <v>305</v>
      </c>
      <c r="P16" s="49">
        <v>1118.5</v>
      </c>
      <c r="Q16" s="49">
        <v>715</v>
      </c>
      <c r="R16" s="49">
        <v>787.6</v>
      </c>
      <c r="S16" s="49">
        <v>663.3</v>
      </c>
      <c r="T16" s="49">
        <v>598</v>
      </c>
      <c r="U16" s="49">
        <v>581.79999999999995</v>
      </c>
      <c r="V16" s="49">
        <v>552.6</v>
      </c>
      <c r="W16" s="49">
        <v>536</v>
      </c>
      <c r="X16" s="49">
        <v>634.4</v>
      </c>
      <c r="Y16" s="49">
        <v>587</v>
      </c>
      <c r="Z16" s="49">
        <v>403</v>
      </c>
      <c r="AA16" s="49">
        <v>110</v>
      </c>
      <c r="AB16" s="49">
        <v>1171.2</v>
      </c>
      <c r="AC16" s="49">
        <v>1096.5</v>
      </c>
      <c r="AD16" s="49">
        <v>199.5</v>
      </c>
      <c r="AE16" s="49">
        <v>142.6</v>
      </c>
      <c r="AF16" s="49">
        <v>109</v>
      </c>
    </row>
    <row r="17" spans="1:32" x14ac:dyDescent="0.2">
      <c r="A17" s="3" t="s">
        <v>38</v>
      </c>
      <c r="B17" s="8" t="s">
        <v>32</v>
      </c>
      <c r="C17" s="64">
        <v>0</v>
      </c>
      <c r="D17" s="64">
        <v>0</v>
      </c>
      <c r="E17" s="64">
        <v>0</v>
      </c>
      <c r="F17" s="64">
        <v>0</v>
      </c>
      <c r="G17" s="64">
        <v>0</v>
      </c>
      <c r="H17" s="64">
        <v>0</v>
      </c>
      <c r="I17" s="64">
        <v>0</v>
      </c>
      <c r="J17" s="64">
        <v>0</v>
      </c>
      <c r="K17" s="64">
        <v>0</v>
      </c>
      <c r="L17" s="64">
        <v>0</v>
      </c>
      <c r="M17" s="64">
        <v>0</v>
      </c>
      <c r="N17" s="47">
        <v>390</v>
      </c>
      <c r="O17" s="47">
        <v>825.6</v>
      </c>
      <c r="P17" s="47">
        <v>602.5</v>
      </c>
      <c r="Q17" s="47">
        <v>488.4</v>
      </c>
      <c r="R17" s="47">
        <v>558</v>
      </c>
      <c r="S17" s="47">
        <v>570</v>
      </c>
      <c r="T17" s="47">
        <v>433.4</v>
      </c>
      <c r="U17" s="47">
        <v>275.60000000000002</v>
      </c>
      <c r="V17" s="47">
        <v>111.8</v>
      </c>
      <c r="W17" s="47">
        <v>117.3</v>
      </c>
      <c r="X17" s="47">
        <v>230</v>
      </c>
      <c r="Y17" s="47">
        <v>165</v>
      </c>
      <c r="Z17" s="47">
        <v>132</v>
      </c>
      <c r="AA17" s="47">
        <v>102</v>
      </c>
      <c r="AB17" s="66">
        <v>136</v>
      </c>
      <c r="AC17" s="47">
        <v>90</v>
      </c>
      <c r="AD17" s="47">
        <v>90</v>
      </c>
      <c r="AE17" s="47">
        <v>90</v>
      </c>
      <c r="AF17" s="47">
        <v>96</v>
      </c>
    </row>
    <row r="18" spans="1:32" x14ac:dyDescent="0.2">
      <c r="A18" s="3" t="s">
        <v>39</v>
      </c>
      <c r="B18" s="8" t="s">
        <v>32</v>
      </c>
      <c r="C18" s="64">
        <v>0</v>
      </c>
      <c r="D18" s="64">
        <v>0</v>
      </c>
      <c r="E18" s="64">
        <v>0</v>
      </c>
      <c r="F18" s="64">
        <v>0</v>
      </c>
      <c r="G18" s="64">
        <v>0</v>
      </c>
      <c r="H18" s="64">
        <v>0</v>
      </c>
      <c r="I18" s="64">
        <v>0</v>
      </c>
      <c r="J18" s="64">
        <v>0</v>
      </c>
      <c r="K18" s="64">
        <v>0</v>
      </c>
      <c r="L18" s="64">
        <v>0</v>
      </c>
      <c r="M18" s="64">
        <v>0</v>
      </c>
      <c r="N18" s="64">
        <v>0</v>
      </c>
      <c r="O18" s="64">
        <v>0</v>
      </c>
      <c r="P18" s="64">
        <v>0</v>
      </c>
      <c r="Q18" s="64">
        <v>0</v>
      </c>
      <c r="R18" s="64">
        <v>0</v>
      </c>
      <c r="S18" s="64">
        <v>0</v>
      </c>
      <c r="T18" s="64">
        <v>0</v>
      </c>
      <c r="U18" s="64">
        <v>0</v>
      </c>
      <c r="V18" s="64">
        <v>0</v>
      </c>
      <c r="W18" s="64">
        <v>0</v>
      </c>
      <c r="X18" s="64">
        <v>0</v>
      </c>
      <c r="Y18" s="64">
        <v>0</v>
      </c>
      <c r="Z18" s="64">
        <v>0</v>
      </c>
      <c r="AA18" s="64">
        <v>0</v>
      </c>
      <c r="AB18" s="64">
        <v>0</v>
      </c>
      <c r="AC18" s="64">
        <v>0</v>
      </c>
      <c r="AD18" s="64">
        <v>5</v>
      </c>
      <c r="AE18" s="64">
        <v>0</v>
      </c>
      <c r="AF18" s="64">
        <v>0</v>
      </c>
    </row>
    <row r="19" spans="1:32" x14ac:dyDescent="0.2">
      <c r="A19" s="3" t="s">
        <v>40</v>
      </c>
      <c r="B19" s="8" t="s">
        <v>32</v>
      </c>
      <c r="C19" s="64">
        <v>0</v>
      </c>
      <c r="D19" s="64">
        <v>0</v>
      </c>
      <c r="E19" s="64">
        <v>0</v>
      </c>
      <c r="F19" s="64">
        <v>0</v>
      </c>
      <c r="G19" s="64">
        <v>0</v>
      </c>
      <c r="H19" s="64">
        <v>0</v>
      </c>
      <c r="I19" s="64">
        <v>0</v>
      </c>
      <c r="J19" s="64">
        <v>0</v>
      </c>
      <c r="K19" s="64">
        <v>0</v>
      </c>
      <c r="L19" s="64">
        <v>0</v>
      </c>
      <c r="M19" s="64">
        <v>0</v>
      </c>
      <c r="N19" s="64">
        <v>0</v>
      </c>
      <c r="O19" s="64">
        <v>0</v>
      </c>
      <c r="P19" s="64">
        <v>0</v>
      </c>
      <c r="Q19" s="64">
        <v>0</v>
      </c>
      <c r="R19" s="64">
        <v>0</v>
      </c>
      <c r="S19" s="64">
        <v>0</v>
      </c>
      <c r="T19" s="64">
        <v>0</v>
      </c>
      <c r="U19" s="64">
        <v>0</v>
      </c>
      <c r="V19" s="64">
        <v>0</v>
      </c>
      <c r="W19" s="64">
        <v>0</v>
      </c>
      <c r="X19" s="64">
        <v>0</v>
      </c>
      <c r="Y19" s="64">
        <v>0</v>
      </c>
      <c r="Z19" s="64">
        <v>0</v>
      </c>
      <c r="AA19" s="64">
        <v>0</v>
      </c>
      <c r="AB19" s="64">
        <v>0</v>
      </c>
      <c r="AC19" s="64">
        <v>0</v>
      </c>
      <c r="AD19" s="64">
        <v>0</v>
      </c>
      <c r="AE19" s="64">
        <v>0</v>
      </c>
      <c r="AF19" s="64">
        <v>0</v>
      </c>
    </row>
    <row r="20" spans="1:32" x14ac:dyDescent="0.2">
      <c r="A20" s="3" t="s">
        <v>41</v>
      </c>
      <c r="B20" s="8" t="s">
        <v>32</v>
      </c>
      <c r="C20" s="64">
        <v>0</v>
      </c>
      <c r="D20" s="64">
        <v>0</v>
      </c>
      <c r="E20" s="64">
        <v>0</v>
      </c>
      <c r="F20" s="64">
        <v>0</v>
      </c>
      <c r="G20" s="64">
        <v>0</v>
      </c>
      <c r="H20" s="64">
        <v>0</v>
      </c>
      <c r="I20" s="64">
        <v>0</v>
      </c>
      <c r="J20" s="64">
        <v>0</v>
      </c>
      <c r="K20" s="64">
        <v>0</v>
      </c>
      <c r="L20" s="64">
        <v>0</v>
      </c>
      <c r="M20" s="64">
        <v>0</v>
      </c>
      <c r="N20" s="64">
        <v>0</v>
      </c>
      <c r="O20" s="64">
        <v>0</v>
      </c>
      <c r="P20" s="64">
        <v>0</v>
      </c>
      <c r="Q20" s="64">
        <v>0</v>
      </c>
      <c r="R20" s="64">
        <v>0</v>
      </c>
      <c r="S20" s="64">
        <v>0</v>
      </c>
      <c r="T20" s="64">
        <v>0</v>
      </c>
      <c r="U20" s="64">
        <v>0</v>
      </c>
      <c r="V20" s="64">
        <v>0</v>
      </c>
      <c r="W20" s="64">
        <v>0</v>
      </c>
      <c r="X20" s="64">
        <v>0</v>
      </c>
      <c r="Y20" s="64">
        <v>0</v>
      </c>
      <c r="Z20" s="64">
        <v>0</v>
      </c>
      <c r="AA20" s="64">
        <v>0</v>
      </c>
      <c r="AB20" s="64">
        <v>0</v>
      </c>
      <c r="AC20" s="64">
        <v>0</v>
      </c>
      <c r="AD20" s="64">
        <v>15</v>
      </c>
      <c r="AE20" s="47">
        <v>15</v>
      </c>
      <c r="AF20" s="47">
        <v>16</v>
      </c>
    </row>
    <row r="21" spans="1:32" s="14" customFormat="1" x14ac:dyDescent="0.2">
      <c r="A21" s="13" t="s">
        <v>42</v>
      </c>
      <c r="B21" s="24" t="s">
        <v>32</v>
      </c>
      <c r="C21" s="49">
        <v>0</v>
      </c>
      <c r="D21" s="49">
        <v>0</v>
      </c>
      <c r="E21" s="49">
        <v>0</v>
      </c>
      <c r="F21" s="49">
        <v>0</v>
      </c>
      <c r="G21" s="49">
        <v>0</v>
      </c>
      <c r="H21" s="49">
        <v>0</v>
      </c>
      <c r="I21" s="49">
        <v>0</v>
      </c>
      <c r="J21" s="49">
        <v>0</v>
      </c>
      <c r="K21" s="49">
        <v>0</v>
      </c>
      <c r="L21" s="49">
        <v>0</v>
      </c>
      <c r="M21" s="49">
        <v>0</v>
      </c>
      <c r="N21" s="49">
        <v>390</v>
      </c>
      <c r="O21" s="49">
        <v>825.6</v>
      </c>
      <c r="P21" s="49">
        <v>602.5</v>
      </c>
      <c r="Q21" s="49">
        <v>488.4</v>
      </c>
      <c r="R21" s="49">
        <v>558</v>
      </c>
      <c r="S21" s="49">
        <v>570</v>
      </c>
      <c r="T21" s="49">
        <v>433.4</v>
      </c>
      <c r="U21" s="49">
        <v>275.60000000000002</v>
      </c>
      <c r="V21" s="49">
        <v>111.8</v>
      </c>
      <c r="W21" s="49">
        <v>117.3</v>
      </c>
      <c r="X21" s="49">
        <v>230</v>
      </c>
      <c r="Y21" s="49">
        <v>165</v>
      </c>
      <c r="Z21" s="49">
        <v>132</v>
      </c>
      <c r="AA21" s="49">
        <v>102</v>
      </c>
      <c r="AB21" s="49">
        <v>136</v>
      </c>
      <c r="AC21" s="49">
        <v>90</v>
      </c>
      <c r="AD21" s="49">
        <v>110</v>
      </c>
      <c r="AE21" s="49">
        <v>105</v>
      </c>
      <c r="AF21" s="49">
        <v>112</v>
      </c>
    </row>
    <row r="22" spans="1:32" x14ac:dyDescent="0.2">
      <c r="A22" s="3" t="s">
        <v>43</v>
      </c>
      <c r="B22" s="8" t="s">
        <v>28</v>
      </c>
      <c r="C22" s="64">
        <v>0</v>
      </c>
      <c r="D22" s="64">
        <v>0</v>
      </c>
      <c r="E22" s="64">
        <v>0</v>
      </c>
      <c r="F22" s="64">
        <v>0</v>
      </c>
      <c r="G22" s="64">
        <v>0</v>
      </c>
      <c r="H22" s="64">
        <v>0</v>
      </c>
      <c r="I22" s="64">
        <v>0</v>
      </c>
      <c r="J22" s="64">
        <v>0</v>
      </c>
      <c r="K22" s="64">
        <v>0</v>
      </c>
      <c r="L22" s="64">
        <v>0</v>
      </c>
      <c r="M22" s="64">
        <v>0</v>
      </c>
      <c r="N22" s="64">
        <v>0</v>
      </c>
      <c r="O22" s="64">
        <v>0</v>
      </c>
      <c r="P22" s="64">
        <v>0</v>
      </c>
      <c r="Q22" s="64">
        <v>0</v>
      </c>
      <c r="R22" s="64">
        <v>0</v>
      </c>
      <c r="S22" s="64">
        <v>0</v>
      </c>
      <c r="T22" s="64">
        <v>0</v>
      </c>
      <c r="U22" s="64">
        <v>0</v>
      </c>
      <c r="V22" s="64">
        <v>0</v>
      </c>
      <c r="W22" s="64">
        <v>0</v>
      </c>
      <c r="X22" s="64">
        <v>0</v>
      </c>
      <c r="Y22" s="64">
        <v>0</v>
      </c>
      <c r="Z22" s="64">
        <v>0</v>
      </c>
      <c r="AA22" s="64">
        <v>0</v>
      </c>
      <c r="AB22" s="64">
        <v>0</v>
      </c>
      <c r="AC22" s="64">
        <v>0</v>
      </c>
      <c r="AD22" s="64">
        <v>0</v>
      </c>
      <c r="AE22" s="47">
        <v>35</v>
      </c>
      <c r="AF22" s="47">
        <v>16</v>
      </c>
    </row>
    <row r="23" spans="1:32" x14ac:dyDescent="0.2">
      <c r="A23" s="3" t="s">
        <v>44</v>
      </c>
      <c r="B23" s="8" t="s">
        <v>28</v>
      </c>
      <c r="C23" s="47">
        <v>370</v>
      </c>
      <c r="D23" s="47">
        <v>200</v>
      </c>
      <c r="E23" s="47">
        <v>250</v>
      </c>
      <c r="F23" s="47">
        <v>250</v>
      </c>
      <c r="G23" s="47">
        <v>125</v>
      </c>
      <c r="H23" s="47">
        <v>37.5</v>
      </c>
      <c r="I23" s="47">
        <v>37.5</v>
      </c>
      <c r="J23" s="47">
        <v>33</v>
      </c>
      <c r="K23" s="47">
        <v>37.5</v>
      </c>
      <c r="L23" s="47">
        <v>37.5</v>
      </c>
      <c r="M23" s="47">
        <v>25</v>
      </c>
      <c r="N23" s="47">
        <v>125</v>
      </c>
      <c r="O23" s="64">
        <v>0</v>
      </c>
      <c r="P23" s="64">
        <v>0</v>
      </c>
      <c r="Q23" s="64">
        <v>0</v>
      </c>
      <c r="R23" s="64">
        <v>0</v>
      </c>
      <c r="S23" s="64">
        <v>0</v>
      </c>
      <c r="T23" s="64">
        <v>0</v>
      </c>
      <c r="U23" s="64">
        <v>0</v>
      </c>
      <c r="V23" s="64">
        <v>0</v>
      </c>
      <c r="W23" s="64">
        <v>0</v>
      </c>
      <c r="X23" s="64">
        <v>0</v>
      </c>
      <c r="Y23" s="64">
        <v>0</v>
      </c>
      <c r="Z23" s="64">
        <v>0</v>
      </c>
      <c r="AA23" s="64">
        <v>0</v>
      </c>
      <c r="AB23" s="64">
        <v>0</v>
      </c>
      <c r="AC23" s="64">
        <v>0</v>
      </c>
      <c r="AD23" s="47">
        <v>52</v>
      </c>
      <c r="AE23" s="47">
        <v>38</v>
      </c>
      <c r="AF23" s="47">
        <v>16</v>
      </c>
    </row>
    <row r="24" spans="1:32" x14ac:dyDescent="0.2">
      <c r="A24" s="3" t="s">
        <v>45</v>
      </c>
      <c r="B24" s="8" t="s">
        <v>28</v>
      </c>
      <c r="C24" s="64">
        <v>0</v>
      </c>
      <c r="D24" s="64">
        <v>0</v>
      </c>
      <c r="E24" s="64">
        <v>0</v>
      </c>
      <c r="F24" s="64">
        <v>0</v>
      </c>
      <c r="G24" s="64">
        <v>0</v>
      </c>
      <c r="H24" s="64">
        <v>0</v>
      </c>
      <c r="I24" s="47">
        <v>200</v>
      </c>
      <c r="J24" s="47">
        <v>220</v>
      </c>
      <c r="K24" s="47">
        <v>44</v>
      </c>
      <c r="L24" s="47">
        <v>50</v>
      </c>
      <c r="M24" s="47">
        <v>50</v>
      </c>
      <c r="N24" s="47">
        <v>100</v>
      </c>
      <c r="O24" s="64">
        <v>0</v>
      </c>
      <c r="P24" s="64">
        <v>0</v>
      </c>
      <c r="Q24" s="64">
        <v>0</v>
      </c>
      <c r="R24" s="64">
        <v>0</v>
      </c>
      <c r="S24" s="64">
        <v>0</v>
      </c>
      <c r="T24" s="64">
        <v>0</v>
      </c>
      <c r="U24" s="64">
        <v>0</v>
      </c>
      <c r="V24" s="64">
        <v>0</v>
      </c>
      <c r="W24" s="64">
        <v>0</v>
      </c>
      <c r="X24" s="64">
        <v>0</v>
      </c>
      <c r="Y24" s="64">
        <v>0</v>
      </c>
      <c r="Z24" s="64">
        <v>0</v>
      </c>
      <c r="AA24" s="64">
        <v>0</v>
      </c>
      <c r="AB24" s="64">
        <v>0</v>
      </c>
      <c r="AC24" s="64">
        <v>0</v>
      </c>
      <c r="AD24" s="64">
        <v>0</v>
      </c>
      <c r="AE24" s="64">
        <v>0</v>
      </c>
      <c r="AF24" s="47">
        <v>48</v>
      </c>
    </row>
    <row r="25" spans="1:32" x14ac:dyDescent="0.2">
      <c r="A25" s="3" t="s">
        <v>46</v>
      </c>
      <c r="B25" s="8" t="s">
        <v>28</v>
      </c>
      <c r="C25" s="64">
        <v>0</v>
      </c>
      <c r="D25" s="64">
        <v>0</v>
      </c>
      <c r="E25" s="64">
        <v>0</v>
      </c>
      <c r="F25" s="64">
        <v>0</v>
      </c>
      <c r="G25" s="64">
        <v>0</v>
      </c>
      <c r="H25" s="64">
        <v>0</v>
      </c>
      <c r="I25" s="64">
        <v>0</v>
      </c>
      <c r="J25" s="64">
        <v>0</v>
      </c>
      <c r="K25" s="64">
        <v>0</v>
      </c>
      <c r="L25" s="64">
        <v>0</v>
      </c>
      <c r="M25" s="47">
        <v>90</v>
      </c>
      <c r="N25" s="47">
        <v>90</v>
      </c>
      <c r="O25" s="64">
        <v>0</v>
      </c>
      <c r="P25" s="64">
        <v>0</v>
      </c>
      <c r="Q25" s="64">
        <v>0</v>
      </c>
      <c r="R25" s="64">
        <v>0</v>
      </c>
      <c r="S25" s="64">
        <v>0</v>
      </c>
      <c r="T25" s="64">
        <v>0</v>
      </c>
      <c r="U25" s="64">
        <v>0</v>
      </c>
      <c r="V25" s="64">
        <v>0</v>
      </c>
      <c r="W25" s="64">
        <v>0</v>
      </c>
      <c r="X25" s="64">
        <v>0</v>
      </c>
      <c r="Y25" s="64">
        <v>0</v>
      </c>
      <c r="Z25" s="64">
        <v>0</v>
      </c>
      <c r="AA25" s="64">
        <v>0</v>
      </c>
      <c r="AB25" s="64">
        <v>0</v>
      </c>
      <c r="AC25" s="64">
        <v>0</v>
      </c>
      <c r="AD25" s="47">
        <v>52</v>
      </c>
      <c r="AE25" s="47">
        <v>140</v>
      </c>
      <c r="AF25" s="47">
        <v>64</v>
      </c>
    </row>
    <row r="26" spans="1:32" s="14" customFormat="1" x14ac:dyDescent="0.2">
      <c r="A26" s="13" t="s">
        <v>47</v>
      </c>
      <c r="B26" s="24" t="s">
        <v>28</v>
      </c>
      <c r="C26" s="49">
        <v>370</v>
      </c>
      <c r="D26" s="49">
        <v>200</v>
      </c>
      <c r="E26" s="49">
        <v>250</v>
      </c>
      <c r="F26" s="49">
        <v>250</v>
      </c>
      <c r="G26" s="49">
        <v>125</v>
      </c>
      <c r="H26" s="49">
        <v>37.5</v>
      </c>
      <c r="I26" s="49">
        <v>237.5</v>
      </c>
      <c r="J26" s="49">
        <v>253</v>
      </c>
      <c r="K26" s="49">
        <v>81.5</v>
      </c>
      <c r="L26" s="49">
        <v>87.5</v>
      </c>
      <c r="M26" s="49">
        <v>165</v>
      </c>
      <c r="N26" s="49">
        <v>315</v>
      </c>
      <c r="O26" s="49">
        <v>0</v>
      </c>
      <c r="P26" s="49">
        <v>0</v>
      </c>
      <c r="Q26" s="49">
        <v>0</v>
      </c>
      <c r="R26" s="49">
        <v>0</v>
      </c>
      <c r="S26" s="49">
        <v>0</v>
      </c>
      <c r="T26" s="49">
        <v>0</v>
      </c>
      <c r="U26" s="49">
        <v>0</v>
      </c>
      <c r="V26" s="49">
        <v>0</v>
      </c>
      <c r="W26" s="49">
        <v>0</v>
      </c>
      <c r="X26" s="49">
        <v>0</v>
      </c>
      <c r="Y26" s="49">
        <v>0</v>
      </c>
      <c r="Z26" s="49">
        <v>0</v>
      </c>
      <c r="AA26" s="49">
        <v>0</v>
      </c>
      <c r="AB26" s="49">
        <v>0</v>
      </c>
      <c r="AC26" s="49">
        <v>0</v>
      </c>
      <c r="AD26" s="49">
        <v>104</v>
      </c>
      <c r="AE26" s="49">
        <v>213</v>
      </c>
      <c r="AF26" s="49">
        <v>144.00000000000003</v>
      </c>
    </row>
    <row r="27" spans="1:32" x14ac:dyDescent="0.2">
      <c r="A27" s="3" t="s">
        <v>48</v>
      </c>
      <c r="B27" s="8" t="s">
        <v>49</v>
      </c>
      <c r="C27" s="64">
        <v>0</v>
      </c>
      <c r="D27" s="64">
        <v>0</v>
      </c>
      <c r="E27" s="64">
        <v>0</v>
      </c>
      <c r="F27" s="64">
        <v>0</v>
      </c>
      <c r="G27" s="64">
        <v>0</v>
      </c>
      <c r="H27" s="64">
        <v>0</v>
      </c>
      <c r="I27" s="64">
        <v>0</v>
      </c>
      <c r="J27" s="64">
        <v>0</v>
      </c>
      <c r="K27" s="64">
        <v>0</v>
      </c>
      <c r="L27" s="64">
        <v>0</v>
      </c>
      <c r="M27" s="64">
        <v>0</v>
      </c>
      <c r="N27" s="64">
        <v>0</v>
      </c>
      <c r="O27" s="64">
        <v>0</v>
      </c>
      <c r="P27" s="64">
        <v>0</v>
      </c>
      <c r="Q27" s="47">
        <v>87.5</v>
      </c>
      <c r="R27" s="47">
        <v>124</v>
      </c>
      <c r="S27" s="47">
        <v>132</v>
      </c>
      <c r="T27" s="47">
        <v>268</v>
      </c>
      <c r="U27" s="47">
        <v>217</v>
      </c>
      <c r="V27" s="47">
        <v>188</v>
      </c>
      <c r="W27" s="47">
        <v>108</v>
      </c>
      <c r="X27" s="47">
        <v>91</v>
      </c>
      <c r="Y27" s="47">
        <v>57.6</v>
      </c>
      <c r="Z27" s="47">
        <v>64</v>
      </c>
      <c r="AA27" s="47">
        <v>128</v>
      </c>
      <c r="AB27" s="47">
        <v>156.80000000000001</v>
      </c>
      <c r="AC27" s="47">
        <v>144</v>
      </c>
      <c r="AD27" s="47">
        <v>250</v>
      </c>
      <c r="AE27" s="47">
        <v>270</v>
      </c>
      <c r="AF27" s="47">
        <v>290</v>
      </c>
    </row>
    <row r="28" spans="1:32" x14ac:dyDescent="0.2">
      <c r="A28" s="3" t="s">
        <v>50</v>
      </c>
      <c r="B28" s="8" t="s">
        <v>49</v>
      </c>
      <c r="C28" s="64">
        <v>0</v>
      </c>
      <c r="D28" s="64">
        <v>0</v>
      </c>
      <c r="E28" s="64">
        <v>0</v>
      </c>
      <c r="F28" s="64">
        <v>0</v>
      </c>
      <c r="G28" s="64">
        <v>0</v>
      </c>
      <c r="H28" s="64">
        <v>0</v>
      </c>
      <c r="I28" s="64">
        <v>0</v>
      </c>
      <c r="J28" s="64">
        <v>0</v>
      </c>
      <c r="K28" s="64">
        <v>0</v>
      </c>
      <c r="L28" s="64">
        <v>0</v>
      </c>
      <c r="M28" s="64">
        <v>0</v>
      </c>
      <c r="N28" s="47">
        <v>150</v>
      </c>
      <c r="O28" s="47">
        <v>340</v>
      </c>
      <c r="P28" s="47">
        <v>180</v>
      </c>
      <c r="Q28" s="47">
        <v>107.5</v>
      </c>
      <c r="R28" s="47">
        <v>116.6</v>
      </c>
      <c r="S28" s="47">
        <v>99</v>
      </c>
      <c r="T28" s="47">
        <v>28</v>
      </c>
      <c r="U28" s="47">
        <v>48</v>
      </c>
      <c r="V28" s="47">
        <v>76</v>
      </c>
      <c r="W28" s="47">
        <v>20</v>
      </c>
      <c r="X28" s="47">
        <v>38</v>
      </c>
      <c r="Y28" s="47">
        <v>41.8</v>
      </c>
      <c r="Z28" s="47">
        <v>45.6</v>
      </c>
      <c r="AA28" s="47">
        <v>76</v>
      </c>
      <c r="AB28" s="47">
        <v>178.6</v>
      </c>
      <c r="AC28" s="47">
        <v>437</v>
      </c>
      <c r="AD28" s="47">
        <v>510</v>
      </c>
      <c r="AE28" s="47">
        <v>520</v>
      </c>
      <c r="AF28" s="47">
        <v>500</v>
      </c>
    </row>
    <row r="29" spans="1:32" x14ac:dyDescent="0.2">
      <c r="A29" s="3" t="s">
        <v>51</v>
      </c>
      <c r="B29" s="8" t="s">
        <v>49</v>
      </c>
      <c r="C29" s="47">
        <v>720</v>
      </c>
      <c r="D29" s="47">
        <v>1110</v>
      </c>
      <c r="E29" s="47">
        <v>870</v>
      </c>
      <c r="F29" s="47">
        <v>2220</v>
      </c>
      <c r="G29" s="47">
        <v>1470</v>
      </c>
      <c r="H29" s="47">
        <v>936</v>
      </c>
      <c r="I29" s="47">
        <v>1155</v>
      </c>
      <c r="J29" s="47">
        <v>300</v>
      </c>
      <c r="K29" s="47">
        <v>300</v>
      </c>
      <c r="L29" s="47">
        <v>600</v>
      </c>
      <c r="M29" s="47">
        <v>600</v>
      </c>
      <c r="N29" s="47">
        <v>1500</v>
      </c>
      <c r="O29" s="47">
        <v>1758</v>
      </c>
      <c r="P29" s="47">
        <v>1431</v>
      </c>
      <c r="Q29" s="47">
        <v>1116</v>
      </c>
      <c r="R29" s="47">
        <v>681</v>
      </c>
      <c r="S29" s="47">
        <v>666</v>
      </c>
      <c r="T29" s="47">
        <v>909</v>
      </c>
      <c r="U29" s="47">
        <v>685.8</v>
      </c>
      <c r="V29" s="47">
        <v>495</v>
      </c>
      <c r="W29" s="47">
        <v>423.5</v>
      </c>
      <c r="X29" s="47">
        <v>1536.6</v>
      </c>
      <c r="Y29" s="47">
        <v>287</v>
      </c>
      <c r="Z29" s="47">
        <v>126</v>
      </c>
      <c r="AA29" s="47">
        <v>665</v>
      </c>
      <c r="AB29" s="47">
        <v>2289</v>
      </c>
      <c r="AC29" s="47">
        <v>791</v>
      </c>
      <c r="AD29" s="47">
        <v>1180</v>
      </c>
      <c r="AE29" s="47">
        <v>440</v>
      </c>
      <c r="AF29" s="47">
        <v>350</v>
      </c>
    </row>
    <row r="30" spans="1:32" x14ac:dyDescent="0.2">
      <c r="A30" s="3" t="s">
        <v>52</v>
      </c>
      <c r="B30" s="8" t="s">
        <v>49</v>
      </c>
      <c r="C30" s="47">
        <v>120</v>
      </c>
      <c r="D30" s="47">
        <v>448</v>
      </c>
      <c r="E30" s="47">
        <v>1447.2</v>
      </c>
      <c r="F30" s="47">
        <v>1476</v>
      </c>
      <c r="G30" s="47">
        <v>1844.5</v>
      </c>
      <c r="H30" s="47">
        <v>1272</v>
      </c>
      <c r="I30" s="47">
        <v>1134</v>
      </c>
      <c r="J30" s="47">
        <v>972</v>
      </c>
      <c r="K30" s="47">
        <v>1044</v>
      </c>
      <c r="L30" s="47">
        <v>1119</v>
      </c>
      <c r="M30" s="47">
        <v>1400</v>
      </c>
      <c r="N30" s="47">
        <v>1110</v>
      </c>
      <c r="O30" s="47">
        <v>1036</v>
      </c>
      <c r="P30" s="47">
        <v>682.5</v>
      </c>
      <c r="Q30" s="47">
        <v>576</v>
      </c>
      <c r="R30" s="47">
        <v>570</v>
      </c>
      <c r="S30" s="47">
        <v>654.5</v>
      </c>
      <c r="T30" s="47">
        <v>693</v>
      </c>
      <c r="U30" s="47">
        <v>658.3</v>
      </c>
      <c r="V30" s="47">
        <v>540</v>
      </c>
      <c r="W30" s="47">
        <v>478.8</v>
      </c>
      <c r="X30" s="47">
        <v>741.2</v>
      </c>
      <c r="Y30" s="47">
        <v>255</v>
      </c>
      <c r="Z30" s="47">
        <v>261.8</v>
      </c>
      <c r="AA30" s="47">
        <v>578</v>
      </c>
      <c r="AB30" s="47">
        <v>605.20000000000005</v>
      </c>
      <c r="AC30" s="47">
        <v>1037</v>
      </c>
      <c r="AD30" s="47">
        <v>858</v>
      </c>
      <c r="AE30" s="47">
        <v>920</v>
      </c>
      <c r="AF30" s="47">
        <v>850</v>
      </c>
    </row>
    <row r="31" spans="1:32" s="14" customFormat="1" x14ac:dyDescent="0.2">
      <c r="A31" s="13" t="s">
        <v>53</v>
      </c>
      <c r="B31" s="24" t="s">
        <v>49</v>
      </c>
      <c r="C31" s="49">
        <v>840</v>
      </c>
      <c r="D31" s="49">
        <v>1558</v>
      </c>
      <c r="E31" s="49">
        <v>2317.1999999999998</v>
      </c>
      <c r="F31" s="49">
        <v>3696</v>
      </c>
      <c r="G31" s="49">
        <v>3314.5</v>
      </c>
      <c r="H31" s="49">
        <v>2208</v>
      </c>
      <c r="I31" s="49">
        <v>2289</v>
      </c>
      <c r="J31" s="49">
        <v>1272</v>
      </c>
      <c r="K31" s="49">
        <v>1344</v>
      </c>
      <c r="L31" s="49">
        <v>1719</v>
      </c>
      <c r="M31" s="49">
        <v>2000</v>
      </c>
      <c r="N31" s="49">
        <v>2760</v>
      </c>
      <c r="O31" s="49">
        <v>3134</v>
      </c>
      <c r="P31" s="49">
        <v>2293.5</v>
      </c>
      <c r="Q31" s="49">
        <v>1887</v>
      </c>
      <c r="R31" s="49">
        <v>1491.6</v>
      </c>
      <c r="S31" s="49">
        <v>1551.5</v>
      </c>
      <c r="T31" s="49">
        <v>1898</v>
      </c>
      <c r="U31" s="49">
        <v>1609.1</v>
      </c>
      <c r="V31" s="49">
        <v>1299</v>
      </c>
      <c r="W31" s="49">
        <v>1030.3</v>
      </c>
      <c r="X31" s="49">
        <v>2406.8000000000002</v>
      </c>
      <c r="Y31" s="49">
        <v>641.4</v>
      </c>
      <c r="Z31" s="49">
        <v>497.4</v>
      </c>
      <c r="AA31" s="49">
        <v>1447</v>
      </c>
      <c r="AB31" s="49">
        <v>3229.6</v>
      </c>
      <c r="AC31" s="49">
        <v>2409</v>
      </c>
      <c r="AD31" s="49">
        <v>2798</v>
      </c>
      <c r="AE31" s="49">
        <v>2150</v>
      </c>
      <c r="AF31" s="49">
        <v>1990</v>
      </c>
    </row>
    <row r="32" spans="1:32" x14ac:dyDescent="0.2">
      <c r="A32" s="3" t="s">
        <v>54</v>
      </c>
      <c r="B32" s="8" t="s">
        <v>49</v>
      </c>
      <c r="C32" s="47">
        <v>133</v>
      </c>
      <c r="D32" s="47">
        <v>200</v>
      </c>
      <c r="E32" s="47">
        <v>175</v>
      </c>
      <c r="F32" s="47">
        <v>0</v>
      </c>
      <c r="G32" s="47">
        <v>125</v>
      </c>
      <c r="H32" s="47">
        <v>125</v>
      </c>
      <c r="I32" s="47">
        <v>125</v>
      </c>
      <c r="J32" s="47">
        <v>100</v>
      </c>
      <c r="K32" s="47">
        <v>100</v>
      </c>
      <c r="L32" s="47">
        <v>120</v>
      </c>
      <c r="M32" s="47">
        <v>56</v>
      </c>
      <c r="N32" s="47">
        <v>168</v>
      </c>
      <c r="O32" s="47">
        <v>142.80000000000001</v>
      </c>
      <c r="P32" s="47">
        <v>429</v>
      </c>
      <c r="Q32" s="47">
        <v>257.5</v>
      </c>
      <c r="R32" s="47">
        <v>312</v>
      </c>
      <c r="S32" s="47">
        <v>527.5</v>
      </c>
      <c r="T32" s="47">
        <v>532.5</v>
      </c>
      <c r="U32" s="47">
        <v>336</v>
      </c>
      <c r="V32" s="47">
        <v>261.60000000000002</v>
      </c>
      <c r="W32" s="47">
        <v>184.8</v>
      </c>
      <c r="X32" s="47">
        <v>90</v>
      </c>
      <c r="Y32" s="47">
        <v>60</v>
      </c>
      <c r="Z32" s="47">
        <v>75</v>
      </c>
      <c r="AA32" s="47">
        <v>125</v>
      </c>
      <c r="AB32" s="47">
        <v>132</v>
      </c>
      <c r="AC32" s="47">
        <v>85.5</v>
      </c>
      <c r="AD32" s="47">
        <v>84.8</v>
      </c>
      <c r="AE32" s="47">
        <v>123.5</v>
      </c>
      <c r="AF32" s="47">
        <v>152</v>
      </c>
    </row>
    <row r="33" spans="1:32" x14ac:dyDescent="0.2">
      <c r="A33" s="3" t="s">
        <v>55</v>
      </c>
      <c r="B33" s="8" t="s">
        <v>49</v>
      </c>
      <c r="C33" s="47">
        <v>40</v>
      </c>
      <c r="D33" s="47">
        <v>260</v>
      </c>
      <c r="E33" s="47">
        <v>130</v>
      </c>
      <c r="F33" s="47">
        <v>150</v>
      </c>
      <c r="G33" s="47">
        <v>150</v>
      </c>
      <c r="H33" s="47">
        <v>450</v>
      </c>
      <c r="I33" s="47">
        <v>300</v>
      </c>
      <c r="J33" s="47">
        <v>300</v>
      </c>
      <c r="K33" s="47">
        <v>30</v>
      </c>
      <c r="L33" s="47">
        <v>30</v>
      </c>
      <c r="M33" s="47">
        <v>150</v>
      </c>
      <c r="N33" s="47">
        <v>480</v>
      </c>
      <c r="O33" s="47">
        <v>416.5</v>
      </c>
      <c r="P33" s="47">
        <v>735</v>
      </c>
      <c r="Q33" s="47">
        <v>426.8</v>
      </c>
      <c r="R33" s="47">
        <v>1583.9</v>
      </c>
      <c r="S33" s="47">
        <v>836</v>
      </c>
      <c r="T33" s="47">
        <v>1356</v>
      </c>
      <c r="U33" s="47">
        <v>162.5</v>
      </c>
      <c r="V33" s="47">
        <v>162.5</v>
      </c>
      <c r="W33" s="47">
        <v>67.5</v>
      </c>
      <c r="X33" s="47">
        <v>81</v>
      </c>
      <c r="Y33" s="47">
        <v>90</v>
      </c>
      <c r="Z33" s="47">
        <v>90</v>
      </c>
      <c r="AA33" s="47">
        <v>105</v>
      </c>
      <c r="AB33" s="47">
        <v>117</v>
      </c>
      <c r="AC33" s="47">
        <v>182</v>
      </c>
      <c r="AD33" s="47">
        <v>100</v>
      </c>
      <c r="AE33" s="47">
        <v>180</v>
      </c>
      <c r="AF33" s="47">
        <v>165</v>
      </c>
    </row>
    <row r="34" spans="1:32" x14ac:dyDescent="0.2">
      <c r="A34" s="3" t="s">
        <v>56</v>
      </c>
      <c r="B34" s="8" t="s">
        <v>49</v>
      </c>
      <c r="C34" s="64">
        <v>0</v>
      </c>
      <c r="D34" s="64">
        <v>0</v>
      </c>
      <c r="E34" s="47">
        <v>300</v>
      </c>
      <c r="F34" s="47">
        <v>69</v>
      </c>
      <c r="G34" s="64">
        <v>0</v>
      </c>
      <c r="H34" s="64">
        <v>0</v>
      </c>
      <c r="I34" s="64">
        <v>0</v>
      </c>
      <c r="J34" s="64">
        <v>0</v>
      </c>
      <c r="K34" s="64">
        <v>0</v>
      </c>
      <c r="L34" s="64">
        <v>0</v>
      </c>
      <c r="M34" s="47">
        <v>175</v>
      </c>
      <c r="N34" s="47">
        <v>700</v>
      </c>
      <c r="O34" s="47">
        <v>747</v>
      </c>
      <c r="P34" s="47">
        <v>508.3</v>
      </c>
      <c r="Q34" s="47">
        <v>446.4</v>
      </c>
      <c r="R34" s="47">
        <v>516</v>
      </c>
      <c r="S34" s="47">
        <v>396</v>
      </c>
      <c r="T34" s="47">
        <v>177</v>
      </c>
      <c r="U34" s="47">
        <v>346.5</v>
      </c>
      <c r="V34" s="47">
        <v>316</v>
      </c>
      <c r="W34" s="47">
        <v>171.5</v>
      </c>
      <c r="X34" s="47">
        <v>156</v>
      </c>
      <c r="Y34" s="47">
        <v>160</v>
      </c>
      <c r="Z34" s="47">
        <v>200</v>
      </c>
      <c r="AA34" s="47">
        <v>120</v>
      </c>
      <c r="AB34" s="47">
        <v>95</v>
      </c>
      <c r="AC34" s="47">
        <v>126.5</v>
      </c>
      <c r="AD34" s="47">
        <v>104.5</v>
      </c>
      <c r="AE34" s="47">
        <v>103.5</v>
      </c>
      <c r="AF34" s="47">
        <v>69</v>
      </c>
    </row>
    <row r="35" spans="1:32" x14ac:dyDescent="0.2">
      <c r="A35" s="3" t="s">
        <v>57</v>
      </c>
      <c r="B35" s="8" t="s">
        <v>49</v>
      </c>
      <c r="C35" s="64">
        <v>0</v>
      </c>
      <c r="D35" s="64">
        <v>0</v>
      </c>
      <c r="E35" s="64">
        <v>0</v>
      </c>
      <c r="F35" s="64">
        <v>0</v>
      </c>
      <c r="G35" s="64">
        <v>0</v>
      </c>
      <c r="H35" s="64">
        <v>0</v>
      </c>
      <c r="I35" s="64">
        <v>0</v>
      </c>
      <c r="J35" s="64">
        <v>0</v>
      </c>
      <c r="K35" s="64">
        <v>0</v>
      </c>
      <c r="L35" s="64">
        <v>0</v>
      </c>
      <c r="M35" s="64">
        <v>0</v>
      </c>
      <c r="N35" s="47">
        <v>560</v>
      </c>
      <c r="O35" s="47">
        <v>518.4</v>
      </c>
      <c r="P35" s="47">
        <v>1428</v>
      </c>
      <c r="Q35" s="47">
        <v>868</v>
      </c>
      <c r="R35" s="47">
        <v>700</v>
      </c>
      <c r="S35" s="47">
        <v>560</v>
      </c>
      <c r="T35" s="47">
        <v>358.4</v>
      </c>
      <c r="U35" s="47">
        <v>151.19999999999999</v>
      </c>
      <c r="V35" s="47">
        <v>92.4</v>
      </c>
      <c r="W35" s="47">
        <v>154</v>
      </c>
      <c r="X35" s="47">
        <v>110</v>
      </c>
      <c r="Y35" s="47">
        <v>100</v>
      </c>
      <c r="Z35" s="47">
        <v>125</v>
      </c>
      <c r="AA35" s="47">
        <v>375</v>
      </c>
      <c r="AB35" s="47">
        <v>84</v>
      </c>
      <c r="AC35" s="47">
        <v>117.5</v>
      </c>
      <c r="AD35" s="47">
        <v>100</v>
      </c>
      <c r="AE35" s="47">
        <v>75</v>
      </c>
      <c r="AF35" s="47">
        <v>87.5</v>
      </c>
    </row>
    <row r="36" spans="1:32" x14ac:dyDescent="0.2">
      <c r="A36" s="3" t="s">
        <v>58</v>
      </c>
      <c r="B36" s="8" t="s">
        <v>49</v>
      </c>
      <c r="C36" s="64">
        <v>0</v>
      </c>
      <c r="D36" s="64">
        <v>0</v>
      </c>
      <c r="E36" s="64">
        <v>0</v>
      </c>
      <c r="F36" s="64">
        <v>0</v>
      </c>
      <c r="G36" s="64">
        <v>0</v>
      </c>
      <c r="H36" s="64">
        <v>0</v>
      </c>
      <c r="I36" s="64">
        <v>0</v>
      </c>
      <c r="J36" s="64">
        <v>0</v>
      </c>
      <c r="K36" s="64">
        <v>0</v>
      </c>
      <c r="L36" s="64">
        <v>0</v>
      </c>
      <c r="M36" s="64">
        <v>0</v>
      </c>
      <c r="N36" s="64">
        <v>0</v>
      </c>
      <c r="O36" s="47">
        <v>297</v>
      </c>
      <c r="P36" s="47">
        <v>470.4</v>
      </c>
      <c r="Q36" s="47">
        <v>343.2</v>
      </c>
      <c r="R36" s="47">
        <v>360.8</v>
      </c>
      <c r="S36" s="47">
        <v>220.5</v>
      </c>
      <c r="T36" s="47">
        <v>190</v>
      </c>
      <c r="U36" s="47">
        <v>38</v>
      </c>
      <c r="V36" s="47">
        <v>38</v>
      </c>
      <c r="W36" s="47">
        <v>46</v>
      </c>
      <c r="X36" s="47">
        <v>74</v>
      </c>
      <c r="Y36" s="47">
        <v>80</v>
      </c>
      <c r="Z36" s="47">
        <v>100</v>
      </c>
      <c r="AA36" s="47">
        <v>40</v>
      </c>
      <c r="AB36" s="47">
        <v>25</v>
      </c>
      <c r="AC36" s="47">
        <v>64.400000000000006</v>
      </c>
      <c r="AD36" s="47">
        <v>50</v>
      </c>
      <c r="AE36" s="47">
        <v>34.5</v>
      </c>
      <c r="AF36" s="47">
        <v>69</v>
      </c>
    </row>
    <row r="37" spans="1:32" x14ac:dyDescent="0.2">
      <c r="A37" s="3" t="s">
        <v>59</v>
      </c>
      <c r="B37" s="8" t="s">
        <v>49</v>
      </c>
      <c r="C37" s="47">
        <v>250</v>
      </c>
      <c r="D37" s="47">
        <v>60</v>
      </c>
      <c r="E37" s="47">
        <v>60</v>
      </c>
      <c r="F37" s="47">
        <v>60</v>
      </c>
      <c r="G37" s="47">
        <v>150</v>
      </c>
      <c r="H37" s="47">
        <v>402.5</v>
      </c>
      <c r="I37" s="47">
        <v>162</v>
      </c>
      <c r="J37" s="47">
        <v>105</v>
      </c>
      <c r="K37" s="47">
        <v>940</v>
      </c>
      <c r="L37" s="47">
        <v>800</v>
      </c>
      <c r="M37" s="47">
        <v>400</v>
      </c>
      <c r="N37" s="47">
        <v>400</v>
      </c>
      <c r="O37" s="47">
        <v>352.8</v>
      </c>
      <c r="P37" s="47">
        <v>666.9</v>
      </c>
      <c r="Q37" s="47">
        <v>406</v>
      </c>
      <c r="R37" s="47">
        <v>175</v>
      </c>
      <c r="S37" s="47">
        <v>122.5</v>
      </c>
      <c r="T37" s="47">
        <v>240</v>
      </c>
      <c r="U37" s="47">
        <v>84</v>
      </c>
      <c r="V37" s="47">
        <v>100</v>
      </c>
      <c r="W37" s="47">
        <v>16</v>
      </c>
      <c r="X37" s="47">
        <v>48</v>
      </c>
      <c r="Y37" s="47">
        <v>40</v>
      </c>
      <c r="Z37" s="47">
        <v>50</v>
      </c>
      <c r="AA37" s="47">
        <v>60</v>
      </c>
      <c r="AB37" s="47">
        <v>0</v>
      </c>
      <c r="AC37" s="47">
        <v>23</v>
      </c>
      <c r="AD37" s="47">
        <v>51</v>
      </c>
      <c r="AE37" s="47">
        <v>31.5</v>
      </c>
      <c r="AF37" s="64">
        <v>0</v>
      </c>
    </row>
    <row r="38" spans="1:32" s="14" customFormat="1" x14ac:dyDescent="0.2">
      <c r="A38" s="13" t="s">
        <v>204</v>
      </c>
      <c r="B38" s="24" t="s">
        <v>49</v>
      </c>
      <c r="C38" s="49">
        <v>423</v>
      </c>
      <c r="D38" s="49">
        <v>520</v>
      </c>
      <c r="E38" s="49">
        <v>665</v>
      </c>
      <c r="F38" s="49">
        <v>279</v>
      </c>
      <c r="G38" s="49">
        <v>425</v>
      </c>
      <c r="H38" s="49">
        <v>977.5</v>
      </c>
      <c r="I38" s="49">
        <v>587</v>
      </c>
      <c r="J38" s="49">
        <v>505</v>
      </c>
      <c r="K38" s="49">
        <v>1070</v>
      </c>
      <c r="L38" s="49">
        <v>950</v>
      </c>
      <c r="M38" s="49">
        <v>781</v>
      </c>
      <c r="N38" s="49">
        <v>2308</v>
      </c>
      <c r="O38" s="49">
        <v>2474.5</v>
      </c>
      <c r="P38" s="49">
        <v>4237.6000000000004</v>
      </c>
      <c r="Q38" s="49">
        <v>2747.9</v>
      </c>
      <c r="R38" s="49">
        <v>3647.7</v>
      </c>
      <c r="S38" s="49">
        <v>2662.5</v>
      </c>
      <c r="T38" s="49">
        <v>2853.9</v>
      </c>
      <c r="U38" s="49">
        <v>1118.2</v>
      </c>
      <c r="V38" s="49">
        <v>970.5</v>
      </c>
      <c r="W38" s="49">
        <v>639.79999999999995</v>
      </c>
      <c r="X38" s="49">
        <v>559</v>
      </c>
      <c r="Y38" s="49">
        <v>530</v>
      </c>
      <c r="Z38" s="49">
        <v>640</v>
      </c>
      <c r="AA38" s="49">
        <v>825</v>
      </c>
      <c r="AB38" s="49">
        <v>453</v>
      </c>
      <c r="AC38" s="49">
        <v>598.9</v>
      </c>
      <c r="AD38" s="49">
        <v>490.3</v>
      </c>
      <c r="AE38" s="49">
        <v>548</v>
      </c>
      <c r="AF38" s="49">
        <v>542.5</v>
      </c>
    </row>
    <row r="39" spans="1:32" x14ac:dyDescent="0.2">
      <c r="A39" s="3" t="s">
        <v>61</v>
      </c>
      <c r="B39" s="8" t="s">
        <v>28</v>
      </c>
      <c r="C39" s="64">
        <v>0</v>
      </c>
      <c r="D39" s="64">
        <v>0</v>
      </c>
      <c r="E39" s="64">
        <v>0</v>
      </c>
      <c r="F39" s="64">
        <v>0</v>
      </c>
      <c r="G39" s="64">
        <v>0</v>
      </c>
      <c r="H39" s="64">
        <v>0</v>
      </c>
      <c r="I39" s="64">
        <v>0</v>
      </c>
      <c r="J39" s="64">
        <v>0</v>
      </c>
      <c r="K39" s="64">
        <v>0</v>
      </c>
      <c r="L39" s="64">
        <v>0</v>
      </c>
      <c r="M39" s="64">
        <v>0</v>
      </c>
      <c r="N39" s="47">
        <v>450</v>
      </c>
      <c r="O39" s="47">
        <v>156</v>
      </c>
      <c r="P39" s="47">
        <v>159</v>
      </c>
      <c r="Q39" s="47">
        <v>99</v>
      </c>
      <c r="R39" s="47">
        <v>69</v>
      </c>
      <c r="S39" s="47">
        <v>30</v>
      </c>
      <c r="T39" s="47">
        <v>30</v>
      </c>
      <c r="U39" s="47">
        <v>15</v>
      </c>
      <c r="V39" s="47">
        <v>2.5</v>
      </c>
      <c r="W39" s="64">
        <v>0</v>
      </c>
      <c r="X39" s="47">
        <v>17.5</v>
      </c>
      <c r="Y39" s="47">
        <v>12.5</v>
      </c>
      <c r="Z39" s="47">
        <v>12.5</v>
      </c>
      <c r="AA39" s="64">
        <v>0</v>
      </c>
      <c r="AB39" s="47">
        <v>37.5</v>
      </c>
      <c r="AC39" s="47">
        <v>50</v>
      </c>
      <c r="AD39" s="47">
        <v>50</v>
      </c>
      <c r="AE39" s="47">
        <v>35.299999999999997</v>
      </c>
      <c r="AF39" s="47">
        <v>12.5</v>
      </c>
    </row>
    <row r="40" spans="1:32" x14ac:dyDescent="0.2">
      <c r="A40" s="3" t="s">
        <v>62</v>
      </c>
      <c r="B40" s="8" t="s">
        <v>28</v>
      </c>
      <c r="C40" s="64">
        <v>0</v>
      </c>
      <c r="D40" s="64">
        <v>0</v>
      </c>
      <c r="E40" s="64">
        <v>0</v>
      </c>
      <c r="F40" s="64">
        <v>0</v>
      </c>
      <c r="G40" s="64">
        <v>0</v>
      </c>
      <c r="H40" s="64">
        <v>0</v>
      </c>
      <c r="I40" s="64">
        <v>0</v>
      </c>
      <c r="J40" s="64">
        <v>0</v>
      </c>
      <c r="K40" s="64">
        <v>0</v>
      </c>
      <c r="L40" s="64">
        <v>0</v>
      </c>
      <c r="M40" s="64">
        <v>0</v>
      </c>
      <c r="N40" s="47">
        <v>210</v>
      </c>
      <c r="O40" s="47">
        <v>0</v>
      </c>
      <c r="P40" s="47">
        <v>102.5</v>
      </c>
      <c r="Q40" s="64">
        <v>0</v>
      </c>
      <c r="R40" s="64">
        <v>0</v>
      </c>
      <c r="S40" s="47">
        <v>7.5</v>
      </c>
      <c r="T40" s="47">
        <v>20</v>
      </c>
      <c r="U40" s="47">
        <v>12</v>
      </c>
      <c r="V40" s="47">
        <v>3</v>
      </c>
      <c r="W40" s="64">
        <v>0</v>
      </c>
      <c r="X40" s="47">
        <v>6</v>
      </c>
      <c r="Y40" s="64">
        <v>0</v>
      </c>
      <c r="Z40" s="64">
        <v>0</v>
      </c>
      <c r="AA40" s="64">
        <v>0</v>
      </c>
      <c r="AB40" s="64">
        <v>0</v>
      </c>
      <c r="AC40" s="64">
        <v>0</v>
      </c>
      <c r="AD40" s="64">
        <v>0</v>
      </c>
      <c r="AE40" s="64">
        <v>0</v>
      </c>
      <c r="AF40" s="64">
        <v>0</v>
      </c>
    </row>
    <row r="41" spans="1:32" x14ac:dyDescent="0.2">
      <c r="A41" s="3" t="s">
        <v>63</v>
      </c>
      <c r="B41" s="8" t="s">
        <v>28</v>
      </c>
      <c r="C41" s="64">
        <v>0</v>
      </c>
      <c r="D41" s="64">
        <v>0</v>
      </c>
      <c r="E41" s="64">
        <v>0</v>
      </c>
      <c r="F41" s="64">
        <v>0</v>
      </c>
      <c r="G41" s="64">
        <v>0</v>
      </c>
      <c r="H41" s="64">
        <v>0</v>
      </c>
      <c r="I41" s="64">
        <v>0</v>
      </c>
      <c r="J41" s="64">
        <v>0</v>
      </c>
      <c r="K41" s="64">
        <v>0</v>
      </c>
      <c r="L41" s="64">
        <v>0</v>
      </c>
      <c r="M41" s="64">
        <v>0</v>
      </c>
      <c r="N41" s="64">
        <v>0</v>
      </c>
      <c r="O41" s="64">
        <v>0</v>
      </c>
      <c r="P41" s="64">
        <v>0</v>
      </c>
      <c r="Q41" s="64">
        <v>0</v>
      </c>
      <c r="R41" s="64">
        <v>0</v>
      </c>
      <c r="S41" s="47">
        <v>22.5</v>
      </c>
      <c r="T41" s="47">
        <v>12</v>
      </c>
      <c r="U41" s="47">
        <v>15</v>
      </c>
      <c r="V41" s="47">
        <v>3</v>
      </c>
      <c r="W41" s="47">
        <v>15</v>
      </c>
      <c r="X41" s="47">
        <v>3</v>
      </c>
      <c r="Y41" s="47">
        <v>12.5</v>
      </c>
      <c r="Z41" s="47">
        <v>12.5</v>
      </c>
      <c r="AA41" s="64">
        <v>0</v>
      </c>
      <c r="AB41" s="47">
        <v>37.5</v>
      </c>
      <c r="AC41" s="47">
        <v>12.5</v>
      </c>
      <c r="AD41" s="64">
        <v>0</v>
      </c>
      <c r="AE41" s="64">
        <v>0</v>
      </c>
      <c r="AF41" s="64">
        <v>0</v>
      </c>
    </row>
    <row r="42" spans="1:32" x14ac:dyDescent="0.2">
      <c r="A42" s="3" t="s">
        <v>64</v>
      </c>
      <c r="B42" s="8" t="s">
        <v>28</v>
      </c>
      <c r="C42" s="64">
        <v>0</v>
      </c>
      <c r="D42" s="64">
        <v>0</v>
      </c>
      <c r="E42" s="64">
        <v>0</v>
      </c>
      <c r="F42" s="64">
        <v>0</v>
      </c>
      <c r="G42" s="64">
        <v>0</v>
      </c>
      <c r="H42" s="64">
        <v>0</v>
      </c>
      <c r="I42" s="64">
        <v>0</v>
      </c>
      <c r="J42" s="64">
        <v>0</v>
      </c>
      <c r="K42" s="64">
        <v>0</v>
      </c>
      <c r="L42" s="64">
        <v>0</v>
      </c>
      <c r="M42" s="64">
        <v>0</v>
      </c>
      <c r="N42" s="64">
        <v>0</v>
      </c>
      <c r="O42" s="64">
        <v>0</v>
      </c>
      <c r="P42" s="47">
        <v>87.5</v>
      </c>
      <c r="Q42" s="47">
        <v>80</v>
      </c>
      <c r="R42" s="47">
        <v>100</v>
      </c>
      <c r="S42" s="47">
        <v>60</v>
      </c>
      <c r="T42" s="47">
        <v>27.5</v>
      </c>
      <c r="U42" s="47">
        <v>17.5</v>
      </c>
      <c r="V42" s="47">
        <v>7.5</v>
      </c>
      <c r="W42" s="47">
        <v>12.5</v>
      </c>
      <c r="X42" s="47">
        <v>5</v>
      </c>
      <c r="Y42" s="47">
        <v>0</v>
      </c>
      <c r="Z42" s="47">
        <v>0</v>
      </c>
      <c r="AA42" s="64">
        <v>0</v>
      </c>
      <c r="AB42" s="47">
        <v>12.5</v>
      </c>
      <c r="AC42" s="47">
        <v>12.5</v>
      </c>
      <c r="AD42" s="64">
        <v>0</v>
      </c>
      <c r="AE42" s="64">
        <v>0</v>
      </c>
      <c r="AF42" s="47">
        <v>125</v>
      </c>
    </row>
    <row r="43" spans="1:32" s="14" customFormat="1" x14ac:dyDescent="0.2">
      <c r="A43" s="13" t="s">
        <v>65</v>
      </c>
      <c r="B43" s="24" t="s">
        <v>28</v>
      </c>
      <c r="C43" s="49">
        <v>0</v>
      </c>
      <c r="D43" s="49">
        <v>0</v>
      </c>
      <c r="E43" s="49">
        <v>0</v>
      </c>
      <c r="F43" s="49">
        <v>0</v>
      </c>
      <c r="G43" s="49">
        <v>0</v>
      </c>
      <c r="H43" s="49">
        <v>0</v>
      </c>
      <c r="I43" s="49">
        <v>0</v>
      </c>
      <c r="J43" s="49">
        <v>0</v>
      </c>
      <c r="K43" s="49">
        <v>0</v>
      </c>
      <c r="L43" s="49">
        <v>0</v>
      </c>
      <c r="M43" s="49">
        <v>0</v>
      </c>
      <c r="N43" s="49">
        <v>660</v>
      </c>
      <c r="O43" s="49">
        <v>156</v>
      </c>
      <c r="P43" s="49">
        <v>349</v>
      </c>
      <c r="Q43" s="49">
        <v>179</v>
      </c>
      <c r="R43" s="49">
        <v>169</v>
      </c>
      <c r="S43" s="49">
        <v>120</v>
      </c>
      <c r="T43" s="49">
        <v>89.5</v>
      </c>
      <c r="U43" s="49">
        <v>59.5</v>
      </c>
      <c r="V43" s="49">
        <v>16</v>
      </c>
      <c r="W43" s="49">
        <v>27.5</v>
      </c>
      <c r="X43" s="49">
        <v>31.5</v>
      </c>
      <c r="Y43" s="49">
        <v>25</v>
      </c>
      <c r="Z43" s="49">
        <v>25</v>
      </c>
      <c r="AA43" s="49">
        <v>0</v>
      </c>
      <c r="AB43" s="49">
        <v>87.5</v>
      </c>
      <c r="AC43" s="49">
        <v>75</v>
      </c>
      <c r="AD43" s="49">
        <v>50</v>
      </c>
      <c r="AE43" s="49">
        <v>35.299999999999997</v>
      </c>
      <c r="AF43" s="49">
        <v>137.5</v>
      </c>
    </row>
    <row r="44" spans="1:32" x14ac:dyDescent="0.2">
      <c r="A44" s="3" t="s">
        <v>66</v>
      </c>
      <c r="B44" s="8" t="s">
        <v>32</v>
      </c>
      <c r="C44" s="64">
        <v>0</v>
      </c>
      <c r="D44" s="64">
        <v>0</v>
      </c>
      <c r="E44" s="64">
        <v>0</v>
      </c>
      <c r="F44" s="64">
        <v>0</v>
      </c>
      <c r="G44" s="64">
        <v>0</v>
      </c>
      <c r="H44" s="64">
        <v>0</v>
      </c>
      <c r="I44" s="64">
        <v>0</v>
      </c>
      <c r="J44" s="64">
        <v>0</v>
      </c>
      <c r="K44" s="64">
        <v>0</v>
      </c>
      <c r="L44" s="64">
        <v>0</v>
      </c>
      <c r="M44" s="47">
        <v>6</v>
      </c>
      <c r="N44" s="47">
        <v>4</v>
      </c>
      <c r="O44" s="64">
        <v>0</v>
      </c>
      <c r="P44" s="64">
        <v>0</v>
      </c>
      <c r="Q44" s="64">
        <v>0</v>
      </c>
      <c r="R44" s="64">
        <v>0</v>
      </c>
      <c r="S44" s="64">
        <v>0</v>
      </c>
      <c r="T44" s="64">
        <v>0</v>
      </c>
      <c r="U44" s="64">
        <v>0</v>
      </c>
      <c r="V44" s="64">
        <v>0</v>
      </c>
      <c r="W44" s="64">
        <v>0</v>
      </c>
      <c r="X44" s="64">
        <v>0</v>
      </c>
      <c r="Y44" s="64">
        <v>0</v>
      </c>
      <c r="Z44" s="64">
        <v>0</v>
      </c>
      <c r="AA44" s="64">
        <v>0</v>
      </c>
      <c r="AB44" s="64">
        <v>0</v>
      </c>
      <c r="AC44" s="64">
        <v>0</v>
      </c>
      <c r="AD44" s="64">
        <v>0</v>
      </c>
      <c r="AE44" s="64">
        <v>0</v>
      </c>
      <c r="AF44" s="64">
        <v>0</v>
      </c>
    </row>
    <row r="45" spans="1:32" x14ac:dyDescent="0.2">
      <c r="A45" s="3" t="s">
        <v>67</v>
      </c>
      <c r="B45" s="8" t="s">
        <v>32</v>
      </c>
      <c r="C45" s="47">
        <v>2</v>
      </c>
      <c r="D45" s="47">
        <v>2</v>
      </c>
      <c r="E45" s="47">
        <v>13.6</v>
      </c>
      <c r="F45" s="64">
        <v>0</v>
      </c>
      <c r="G45" s="64">
        <v>0</v>
      </c>
      <c r="H45" s="64">
        <v>0</v>
      </c>
      <c r="I45" s="64">
        <v>0</v>
      </c>
      <c r="J45" s="64">
        <v>0</v>
      </c>
      <c r="K45" s="47">
        <v>168</v>
      </c>
      <c r="L45" s="47">
        <v>214</v>
      </c>
      <c r="M45" s="47">
        <v>90</v>
      </c>
      <c r="N45" s="47">
        <v>90</v>
      </c>
      <c r="O45" s="64">
        <v>0</v>
      </c>
      <c r="P45" s="47">
        <v>100</v>
      </c>
      <c r="Q45" s="47">
        <v>46.2</v>
      </c>
      <c r="R45" s="47">
        <v>121</v>
      </c>
      <c r="S45" s="47">
        <v>40</v>
      </c>
      <c r="T45" s="47">
        <v>20</v>
      </c>
      <c r="U45" s="47">
        <v>10</v>
      </c>
      <c r="V45" s="47">
        <v>20</v>
      </c>
      <c r="W45" s="47">
        <v>14</v>
      </c>
      <c r="X45" s="47">
        <v>12</v>
      </c>
      <c r="Y45" s="47">
        <v>12</v>
      </c>
      <c r="Z45" s="47">
        <v>4</v>
      </c>
      <c r="AA45" s="47">
        <v>4.4000000000000004</v>
      </c>
      <c r="AB45" s="64">
        <v>0</v>
      </c>
      <c r="AC45" s="64">
        <v>0</v>
      </c>
      <c r="AD45" s="64">
        <v>0</v>
      </c>
      <c r="AE45" s="64">
        <v>0</v>
      </c>
      <c r="AF45" s="64">
        <v>0</v>
      </c>
    </row>
    <row r="46" spans="1:32" s="14" customFormat="1" x14ac:dyDescent="0.2">
      <c r="A46" s="13" t="s">
        <v>68</v>
      </c>
      <c r="B46" s="24" t="s">
        <v>32</v>
      </c>
      <c r="C46" s="49">
        <v>2</v>
      </c>
      <c r="D46" s="49">
        <v>2</v>
      </c>
      <c r="E46" s="49">
        <v>13.6</v>
      </c>
      <c r="F46" s="49">
        <v>0</v>
      </c>
      <c r="G46" s="49">
        <v>0</v>
      </c>
      <c r="H46" s="49">
        <v>0</v>
      </c>
      <c r="I46" s="49">
        <v>0</v>
      </c>
      <c r="J46" s="49">
        <v>0</v>
      </c>
      <c r="K46" s="49">
        <v>168</v>
      </c>
      <c r="L46" s="49">
        <v>214</v>
      </c>
      <c r="M46" s="49">
        <v>96</v>
      </c>
      <c r="N46" s="49">
        <v>94</v>
      </c>
      <c r="O46" s="64">
        <v>0</v>
      </c>
      <c r="P46" s="49">
        <v>100</v>
      </c>
      <c r="Q46" s="49">
        <v>46.2</v>
      </c>
      <c r="R46" s="49">
        <v>121</v>
      </c>
      <c r="S46" s="49">
        <v>40</v>
      </c>
      <c r="T46" s="49">
        <v>20</v>
      </c>
      <c r="U46" s="49">
        <v>10</v>
      </c>
      <c r="V46" s="49">
        <v>20</v>
      </c>
      <c r="W46" s="49">
        <v>14</v>
      </c>
      <c r="X46" s="49">
        <v>12</v>
      </c>
      <c r="Y46" s="49">
        <v>12</v>
      </c>
      <c r="Z46" s="49">
        <v>4</v>
      </c>
      <c r="AA46" s="49">
        <v>4.4000000000000004</v>
      </c>
      <c r="AB46" s="49">
        <v>0</v>
      </c>
      <c r="AC46" s="49">
        <v>0</v>
      </c>
      <c r="AD46" s="49">
        <v>0</v>
      </c>
      <c r="AE46" s="49">
        <v>0</v>
      </c>
      <c r="AF46" s="49">
        <v>0</v>
      </c>
    </row>
    <row r="47" spans="1:32" x14ac:dyDescent="0.2">
      <c r="A47" s="3" t="s">
        <v>69</v>
      </c>
      <c r="B47" s="8" t="s">
        <v>28</v>
      </c>
      <c r="C47" s="64">
        <v>0</v>
      </c>
      <c r="D47" s="64">
        <v>0</v>
      </c>
      <c r="E47" s="64">
        <v>0</v>
      </c>
      <c r="F47" s="64">
        <v>0</v>
      </c>
      <c r="G47" s="64">
        <v>0</v>
      </c>
      <c r="H47" s="64">
        <v>0</v>
      </c>
      <c r="I47" s="64">
        <v>0</v>
      </c>
      <c r="J47" s="64">
        <v>0</v>
      </c>
      <c r="K47" s="64">
        <v>0</v>
      </c>
      <c r="L47" s="64">
        <v>0</v>
      </c>
      <c r="M47" s="64">
        <v>0</v>
      </c>
      <c r="N47" s="47">
        <v>56</v>
      </c>
      <c r="O47" s="47">
        <v>62.5</v>
      </c>
      <c r="P47" s="47">
        <v>77.5</v>
      </c>
      <c r="Q47" s="47">
        <v>46</v>
      </c>
      <c r="R47" s="47">
        <v>72</v>
      </c>
      <c r="S47" s="47">
        <v>76.8</v>
      </c>
      <c r="T47" s="47">
        <v>80</v>
      </c>
      <c r="U47" s="47">
        <v>27.5</v>
      </c>
      <c r="V47" s="47">
        <v>12.5</v>
      </c>
      <c r="W47" s="47">
        <v>27.5</v>
      </c>
      <c r="X47" s="47">
        <v>55</v>
      </c>
      <c r="Y47" s="47">
        <v>37.5</v>
      </c>
      <c r="Z47" s="47">
        <v>24</v>
      </c>
      <c r="AA47" s="47">
        <v>24</v>
      </c>
      <c r="AB47" s="68">
        <v>26</v>
      </c>
      <c r="AC47" s="47">
        <v>26</v>
      </c>
      <c r="AD47" s="64">
        <v>0</v>
      </c>
      <c r="AE47" s="64">
        <v>0</v>
      </c>
      <c r="AF47" s="64">
        <v>0</v>
      </c>
    </row>
    <row r="48" spans="1:32" x14ac:dyDescent="0.2">
      <c r="A48" s="3" t="s">
        <v>70</v>
      </c>
      <c r="B48" s="8" t="s">
        <v>28</v>
      </c>
      <c r="C48" s="64">
        <v>0</v>
      </c>
      <c r="D48" s="64">
        <v>0</v>
      </c>
      <c r="E48" s="64">
        <v>0</v>
      </c>
      <c r="F48" s="64">
        <v>0</v>
      </c>
      <c r="G48" s="47">
        <v>60</v>
      </c>
      <c r="H48" s="47">
        <v>60</v>
      </c>
      <c r="I48" s="47">
        <v>60</v>
      </c>
      <c r="J48" s="47">
        <v>60</v>
      </c>
      <c r="K48" s="47">
        <v>60</v>
      </c>
      <c r="L48" s="47">
        <v>60</v>
      </c>
      <c r="M48" s="47">
        <v>54</v>
      </c>
      <c r="N48" s="47">
        <v>72</v>
      </c>
      <c r="O48" s="47">
        <v>61.2</v>
      </c>
      <c r="P48" s="47">
        <v>61.2</v>
      </c>
      <c r="Q48" s="47">
        <v>105</v>
      </c>
      <c r="R48" s="47">
        <v>150</v>
      </c>
      <c r="S48" s="47">
        <v>77.5</v>
      </c>
      <c r="T48" s="47">
        <v>57.5</v>
      </c>
      <c r="U48" s="47">
        <v>60</v>
      </c>
      <c r="V48" s="47">
        <v>25</v>
      </c>
      <c r="W48" s="64">
        <v>0</v>
      </c>
      <c r="X48" s="47">
        <v>2.5</v>
      </c>
      <c r="Y48" s="64">
        <v>0</v>
      </c>
      <c r="Z48" s="64">
        <v>0</v>
      </c>
      <c r="AA48" s="64">
        <v>0</v>
      </c>
      <c r="AB48" s="64">
        <v>0</v>
      </c>
      <c r="AC48" s="64">
        <v>0</v>
      </c>
      <c r="AD48" s="64">
        <v>0</v>
      </c>
      <c r="AE48" s="64">
        <v>0</v>
      </c>
      <c r="AF48" s="64">
        <v>0</v>
      </c>
    </row>
    <row r="49" spans="1:32" x14ac:dyDescent="0.2">
      <c r="A49" s="3" t="s">
        <v>71</v>
      </c>
      <c r="B49" s="8" t="s">
        <v>28</v>
      </c>
      <c r="C49" s="64">
        <v>0</v>
      </c>
      <c r="D49" s="64">
        <v>0</v>
      </c>
      <c r="E49" s="47">
        <v>12</v>
      </c>
      <c r="F49" s="47">
        <v>30</v>
      </c>
      <c r="G49" s="47">
        <v>30</v>
      </c>
      <c r="H49" s="47">
        <v>30</v>
      </c>
      <c r="I49" s="47">
        <v>60</v>
      </c>
      <c r="J49" s="47">
        <v>30</v>
      </c>
      <c r="K49" s="47">
        <v>128</v>
      </c>
      <c r="L49" s="47">
        <v>135</v>
      </c>
      <c r="M49" s="47">
        <v>170</v>
      </c>
      <c r="N49" s="47">
        <v>165</v>
      </c>
      <c r="O49" s="47">
        <v>225</v>
      </c>
      <c r="P49" s="47">
        <v>249.2</v>
      </c>
      <c r="Q49" s="47">
        <v>106</v>
      </c>
      <c r="R49" s="47">
        <v>64</v>
      </c>
      <c r="S49" s="47">
        <v>40</v>
      </c>
      <c r="T49" s="47">
        <v>58</v>
      </c>
      <c r="U49" s="47">
        <v>47.5</v>
      </c>
      <c r="V49" s="47">
        <v>25</v>
      </c>
      <c r="W49" s="47">
        <v>72.5</v>
      </c>
      <c r="X49" s="47">
        <v>47.5</v>
      </c>
      <c r="Y49" s="47">
        <v>37.5</v>
      </c>
      <c r="Z49" s="47">
        <v>24</v>
      </c>
      <c r="AA49" s="47">
        <v>12</v>
      </c>
      <c r="AB49" s="68">
        <v>26</v>
      </c>
      <c r="AC49" s="47">
        <v>26</v>
      </c>
      <c r="AD49" s="47">
        <v>78</v>
      </c>
      <c r="AE49" s="47">
        <v>42</v>
      </c>
      <c r="AF49" s="47">
        <v>16</v>
      </c>
    </row>
    <row r="50" spans="1:32" x14ac:dyDescent="0.2">
      <c r="A50" s="3" t="s">
        <v>72</v>
      </c>
      <c r="B50" s="8" t="s">
        <v>28</v>
      </c>
      <c r="C50" s="64">
        <v>0</v>
      </c>
      <c r="D50" s="64">
        <v>0</v>
      </c>
      <c r="E50" s="64">
        <v>0</v>
      </c>
      <c r="F50" s="64">
        <v>0</v>
      </c>
      <c r="G50" s="64">
        <v>0</v>
      </c>
      <c r="H50" s="64">
        <v>0</v>
      </c>
      <c r="I50" s="64">
        <v>0</v>
      </c>
      <c r="J50" s="64">
        <v>0</v>
      </c>
      <c r="K50" s="47">
        <v>6.4</v>
      </c>
      <c r="L50" s="47">
        <v>30</v>
      </c>
      <c r="M50" s="47">
        <v>27.5</v>
      </c>
      <c r="N50" s="47">
        <v>21</v>
      </c>
      <c r="O50" s="64">
        <v>0</v>
      </c>
      <c r="P50" s="47">
        <v>5</v>
      </c>
      <c r="Q50" s="47">
        <v>10</v>
      </c>
      <c r="R50" s="47">
        <v>12.5</v>
      </c>
      <c r="S50" s="64">
        <v>0</v>
      </c>
      <c r="T50" s="64">
        <v>0</v>
      </c>
      <c r="U50" s="64">
        <v>0</v>
      </c>
      <c r="V50" s="64">
        <v>0</v>
      </c>
      <c r="W50" s="64">
        <v>0</v>
      </c>
      <c r="X50" s="64">
        <v>0</v>
      </c>
      <c r="Y50" s="64">
        <v>0</v>
      </c>
      <c r="Z50" s="64">
        <v>0</v>
      </c>
      <c r="AA50" s="64">
        <v>0</v>
      </c>
      <c r="AB50" s="64">
        <v>0</v>
      </c>
      <c r="AC50" s="64">
        <v>0</v>
      </c>
      <c r="AD50" s="64">
        <v>0</v>
      </c>
      <c r="AE50" s="64">
        <v>0</v>
      </c>
      <c r="AF50" s="64">
        <v>0</v>
      </c>
    </row>
    <row r="51" spans="1:32" s="14" customFormat="1" x14ac:dyDescent="0.2">
      <c r="A51" s="13" t="s">
        <v>73</v>
      </c>
      <c r="B51" s="24" t="s">
        <v>28</v>
      </c>
      <c r="C51" s="49">
        <v>0</v>
      </c>
      <c r="D51" s="49">
        <v>0</v>
      </c>
      <c r="E51" s="49">
        <v>12</v>
      </c>
      <c r="F51" s="49">
        <v>30</v>
      </c>
      <c r="G51" s="49">
        <v>90</v>
      </c>
      <c r="H51" s="49">
        <v>90</v>
      </c>
      <c r="I51" s="49">
        <v>120</v>
      </c>
      <c r="J51" s="49">
        <v>90</v>
      </c>
      <c r="K51" s="49">
        <v>194.4</v>
      </c>
      <c r="L51" s="49">
        <v>225</v>
      </c>
      <c r="M51" s="49">
        <v>251.5</v>
      </c>
      <c r="N51" s="49">
        <v>314</v>
      </c>
      <c r="O51" s="49">
        <v>348.7</v>
      </c>
      <c r="P51" s="49">
        <v>392.9</v>
      </c>
      <c r="Q51" s="49">
        <v>267</v>
      </c>
      <c r="R51" s="49">
        <v>298.5</v>
      </c>
      <c r="S51" s="49">
        <v>194.3</v>
      </c>
      <c r="T51" s="49">
        <v>195.5</v>
      </c>
      <c r="U51" s="49">
        <v>135</v>
      </c>
      <c r="V51" s="49">
        <v>62.5</v>
      </c>
      <c r="W51" s="49">
        <v>100</v>
      </c>
      <c r="X51" s="49">
        <v>105</v>
      </c>
      <c r="Y51" s="49">
        <v>75</v>
      </c>
      <c r="Z51" s="49">
        <v>48</v>
      </c>
      <c r="AA51" s="49">
        <v>36</v>
      </c>
      <c r="AB51" s="49">
        <v>52</v>
      </c>
      <c r="AC51" s="49">
        <v>52</v>
      </c>
      <c r="AD51" s="49">
        <v>78</v>
      </c>
      <c r="AE51" s="49">
        <v>42</v>
      </c>
      <c r="AF51" s="49">
        <v>16</v>
      </c>
    </row>
    <row r="52" spans="1:32" x14ac:dyDescent="0.2">
      <c r="A52" s="3" t="s">
        <v>74</v>
      </c>
      <c r="B52" s="8" t="s">
        <v>49</v>
      </c>
      <c r="C52" s="64">
        <v>0</v>
      </c>
      <c r="D52" s="64">
        <v>0</v>
      </c>
      <c r="E52" s="64">
        <v>0</v>
      </c>
      <c r="F52" s="64">
        <v>0</v>
      </c>
      <c r="G52" s="64">
        <v>0</v>
      </c>
      <c r="H52" s="64">
        <v>0</v>
      </c>
      <c r="I52" s="47">
        <v>160</v>
      </c>
      <c r="J52" s="64">
        <v>0</v>
      </c>
      <c r="K52" s="64">
        <v>0</v>
      </c>
      <c r="L52" s="47">
        <v>12.5</v>
      </c>
      <c r="M52" s="64">
        <v>0</v>
      </c>
      <c r="N52" s="47">
        <v>107.5</v>
      </c>
      <c r="O52" s="47">
        <v>107.5</v>
      </c>
      <c r="P52" s="47">
        <v>75</v>
      </c>
      <c r="Q52" s="47">
        <v>92</v>
      </c>
      <c r="R52" s="47">
        <v>209.3</v>
      </c>
      <c r="S52" s="47">
        <v>733.2</v>
      </c>
      <c r="T52" s="47">
        <v>1160</v>
      </c>
      <c r="U52" s="47">
        <v>615</v>
      </c>
      <c r="V52" s="47">
        <v>122.5</v>
      </c>
      <c r="W52" s="47">
        <v>35</v>
      </c>
      <c r="X52" s="47">
        <v>110</v>
      </c>
      <c r="Y52" s="64">
        <v>0</v>
      </c>
      <c r="Z52" s="47">
        <v>2.5</v>
      </c>
      <c r="AA52" s="64">
        <v>0</v>
      </c>
      <c r="AB52" s="64">
        <v>0</v>
      </c>
      <c r="AC52" s="64">
        <v>0</v>
      </c>
      <c r="AD52" s="64">
        <v>0</v>
      </c>
      <c r="AE52" s="64">
        <v>0</v>
      </c>
      <c r="AF52" s="64">
        <v>0</v>
      </c>
    </row>
    <row r="53" spans="1:32" x14ac:dyDescent="0.2">
      <c r="A53" s="3" t="s">
        <v>75</v>
      </c>
      <c r="B53" s="8" t="s">
        <v>49</v>
      </c>
      <c r="C53" s="64">
        <v>0</v>
      </c>
      <c r="D53" s="47">
        <v>25.2</v>
      </c>
      <c r="E53" s="47">
        <v>21</v>
      </c>
      <c r="F53" s="64">
        <v>0</v>
      </c>
      <c r="G53" s="64">
        <v>0</v>
      </c>
      <c r="H53" s="64">
        <v>0</v>
      </c>
      <c r="I53" s="64">
        <v>0</v>
      </c>
      <c r="J53" s="64">
        <v>0</v>
      </c>
      <c r="K53" s="64">
        <v>0</v>
      </c>
      <c r="L53" s="64">
        <v>0</v>
      </c>
      <c r="M53" s="64">
        <v>0</v>
      </c>
      <c r="N53" s="64">
        <v>0</v>
      </c>
      <c r="O53" s="64">
        <v>0</v>
      </c>
      <c r="P53" s="64">
        <v>0</v>
      </c>
      <c r="Q53" s="64">
        <v>0</v>
      </c>
      <c r="R53" s="64">
        <v>0</v>
      </c>
      <c r="S53" s="64">
        <v>0</v>
      </c>
      <c r="T53" s="64">
        <v>0</v>
      </c>
      <c r="U53" s="64">
        <v>0</v>
      </c>
      <c r="V53" s="64">
        <v>0</v>
      </c>
      <c r="W53" s="64">
        <v>0</v>
      </c>
      <c r="X53" s="47">
        <v>20</v>
      </c>
      <c r="Y53" s="64">
        <v>0</v>
      </c>
      <c r="Z53" s="64">
        <v>0</v>
      </c>
      <c r="AA53" s="64">
        <v>0</v>
      </c>
      <c r="AB53" s="68">
        <v>12.5</v>
      </c>
      <c r="AC53" s="64">
        <v>0</v>
      </c>
      <c r="AD53" s="64">
        <v>0</v>
      </c>
      <c r="AE53" s="64">
        <v>0</v>
      </c>
      <c r="AF53" s="64">
        <v>0</v>
      </c>
    </row>
    <row r="54" spans="1:32" x14ac:dyDescent="0.2">
      <c r="A54" s="3" t="s">
        <v>76</v>
      </c>
      <c r="B54" s="8" t="s">
        <v>49</v>
      </c>
      <c r="C54" s="64">
        <v>0</v>
      </c>
      <c r="D54" s="47">
        <v>40</v>
      </c>
      <c r="E54" s="64">
        <v>0</v>
      </c>
      <c r="F54" s="47">
        <v>50</v>
      </c>
      <c r="G54" s="64">
        <v>0</v>
      </c>
      <c r="H54" s="47">
        <v>40</v>
      </c>
      <c r="I54" s="47">
        <v>0</v>
      </c>
      <c r="J54" s="64">
        <v>0</v>
      </c>
      <c r="K54" s="64">
        <v>0</v>
      </c>
      <c r="L54" s="64">
        <v>0</v>
      </c>
      <c r="M54" s="64">
        <v>0</v>
      </c>
      <c r="N54" s="64">
        <v>0</v>
      </c>
      <c r="O54" s="64">
        <v>0</v>
      </c>
      <c r="P54" s="47">
        <v>30</v>
      </c>
      <c r="Q54" s="64">
        <v>0</v>
      </c>
      <c r="R54" s="47">
        <v>30</v>
      </c>
      <c r="S54" s="47">
        <v>20</v>
      </c>
      <c r="T54" s="47">
        <v>42.5</v>
      </c>
      <c r="U54" s="47">
        <v>25</v>
      </c>
      <c r="V54" s="47">
        <v>25</v>
      </c>
      <c r="W54" s="47">
        <v>0</v>
      </c>
      <c r="X54" s="47">
        <v>30</v>
      </c>
      <c r="Y54" s="47">
        <v>22.5</v>
      </c>
      <c r="Z54" s="47">
        <v>15</v>
      </c>
      <c r="AA54" s="47">
        <v>25</v>
      </c>
      <c r="AB54" s="66">
        <v>37.5</v>
      </c>
      <c r="AC54" s="47">
        <v>50</v>
      </c>
      <c r="AD54" s="47">
        <v>50</v>
      </c>
      <c r="AE54" s="47">
        <v>62.5</v>
      </c>
      <c r="AF54" s="47">
        <v>75</v>
      </c>
    </row>
    <row r="55" spans="1:32" x14ac:dyDescent="0.2">
      <c r="A55" s="3" t="s">
        <v>77</v>
      </c>
      <c r="B55" s="8" t="s">
        <v>49</v>
      </c>
      <c r="C55" s="64">
        <v>0</v>
      </c>
      <c r="D55" s="64">
        <v>0</v>
      </c>
      <c r="E55" s="64">
        <v>0</v>
      </c>
      <c r="F55" s="64">
        <v>0</v>
      </c>
      <c r="G55" s="64">
        <v>0</v>
      </c>
      <c r="H55" s="64">
        <v>0</v>
      </c>
      <c r="I55" s="64">
        <v>0</v>
      </c>
      <c r="J55" s="64">
        <v>0</v>
      </c>
      <c r="K55" s="64">
        <v>0</v>
      </c>
      <c r="L55" s="64">
        <v>0</v>
      </c>
      <c r="M55" s="64">
        <v>0</v>
      </c>
      <c r="N55" s="64">
        <v>0</v>
      </c>
      <c r="O55" s="64">
        <v>0</v>
      </c>
      <c r="P55" s="64">
        <v>0</v>
      </c>
      <c r="Q55" s="64">
        <v>0</v>
      </c>
      <c r="R55" s="64">
        <v>0</v>
      </c>
      <c r="S55" s="64">
        <v>0</v>
      </c>
      <c r="T55" s="64">
        <v>0</v>
      </c>
      <c r="U55" s="64">
        <v>0</v>
      </c>
      <c r="V55" s="64">
        <v>0</v>
      </c>
      <c r="W55" s="64">
        <v>0</v>
      </c>
      <c r="X55" s="64">
        <v>0</v>
      </c>
      <c r="Y55" s="64">
        <v>0</v>
      </c>
      <c r="Z55" s="64">
        <v>0</v>
      </c>
      <c r="AA55" s="64">
        <v>0</v>
      </c>
      <c r="AB55" s="64">
        <v>0</v>
      </c>
      <c r="AC55" s="64">
        <v>0</v>
      </c>
      <c r="AD55" s="64">
        <v>0</v>
      </c>
      <c r="AE55" s="64">
        <v>0</v>
      </c>
      <c r="AF55" s="64">
        <v>0</v>
      </c>
    </row>
    <row r="56" spans="1:32" x14ac:dyDescent="0.2">
      <c r="A56" s="3" t="s">
        <v>78</v>
      </c>
      <c r="B56" s="8" t="s">
        <v>49</v>
      </c>
      <c r="C56" s="64">
        <v>0</v>
      </c>
      <c r="D56" s="64">
        <v>0</v>
      </c>
      <c r="E56" s="64">
        <v>0</v>
      </c>
      <c r="F56" s="64">
        <v>0</v>
      </c>
      <c r="G56" s="64">
        <v>0</v>
      </c>
      <c r="H56" s="64">
        <v>0</v>
      </c>
      <c r="I56" s="64">
        <v>0</v>
      </c>
      <c r="J56" s="64">
        <v>0</v>
      </c>
      <c r="K56" s="64">
        <v>0</v>
      </c>
      <c r="L56" s="64">
        <v>0</v>
      </c>
      <c r="M56" s="64">
        <v>0</v>
      </c>
      <c r="N56" s="64">
        <v>0</v>
      </c>
      <c r="O56" s="64">
        <v>0</v>
      </c>
      <c r="P56" s="64">
        <v>0</v>
      </c>
      <c r="Q56" s="64">
        <v>0</v>
      </c>
      <c r="R56" s="64">
        <v>0</v>
      </c>
      <c r="S56" s="64">
        <v>0</v>
      </c>
      <c r="T56" s="64">
        <v>0</v>
      </c>
      <c r="U56" s="64">
        <v>0</v>
      </c>
      <c r="V56" s="64">
        <v>0</v>
      </c>
      <c r="W56" s="64">
        <v>0</v>
      </c>
      <c r="X56" s="64">
        <v>0</v>
      </c>
      <c r="Y56" s="64">
        <v>0</v>
      </c>
      <c r="Z56" s="64">
        <v>0</v>
      </c>
      <c r="AA56" s="64">
        <v>0</v>
      </c>
      <c r="AB56" s="64">
        <v>0</v>
      </c>
      <c r="AC56" s="64">
        <v>0</v>
      </c>
      <c r="AD56" s="64">
        <v>0</v>
      </c>
      <c r="AE56" s="64">
        <v>0</v>
      </c>
      <c r="AF56" s="64">
        <v>0</v>
      </c>
    </row>
    <row r="57" spans="1:32" x14ac:dyDescent="0.2">
      <c r="A57" s="3" t="s">
        <v>79</v>
      </c>
      <c r="B57" s="8" t="s">
        <v>49</v>
      </c>
      <c r="C57" s="64">
        <v>0</v>
      </c>
      <c r="D57" s="64">
        <v>0</v>
      </c>
      <c r="E57" s="64">
        <v>0</v>
      </c>
      <c r="F57" s="64">
        <v>0</v>
      </c>
      <c r="G57" s="64">
        <v>0</v>
      </c>
      <c r="H57" s="64">
        <v>0</v>
      </c>
      <c r="I57" s="64">
        <v>0</v>
      </c>
      <c r="J57" s="64">
        <v>0</v>
      </c>
      <c r="K57" s="64">
        <v>0</v>
      </c>
      <c r="L57" s="64">
        <v>0</v>
      </c>
      <c r="M57" s="64">
        <v>0</v>
      </c>
      <c r="N57" s="64">
        <v>0</v>
      </c>
      <c r="O57" s="64">
        <v>0</v>
      </c>
      <c r="P57" s="64">
        <v>0</v>
      </c>
      <c r="Q57" s="64">
        <v>0</v>
      </c>
      <c r="R57" s="64">
        <v>0</v>
      </c>
      <c r="S57" s="64">
        <v>0</v>
      </c>
      <c r="T57" s="64">
        <v>0</v>
      </c>
      <c r="U57" s="64">
        <v>0</v>
      </c>
      <c r="V57" s="64">
        <v>0</v>
      </c>
      <c r="W57" s="64">
        <v>0</v>
      </c>
      <c r="X57" s="64">
        <v>0</v>
      </c>
      <c r="Y57" s="64">
        <v>0</v>
      </c>
      <c r="Z57" s="64">
        <v>0</v>
      </c>
      <c r="AA57" s="64">
        <v>0</v>
      </c>
      <c r="AB57" s="64">
        <v>0</v>
      </c>
      <c r="AC57" s="64">
        <v>0</v>
      </c>
      <c r="AD57" s="64">
        <v>0</v>
      </c>
      <c r="AE57" s="64">
        <v>0</v>
      </c>
      <c r="AF57" s="64">
        <v>0</v>
      </c>
    </row>
    <row r="58" spans="1:32" x14ac:dyDescent="0.2">
      <c r="A58" s="3" t="s">
        <v>80</v>
      </c>
      <c r="B58" s="8" t="s">
        <v>49</v>
      </c>
      <c r="C58" s="64">
        <v>0</v>
      </c>
      <c r="D58" s="64">
        <v>0</v>
      </c>
      <c r="E58" s="64">
        <v>0</v>
      </c>
      <c r="F58" s="64">
        <v>0</v>
      </c>
      <c r="G58" s="64">
        <v>0</v>
      </c>
      <c r="H58" s="64">
        <v>0</v>
      </c>
      <c r="I58" s="64">
        <v>0</v>
      </c>
      <c r="J58" s="64">
        <v>0</v>
      </c>
      <c r="K58" s="64">
        <v>0</v>
      </c>
      <c r="L58" s="64">
        <v>0</v>
      </c>
      <c r="M58" s="64">
        <v>0</v>
      </c>
      <c r="N58" s="64">
        <v>0</v>
      </c>
      <c r="O58" s="64">
        <v>0</v>
      </c>
      <c r="P58" s="64">
        <v>0</v>
      </c>
      <c r="Q58" s="64">
        <v>0</v>
      </c>
      <c r="R58" s="64">
        <v>0</v>
      </c>
      <c r="S58" s="64">
        <v>0</v>
      </c>
      <c r="T58" s="64">
        <v>0</v>
      </c>
      <c r="U58" s="47">
        <v>22.5</v>
      </c>
      <c r="V58" s="47">
        <v>27.5</v>
      </c>
      <c r="W58" s="47">
        <v>5</v>
      </c>
      <c r="X58" s="47">
        <v>32.5</v>
      </c>
      <c r="Y58" s="64">
        <v>0</v>
      </c>
      <c r="Z58" s="64">
        <v>0</v>
      </c>
      <c r="AA58" s="64">
        <v>0</v>
      </c>
      <c r="AB58" s="64">
        <v>0</v>
      </c>
      <c r="AC58" s="64">
        <v>0</v>
      </c>
      <c r="AD58" s="64">
        <v>0</v>
      </c>
      <c r="AE58" s="64">
        <v>0</v>
      </c>
      <c r="AF58" s="64">
        <v>0</v>
      </c>
    </row>
    <row r="59" spans="1:32" s="14" customFormat="1" x14ac:dyDescent="0.2">
      <c r="A59" s="13" t="s">
        <v>81</v>
      </c>
      <c r="B59" s="24" t="s">
        <v>49</v>
      </c>
      <c r="C59" s="49">
        <v>0</v>
      </c>
      <c r="D59" s="49">
        <v>65.2</v>
      </c>
      <c r="E59" s="49">
        <v>21</v>
      </c>
      <c r="F59" s="49">
        <v>50</v>
      </c>
      <c r="G59" s="49">
        <v>0</v>
      </c>
      <c r="H59" s="49">
        <v>40</v>
      </c>
      <c r="I59" s="49">
        <v>160</v>
      </c>
      <c r="J59" s="49">
        <v>0</v>
      </c>
      <c r="K59" s="49">
        <v>0</v>
      </c>
      <c r="L59" s="49">
        <v>12.5</v>
      </c>
      <c r="M59" s="49">
        <v>0</v>
      </c>
      <c r="N59" s="49">
        <v>107.5</v>
      </c>
      <c r="O59" s="49">
        <v>107.5</v>
      </c>
      <c r="P59" s="49">
        <v>105</v>
      </c>
      <c r="Q59" s="49">
        <v>92</v>
      </c>
      <c r="R59" s="49">
        <v>239.3</v>
      </c>
      <c r="S59" s="49">
        <v>753.2</v>
      </c>
      <c r="T59" s="49">
        <v>1202.5</v>
      </c>
      <c r="U59" s="49">
        <v>662.5</v>
      </c>
      <c r="V59" s="49">
        <v>175</v>
      </c>
      <c r="W59" s="49">
        <v>40</v>
      </c>
      <c r="X59" s="49">
        <v>192.5</v>
      </c>
      <c r="Y59" s="49">
        <v>22.5</v>
      </c>
      <c r="Z59" s="49">
        <v>17.5</v>
      </c>
      <c r="AA59" s="49">
        <v>25</v>
      </c>
      <c r="AB59" s="49">
        <v>50</v>
      </c>
      <c r="AC59" s="49">
        <v>50</v>
      </c>
      <c r="AD59" s="49">
        <v>50</v>
      </c>
      <c r="AE59" s="49">
        <v>62.5</v>
      </c>
      <c r="AF59" s="49">
        <v>75</v>
      </c>
    </row>
    <row r="60" spans="1:32" x14ac:dyDescent="0.2">
      <c r="A60" s="3" t="s">
        <v>82</v>
      </c>
      <c r="B60" s="8" t="s">
        <v>32</v>
      </c>
      <c r="C60" s="64">
        <v>0</v>
      </c>
      <c r="D60" s="64">
        <v>0</v>
      </c>
      <c r="E60" s="64">
        <v>0</v>
      </c>
      <c r="F60" s="64">
        <v>0</v>
      </c>
      <c r="G60" s="64">
        <v>0</v>
      </c>
      <c r="H60" s="64">
        <v>0</v>
      </c>
      <c r="I60" s="64">
        <v>0</v>
      </c>
      <c r="J60" s="64">
        <v>0</v>
      </c>
      <c r="K60" s="64">
        <v>0</v>
      </c>
      <c r="L60" s="64">
        <v>0</v>
      </c>
      <c r="M60" s="47">
        <v>60</v>
      </c>
      <c r="N60" s="47">
        <v>60</v>
      </c>
      <c r="O60" s="47">
        <v>40</v>
      </c>
      <c r="P60" s="47">
        <v>60</v>
      </c>
      <c r="Q60" s="47">
        <v>60</v>
      </c>
      <c r="R60" s="47">
        <v>20</v>
      </c>
      <c r="S60" s="47">
        <v>20</v>
      </c>
      <c r="T60" s="47">
        <v>20</v>
      </c>
      <c r="U60" s="47">
        <v>228</v>
      </c>
      <c r="V60" s="47">
        <v>8</v>
      </c>
      <c r="W60" s="47">
        <v>14</v>
      </c>
      <c r="X60" s="47">
        <v>9</v>
      </c>
      <c r="Y60" s="47">
        <v>10</v>
      </c>
      <c r="Z60" s="47">
        <v>10</v>
      </c>
      <c r="AA60" s="47">
        <v>14</v>
      </c>
      <c r="AB60" s="66">
        <v>20</v>
      </c>
      <c r="AC60" s="47">
        <v>30</v>
      </c>
      <c r="AD60" s="47">
        <v>40</v>
      </c>
      <c r="AE60" s="47">
        <v>18</v>
      </c>
      <c r="AF60" s="47">
        <v>15</v>
      </c>
    </row>
    <row r="61" spans="1:32" x14ac:dyDescent="0.2">
      <c r="A61" s="3" t="s">
        <v>83</v>
      </c>
      <c r="B61" s="8" t="s">
        <v>32</v>
      </c>
      <c r="C61" s="64">
        <v>0</v>
      </c>
      <c r="D61" s="64">
        <v>0</v>
      </c>
      <c r="E61" s="64">
        <v>0</v>
      </c>
      <c r="F61" s="64">
        <v>0</v>
      </c>
      <c r="G61" s="64">
        <v>0</v>
      </c>
      <c r="H61" s="64">
        <v>0</v>
      </c>
      <c r="I61" s="64">
        <v>0</v>
      </c>
      <c r="J61" s="64">
        <v>0</v>
      </c>
      <c r="K61" s="64">
        <v>0</v>
      </c>
      <c r="L61" s="64">
        <v>0</v>
      </c>
      <c r="M61" s="64">
        <v>0</v>
      </c>
      <c r="N61" s="64">
        <v>0</v>
      </c>
      <c r="O61" s="64">
        <v>0</v>
      </c>
      <c r="P61" s="64">
        <v>0</v>
      </c>
      <c r="Q61" s="64">
        <v>0</v>
      </c>
      <c r="R61" s="64">
        <v>0</v>
      </c>
      <c r="S61" s="64">
        <v>0</v>
      </c>
      <c r="T61" s="64">
        <v>0</v>
      </c>
      <c r="U61" s="64">
        <v>0</v>
      </c>
      <c r="V61" s="64">
        <v>0</v>
      </c>
      <c r="W61" s="64">
        <v>0</v>
      </c>
      <c r="X61" s="64">
        <v>0</v>
      </c>
      <c r="Y61" s="64">
        <v>0</v>
      </c>
      <c r="Z61" s="64">
        <v>0</v>
      </c>
      <c r="AA61" s="47">
        <v>4</v>
      </c>
      <c r="AB61" s="47">
        <v>4</v>
      </c>
      <c r="AC61" s="64">
        <v>0</v>
      </c>
      <c r="AD61" s="64">
        <v>0</v>
      </c>
      <c r="AE61" s="64">
        <v>0</v>
      </c>
      <c r="AF61" s="64">
        <v>0</v>
      </c>
    </row>
    <row r="62" spans="1:32" x14ac:dyDescent="0.2">
      <c r="A62" s="3" t="s">
        <v>84</v>
      </c>
      <c r="B62" s="8" t="s">
        <v>32</v>
      </c>
      <c r="C62" s="64">
        <v>0</v>
      </c>
      <c r="D62" s="64">
        <v>0</v>
      </c>
      <c r="E62" s="64">
        <v>0</v>
      </c>
      <c r="F62" s="64">
        <v>0</v>
      </c>
      <c r="G62" s="64">
        <v>0</v>
      </c>
      <c r="H62" s="64">
        <v>0</v>
      </c>
      <c r="I62" s="64">
        <v>0</v>
      </c>
      <c r="J62" s="64">
        <v>0</v>
      </c>
      <c r="K62" s="64">
        <v>0</v>
      </c>
      <c r="L62" s="64">
        <v>0</v>
      </c>
      <c r="M62" s="64">
        <v>0</v>
      </c>
      <c r="N62" s="64">
        <v>0</v>
      </c>
      <c r="O62" s="64">
        <v>0</v>
      </c>
      <c r="P62" s="64">
        <v>0</v>
      </c>
      <c r="Q62" s="64">
        <v>0</v>
      </c>
      <c r="R62" s="64">
        <v>0</v>
      </c>
      <c r="S62" s="64">
        <v>0</v>
      </c>
      <c r="T62" s="64">
        <v>0</v>
      </c>
      <c r="U62" s="64">
        <v>0</v>
      </c>
      <c r="V62" s="64">
        <v>0</v>
      </c>
      <c r="W62" s="47">
        <v>6</v>
      </c>
      <c r="X62" s="47">
        <v>2.5</v>
      </c>
      <c r="Y62" s="64">
        <v>0</v>
      </c>
      <c r="Z62" s="64">
        <v>0</v>
      </c>
      <c r="AA62" s="47">
        <v>6</v>
      </c>
      <c r="AB62" s="47">
        <v>3</v>
      </c>
      <c r="AC62" s="64">
        <v>0</v>
      </c>
      <c r="AD62" s="47">
        <v>7.5</v>
      </c>
      <c r="AE62" s="64">
        <v>0</v>
      </c>
      <c r="AF62" s="64">
        <v>0</v>
      </c>
    </row>
    <row r="63" spans="1:32" x14ac:dyDescent="0.2">
      <c r="A63" s="3" t="s">
        <v>85</v>
      </c>
      <c r="B63" s="8" t="s">
        <v>32</v>
      </c>
      <c r="C63" s="64">
        <v>0</v>
      </c>
      <c r="D63" s="64">
        <v>0</v>
      </c>
      <c r="E63" s="64">
        <v>0</v>
      </c>
      <c r="F63" s="64">
        <v>0</v>
      </c>
      <c r="G63" s="64">
        <v>0</v>
      </c>
      <c r="H63" s="64">
        <v>0</v>
      </c>
      <c r="I63" s="64">
        <v>0</v>
      </c>
      <c r="J63" s="64">
        <v>0</v>
      </c>
      <c r="K63" s="64">
        <v>0</v>
      </c>
      <c r="L63" s="64">
        <v>0</v>
      </c>
      <c r="M63" s="64">
        <v>0</v>
      </c>
      <c r="N63" s="64">
        <v>0</v>
      </c>
      <c r="O63" s="64">
        <v>0</v>
      </c>
      <c r="P63" s="64">
        <v>0</v>
      </c>
      <c r="Q63" s="64">
        <v>0</v>
      </c>
      <c r="R63" s="64">
        <v>0</v>
      </c>
      <c r="S63" s="64">
        <v>0</v>
      </c>
      <c r="T63" s="64">
        <v>0</v>
      </c>
      <c r="U63" s="64">
        <v>0</v>
      </c>
      <c r="V63" s="64">
        <v>0</v>
      </c>
      <c r="W63" s="47">
        <v>3.6</v>
      </c>
      <c r="X63" s="47">
        <v>0</v>
      </c>
      <c r="Y63" s="64">
        <v>0</v>
      </c>
      <c r="Z63" s="64">
        <v>0</v>
      </c>
      <c r="AA63" s="64">
        <v>0</v>
      </c>
      <c r="AB63" s="64">
        <v>0</v>
      </c>
      <c r="AC63" s="64">
        <v>0</v>
      </c>
      <c r="AD63" s="64">
        <v>0</v>
      </c>
      <c r="AE63" s="64">
        <v>0</v>
      </c>
      <c r="AF63" s="64">
        <v>0</v>
      </c>
    </row>
    <row r="64" spans="1:32" x14ac:dyDescent="0.2">
      <c r="A64" s="3" t="s">
        <v>86</v>
      </c>
      <c r="B64" s="8" t="s">
        <v>32</v>
      </c>
      <c r="C64" s="64">
        <v>0</v>
      </c>
      <c r="D64" s="64">
        <v>0</v>
      </c>
      <c r="E64" s="64">
        <v>0</v>
      </c>
      <c r="F64" s="64">
        <v>0</v>
      </c>
      <c r="G64" s="64">
        <v>0</v>
      </c>
      <c r="H64" s="47">
        <v>15</v>
      </c>
      <c r="I64" s="47">
        <v>15</v>
      </c>
      <c r="J64" s="64">
        <v>0</v>
      </c>
      <c r="K64" s="64">
        <v>0</v>
      </c>
      <c r="L64" s="64">
        <v>0</v>
      </c>
      <c r="M64" s="64">
        <v>0</v>
      </c>
      <c r="N64" s="64">
        <v>0</v>
      </c>
      <c r="O64" s="64">
        <v>0</v>
      </c>
      <c r="P64" s="64">
        <v>0</v>
      </c>
      <c r="Q64" s="64">
        <v>0</v>
      </c>
      <c r="R64" s="64">
        <v>0</v>
      </c>
      <c r="S64" s="64">
        <v>0</v>
      </c>
      <c r="T64" s="64">
        <v>0</v>
      </c>
      <c r="U64" s="64">
        <v>0</v>
      </c>
      <c r="V64" s="64">
        <v>0</v>
      </c>
      <c r="W64" s="64">
        <v>0</v>
      </c>
      <c r="X64" s="64">
        <v>0</v>
      </c>
      <c r="Y64" s="64">
        <v>0</v>
      </c>
      <c r="Z64" s="64">
        <v>0</v>
      </c>
      <c r="AA64" s="64">
        <v>0</v>
      </c>
      <c r="AB64" s="64">
        <v>0</v>
      </c>
      <c r="AC64" s="64">
        <v>0</v>
      </c>
      <c r="AD64" s="64">
        <v>0</v>
      </c>
      <c r="AE64" s="64">
        <v>0</v>
      </c>
      <c r="AF64" s="64">
        <v>0</v>
      </c>
    </row>
    <row r="65" spans="1:32" s="14" customFormat="1" x14ac:dyDescent="0.2">
      <c r="A65" s="13" t="s">
        <v>87</v>
      </c>
      <c r="B65" s="24" t="s">
        <v>32</v>
      </c>
      <c r="C65" s="49">
        <v>0</v>
      </c>
      <c r="D65" s="49">
        <v>0</v>
      </c>
      <c r="E65" s="49">
        <v>0</v>
      </c>
      <c r="F65" s="49">
        <v>0</v>
      </c>
      <c r="G65" s="49">
        <v>0</v>
      </c>
      <c r="H65" s="49">
        <v>15</v>
      </c>
      <c r="I65" s="49">
        <v>15</v>
      </c>
      <c r="J65" s="49">
        <v>0</v>
      </c>
      <c r="K65" s="49">
        <v>0</v>
      </c>
      <c r="L65" s="49">
        <v>0</v>
      </c>
      <c r="M65" s="49">
        <v>60</v>
      </c>
      <c r="N65" s="49">
        <v>60</v>
      </c>
      <c r="O65" s="49">
        <v>40</v>
      </c>
      <c r="P65" s="49">
        <v>60</v>
      </c>
      <c r="Q65" s="49">
        <v>60</v>
      </c>
      <c r="R65" s="49">
        <v>20</v>
      </c>
      <c r="S65" s="49">
        <v>20</v>
      </c>
      <c r="T65" s="49">
        <v>20</v>
      </c>
      <c r="U65" s="49">
        <v>228</v>
      </c>
      <c r="V65" s="49">
        <v>8</v>
      </c>
      <c r="W65" s="49">
        <v>23.6</v>
      </c>
      <c r="X65" s="49">
        <v>11.5</v>
      </c>
      <c r="Y65" s="49">
        <v>10</v>
      </c>
      <c r="Z65" s="49">
        <v>10</v>
      </c>
      <c r="AA65" s="49">
        <v>24</v>
      </c>
      <c r="AB65" s="49">
        <v>27</v>
      </c>
      <c r="AC65" s="49">
        <v>30</v>
      </c>
      <c r="AD65" s="49">
        <v>47.5</v>
      </c>
      <c r="AE65" s="49">
        <v>18</v>
      </c>
      <c r="AF65" s="49">
        <v>15</v>
      </c>
    </row>
    <row r="66" spans="1:32" x14ac:dyDescent="0.2">
      <c r="A66" s="3" t="s">
        <v>88</v>
      </c>
      <c r="B66" s="8" t="s">
        <v>49</v>
      </c>
      <c r="C66" s="64">
        <v>0</v>
      </c>
      <c r="D66" s="64">
        <v>0</v>
      </c>
      <c r="E66" s="64">
        <v>0</v>
      </c>
      <c r="F66" s="64">
        <v>0</v>
      </c>
      <c r="G66" s="64">
        <v>0</v>
      </c>
      <c r="H66" s="64">
        <v>0</v>
      </c>
      <c r="I66" s="64">
        <v>0</v>
      </c>
      <c r="J66" s="64">
        <v>0</v>
      </c>
      <c r="K66" s="64">
        <v>0</v>
      </c>
      <c r="L66" s="64">
        <v>0</v>
      </c>
      <c r="M66" s="47">
        <v>24</v>
      </c>
      <c r="N66" s="47">
        <v>24</v>
      </c>
      <c r="O66" s="47">
        <v>16</v>
      </c>
      <c r="P66" s="47">
        <v>44</v>
      </c>
      <c r="Q66" s="47">
        <v>40</v>
      </c>
      <c r="R66" s="47">
        <v>0</v>
      </c>
      <c r="S66" s="47">
        <v>14</v>
      </c>
      <c r="T66" s="47">
        <v>8.8000000000000007</v>
      </c>
      <c r="U66" s="47">
        <v>7.5</v>
      </c>
      <c r="V66" s="47">
        <v>7.5</v>
      </c>
      <c r="W66" s="47">
        <v>6.9</v>
      </c>
      <c r="X66" s="47">
        <v>32.200000000000003</v>
      </c>
      <c r="Y66" s="47">
        <v>17.100000000000001</v>
      </c>
      <c r="Z66" s="47">
        <v>0</v>
      </c>
      <c r="AA66" s="47">
        <v>0</v>
      </c>
      <c r="AB66" s="47">
        <v>25</v>
      </c>
      <c r="AC66" s="47">
        <v>30</v>
      </c>
      <c r="AD66" s="47">
        <v>21.6</v>
      </c>
      <c r="AE66" s="47">
        <v>28.8</v>
      </c>
      <c r="AF66" s="47">
        <v>27</v>
      </c>
    </row>
    <row r="67" spans="1:32" x14ac:dyDescent="0.2">
      <c r="A67" s="3" t="s">
        <v>89</v>
      </c>
      <c r="B67" s="8" t="s">
        <v>49</v>
      </c>
      <c r="C67" s="47">
        <v>132</v>
      </c>
      <c r="D67" s="47">
        <v>90</v>
      </c>
      <c r="E67" s="47">
        <v>67.5</v>
      </c>
      <c r="F67" s="47">
        <v>15</v>
      </c>
      <c r="G67" s="47">
        <v>15</v>
      </c>
      <c r="H67" s="47">
        <v>18</v>
      </c>
      <c r="I67" s="47">
        <v>12.5</v>
      </c>
      <c r="J67" s="47">
        <v>12.5</v>
      </c>
      <c r="K67" s="47">
        <v>10</v>
      </c>
      <c r="L67" s="64">
        <v>0</v>
      </c>
      <c r="M67" s="47">
        <v>40</v>
      </c>
      <c r="N67" s="47">
        <v>36</v>
      </c>
      <c r="O67" s="47">
        <v>38</v>
      </c>
      <c r="P67" s="47">
        <v>158</v>
      </c>
      <c r="Q67" s="47">
        <v>81</v>
      </c>
      <c r="R67" s="47">
        <v>75</v>
      </c>
      <c r="S67" s="47">
        <v>84</v>
      </c>
      <c r="T67" s="47">
        <v>90.2</v>
      </c>
      <c r="U67" s="47">
        <v>52.5</v>
      </c>
      <c r="V67" s="47">
        <v>35</v>
      </c>
      <c r="W67" s="47">
        <v>41.4</v>
      </c>
      <c r="X67" s="47">
        <v>32.200000000000003</v>
      </c>
      <c r="Y67" s="47">
        <v>1.9</v>
      </c>
      <c r="Z67" s="47">
        <v>8.8000000000000007</v>
      </c>
      <c r="AA67" s="47">
        <v>6.6</v>
      </c>
      <c r="AB67" s="64">
        <v>0</v>
      </c>
      <c r="AC67" s="47">
        <v>4.5</v>
      </c>
      <c r="AD67" s="47">
        <v>6</v>
      </c>
      <c r="AE67" s="47">
        <v>9</v>
      </c>
      <c r="AF67" s="47">
        <v>9.0000000000000018</v>
      </c>
    </row>
    <row r="68" spans="1:32" x14ac:dyDescent="0.2">
      <c r="A68" s="3" t="s">
        <v>90</v>
      </c>
      <c r="B68" s="8" t="s">
        <v>49</v>
      </c>
      <c r="C68" s="47">
        <v>44.5</v>
      </c>
      <c r="D68" s="47">
        <v>40.5</v>
      </c>
      <c r="E68" s="47">
        <v>60</v>
      </c>
      <c r="F68" s="47">
        <v>45</v>
      </c>
      <c r="G68" s="47">
        <v>75</v>
      </c>
      <c r="H68" s="47">
        <v>75</v>
      </c>
      <c r="I68" s="47">
        <v>50</v>
      </c>
      <c r="J68" s="47">
        <v>50</v>
      </c>
      <c r="K68" s="47">
        <v>65</v>
      </c>
      <c r="L68" s="47">
        <v>87</v>
      </c>
      <c r="M68" s="47">
        <v>28</v>
      </c>
      <c r="N68" s="47">
        <v>170</v>
      </c>
      <c r="O68" s="47">
        <v>171</v>
      </c>
      <c r="P68" s="47">
        <v>547.5</v>
      </c>
      <c r="Q68" s="47">
        <v>415.8</v>
      </c>
      <c r="R68" s="47">
        <v>361.4</v>
      </c>
      <c r="S68" s="47">
        <v>158</v>
      </c>
      <c r="T68" s="47">
        <v>151.80000000000001</v>
      </c>
      <c r="U68" s="47">
        <v>81</v>
      </c>
      <c r="V68" s="47">
        <v>62.5</v>
      </c>
      <c r="W68" s="47">
        <v>294.39999999999998</v>
      </c>
      <c r="X68" s="47">
        <v>632.5</v>
      </c>
      <c r="Y68" s="47">
        <v>218.5</v>
      </c>
      <c r="Z68" s="47">
        <v>36</v>
      </c>
      <c r="AA68" s="47">
        <v>88</v>
      </c>
      <c r="AB68" s="47">
        <v>375</v>
      </c>
      <c r="AC68" s="47">
        <v>340</v>
      </c>
      <c r="AD68" s="47">
        <v>242.4</v>
      </c>
      <c r="AE68" s="47">
        <v>134.9</v>
      </c>
      <c r="AF68" s="47">
        <v>140</v>
      </c>
    </row>
    <row r="69" spans="1:32" s="14" customFormat="1" x14ac:dyDescent="0.2">
      <c r="A69" s="13" t="s">
        <v>91</v>
      </c>
      <c r="B69" s="24" t="s">
        <v>49</v>
      </c>
      <c r="C69" s="49">
        <v>176.5</v>
      </c>
      <c r="D69" s="49">
        <v>130.5</v>
      </c>
      <c r="E69" s="49">
        <v>127.5</v>
      </c>
      <c r="F69" s="49">
        <v>60</v>
      </c>
      <c r="G69" s="49">
        <v>90</v>
      </c>
      <c r="H69" s="49">
        <v>93</v>
      </c>
      <c r="I69" s="49">
        <v>62.5</v>
      </c>
      <c r="J69" s="49">
        <v>62.5</v>
      </c>
      <c r="K69" s="49">
        <v>75</v>
      </c>
      <c r="L69" s="49">
        <v>87</v>
      </c>
      <c r="M69" s="49">
        <v>92</v>
      </c>
      <c r="N69" s="49">
        <v>230</v>
      </c>
      <c r="O69" s="49">
        <v>225</v>
      </c>
      <c r="P69" s="49">
        <v>749.5</v>
      </c>
      <c r="Q69" s="49">
        <v>536.79999999999995</v>
      </c>
      <c r="R69" s="49">
        <v>436.4</v>
      </c>
      <c r="S69" s="49">
        <v>256</v>
      </c>
      <c r="T69" s="49">
        <v>250.8</v>
      </c>
      <c r="U69" s="49">
        <v>141</v>
      </c>
      <c r="V69" s="49">
        <v>105</v>
      </c>
      <c r="W69" s="49">
        <v>342.7</v>
      </c>
      <c r="X69" s="49">
        <v>696.9</v>
      </c>
      <c r="Y69" s="49">
        <v>237.5</v>
      </c>
      <c r="Z69" s="49">
        <v>44.8</v>
      </c>
      <c r="AA69" s="49">
        <v>94.6</v>
      </c>
      <c r="AB69" s="49">
        <v>400</v>
      </c>
      <c r="AC69" s="49">
        <v>374.5</v>
      </c>
      <c r="AD69" s="49">
        <v>270</v>
      </c>
      <c r="AE69" s="49">
        <v>172.7</v>
      </c>
      <c r="AF69" s="49">
        <v>176.00000000000003</v>
      </c>
    </row>
    <row r="70" spans="1:32" x14ac:dyDescent="0.2">
      <c r="A70" s="3" t="s">
        <v>92</v>
      </c>
      <c r="B70" s="8" t="s">
        <v>28</v>
      </c>
      <c r="C70" s="64">
        <v>0</v>
      </c>
      <c r="D70" s="64">
        <v>0</v>
      </c>
      <c r="E70" s="64">
        <v>0</v>
      </c>
      <c r="F70" s="64">
        <v>0</v>
      </c>
      <c r="G70" s="64">
        <v>0</v>
      </c>
      <c r="H70" s="64">
        <v>0</v>
      </c>
      <c r="I70" s="64">
        <v>0</v>
      </c>
      <c r="J70" s="64">
        <v>0</v>
      </c>
      <c r="K70" s="64">
        <v>0</v>
      </c>
      <c r="L70" s="64">
        <v>0</v>
      </c>
      <c r="M70" s="64">
        <v>0</v>
      </c>
      <c r="N70" s="47">
        <v>28</v>
      </c>
      <c r="O70" s="47">
        <v>25</v>
      </c>
      <c r="P70" s="47">
        <v>14</v>
      </c>
      <c r="Q70" s="47">
        <v>20</v>
      </c>
      <c r="R70" s="47">
        <v>23</v>
      </c>
      <c r="S70" s="47">
        <v>86.4</v>
      </c>
      <c r="T70" s="47">
        <v>62</v>
      </c>
      <c r="U70" s="47">
        <v>77.5</v>
      </c>
      <c r="V70" s="47">
        <v>77.5</v>
      </c>
      <c r="W70" s="47">
        <v>25</v>
      </c>
      <c r="X70" s="47">
        <v>50</v>
      </c>
      <c r="Y70" s="64">
        <v>0</v>
      </c>
      <c r="Z70" s="64">
        <v>0</v>
      </c>
      <c r="AA70" s="47">
        <v>60</v>
      </c>
      <c r="AB70" s="47">
        <v>90</v>
      </c>
      <c r="AC70" s="47">
        <v>60</v>
      </c>
      <c r="AD70" s="47">
        <v>30</v>
      </c>
      <c r="AE70" s="47">
        <v>42.3</v>
      </c>
      <c r="AF70" s="47">
        <v>62.5</v>
      </c>
    </row>
    <row r="71" spans="1:32" x14ac:dyDescent="0.2">
      <c r="A71" s="3" t="s">
        <v>93</v>
      </c>
      <c r="B71" s="8" t="s">
        <v>28</v>
      </c>
      <c r="C71" s="64">
        <v>0</v>
      </c>
      <c r="D71" s="64">
        <v>0</v>
      </c>
      <c r="E71" s="64">
        <v>0</v>
      </c>
      <c r="F71" s="64">
        <v>0</v>
      </c>
      <c r="G71" s="64">
        <v>0</v>
      </c>
      <c r="H71" s="64">
        <v>0</v>
      </c>
      <c r="I71" s="64">
        <v>0</v>
      </c>
      <c r="J71" s="64">
        <v>0</v>
      </c>
      <c r="K71" s="64">
        <v>0</v>
      </c>
      <c r="L71" s="64">
        <v>0</v>
      </c>
      <c r="M71" s="64">
        <v>0</v>
      </c>
      <c r="N71" s="64">
        <v>0</v>
      </c>
      <c r="O71" s="64">
        <v>0</v>
      </c>
      <c r="P71" s="64">
        <v>0</v>
      </c>
      <c r="Q71" s="64">
        <v>0</v>
      </c>
      <c r="R71" s="64">
        <v>0</v>
      </c>
      <c r="S71" s="64">
        <v>0</v>
      </c>
      <c r="T71" s="64">
        <v>0</v>
      </c>
      <c r="U71" s="47">
        <v>25</v>
      </c>
      <c r="V71" s="47">
        <v>25</v>
      </c>
      <c r="W71" s="64">
        <v>0</v>
      </c>
      <c r="X71" s="64">
        <v>0</v>
      </c>
      <c r="Y71" s="64">
        <v>0</v>
      </c>
      <c r="Z71" s="64">
        <v>0</v>
      </c>
      <c r="AA71" s="64">
        <v>0</v>
      </c>
      <c r="AB71" s="64">
        <v>0</v>
      </c>
      <c r="AC71" s="64">
        <v>0</v>
      </c>
      <c r="AD71" s="64">
        <v>0</v>
      </c>
      <c r="AE71" s="47">
        <v>23.5</v>
      </c>
      <c r="AF71" s="64">
        <v>0</v>
      </c>
    </row>
    <row r="72" spans="1:32" x14ac:dyDescent="0.2">
      <c r="A72" s="3" t="s">
        <v>94</v>
      </c>
      <c r="B72" s="8" t="s">
        <v>28</v>
      </c>
      <c r="C72" s="64">
        <v>0</v>
      </c>
      <c r="D72" s="64">
        <v>0</v>
      </c>
      <c r="E72" s="64">
        <v>0</v>
      </c>
      <c r="F72" s="64">
        <v>0</v>
      </c>
      <c r="G72" s="64">
        <v>0</v>
      </c>
      <c r="H72" s="64">
        <v>0</v>
      </c>
      <c r="I72" s="64">
        <v>0</v>
      </c>
      <c r="J72" s="64">
        <v>0</v>
      </c>
      <c r="K72" s="64">
        <v>0</v>
      </c>
      <c r="L72" s="64">
        <v>0</v>
      </c>
      <c r="M72" s="47">
        <v>69</v>
      </c>
      <c r="N72" s="47">
        <v>75</v>
      </c>
      <c r="O72" s="47">
        <v>49.4</v>
      </c>
      <c r="P72" s="47">
        <v>44.2</v>
      </c>
      <c r="Q72" s="47">
        <v>32</v>
      </c>
      <c r="R72" s="47">
        <v>34.5</v>
      </c>
      <c r="S72" s="47">
        <v>32.200000000000003</v>
      </c>
      <c r="T72" s="47">
        <v>20</v>
      </c>
      <c r="U72" s="64">
        <v>0</v>
      </c>
      <c r="V72" s="64">
        <v>0</v>
      </c>
      <c r="W72" s="64">
        <v>0</v>
      </c>
      <c r="X72" s="47">
        <v>12.5</v>
      </c>
      <c r="Y72" s="64">
        <v>0</v>
      </c>
      <c r="Z72" s="64">
        <v>0</v>
      </c>
      <c r="AA72" s="64">
        <v>0</v>
      </c>
      <c r="AB72" s="47">
        <v>35</v>
      </c>
      <c r="AC72" s="64">
        <v>0</v>
      </c>
      <c r="AD72" s="64">
        <v>0</v>
      </c>
      <c r="AE72" s="64">
        <v>0</v>
      </c>
      <c r="AF72" s="47">
        <v>25</v>
      </c>
    </row>
    <row r="73" spans="1:32" x14ac:dyDescent="0.2">
      <c r="A73" s="3" t="s">
        <v>95</v>
      </c>
      <c r="B73" s="8" t="s">
        <v>28</v>
      </c>
      <c r="C73" s="64">
        <v>0</v>
      </c>
      <c r="D73" s="64">
        <v>0</v>
      </c>
      <c r="E73" s="64">
        <v>0</v>
      </c>
      <c r="F73" s="64">
        <v>0</v>
      </c>
      <c r="G73" s="64">
        <v>0</v>
      </c>
      <c r="H73" s="64">
        <v>0</v>
      </c>
      <c r="I73" s="64">
        <v>0</v>
      </c>
      <c r="J73" s="64">
        <v>0</v>
      </c>
      <c r="K73" s="64">
        <v>0</v>
      </c>
      <c r="L73" s="64">
        <v>0</v>
      </c>
      <c r="M73" s="64">
        <v>0</v>
      </c>
      <c r="N73" s="64">
        <v>0</v>
      </c>
      <c r="O73" s="64">
        <v>0</v>
      </c>
      <c r="P73" s="47">
        <v>45</v>
      </c>
      <c r="Q73" s="47">
        <v>36</v>
      </c>
      <c r="R73" s="47">
        <v>60</v>
      </c>
      <c r="S73" s="47">
        <v>56</v>
      </c>
      <c r="T73" s="47">
        <v>40</v>
      </c>
      <c r="U73" s="47">
        <v>50</v>
      </c>
      <c r="V73" s="64">
        <v>0</v>
      </c>
      <c r="W73" s="64">
        <v>0</v>
      </c>
      <c r="X73" s="64">
        <v>0</v>
      </c>
      <c r="Y73" s="64">
        <v>0</v>
      </c>
      <c r="Z73" s="64">
        <v>0</v>
      </c>
      <c r="AA73" s="64">
        <v>0</v>
      </c>
      <c r="AB73" s="64">
        <v>0</v>
      </c>
      <c r="AC73" s="64">
        <v>0</v>
      </c>
      <c r="AD73" s="64">
        <v>0</v>
      </c>
      <c r="AE73" s="64">
        <v>0</v>
      </c>
      <c r="AF73" s="64">
        <v>0</v>
      </c>
    </row>
    <row r="74" spans="1:32" s="14" customFormat="1" x14ac:dyDescent="0.2">
      <c r="A74" s="13" t="s">
        <v>96</v>
      </c>
      <c r="B74" s="24" t="s">
        <v>28</v>
      </c>
      <c r="C74" s="49">
        <v>0</v>
      </c>
      <c r="D74" s="49">
        <v>0</v>
      </c>
      <c r="E74" s="49">
        <v>0</v>
      </c>
      <c r="F74" s="49">
        <v>0</v>
      </c>
      <c r="G74" s="49">
        <v>0</v>
      </c>
      <c r="H74" s="49">
        <v>0</v>
      </c>
      <c r="I74" s="49">
        <v>0</v>
      </c>
      <c r="J74" s="49">
        <v>0</v>
      </c>
      <c r="K74" s="49">
        <v>0</v>
      </c>
      <c r="L74" s="49">
        <v>0</v>
      </c>
      <c r="M74" s="49">
        <v>69</v>
      </c>
      <c r="N74" s="49">
        <v>103</v>
      </c>
      <c r="O74" s="49">
        <v>74.400000000000006</v>
      </c>
      <c r="P74" s="49">
        <v>103.2</v>
      </c>
      <c r="Q74" s="49">
        <v>88</v>
      </c>
      <c r="R74" s="49">
        <v>117.5</v>
      </c>
      <c r="S74" s="49">
        <v>174.6</v>
      </c>
      <c r="T74" s="49">
        <v>122</v>
      </c>
      <c r="U74" s="49">
        <v>152.5</v>
      </c>
      <c r="V74" s="49">
        <v>102.5</v>
      </c>
      <c r="W74" s="49">
        <v>25</v>
      </c>
      <c r="X74" s="49">
        <v>62.5</v>
      </c>
      <c r="Y74" s="49">
        <v>0</v>
      </c>
      <c r="Z74" s="49">
        <v>0</v>
      </c>
      <c r="AA74" s="49">
        <v>60</v>
      </c>
      <c r="AB74" s="49">
        <v>125</v>
      </c>
      <c r="AC74" s="49">
        <v>60</v>
      </c>
      <c r="AD74" s="49">
        <v>30</v>
      </c>
      <c r="AE74" s="49">
        <v>65.8</v>
      </c>
      <c r="AF74" s="49">
        <v>87.5</v>
      </c>
    </row>
    <row r="75" spans="1:32" x14ac:dyDescent="0.2">
      <c r="A75" s="3" t="s">
        <v>97</v>
      </c>
      <c r="B75" s="8" t="s">
        <v>32</v>
      </c>
      <c r="C75" s="64">
        <v>0</v>
      </c>
      <c r="D75" s="64">
        <v>0</v>
      </c>
      <c r="E75" s="47">
        <v>40</v>
      </c>
      <c r="F75" s="47">
        <v>14</v>
      </c>
      <c r="G75" s="64">
        <v>0</v>
      </c>
      <c r="H75" s="47">
        <v>20</v>
      </c>
      <c r="I75" s="64">
        <v>0</v>
      </c>
      <c r="J75" s="64">
        <v>0</v>
      </c>
      <c r="K75" s="64">
        <v>0</v>
      </c>
      <c r="L75" s="64">
        <v>0</v>
      </c>
      <c r="M75" s="64">
        <v>0</v>
      </c>
      <c r="N75" s="47">
        <v>120</v>
      </c>
      <c r="O75" s="47">
        <v>100</v>
      </c>
      <c r="P75" s="47">
        <v>40</v>
      </c>
      <c r="Q75" s="47">
        <v>15</v>
      </c>
      <c r="R75" s="47">
        <v>15</v>
      </c>
      <c r="S75" s="47">
        <v>15</v>
      </c>
      <c r="T75" s="64">
        <v>0</v>
      </c>
      <c r="U75" s="47">
        <v>15</v>
      </c>
      <c r="V75" s="47">
        <v>15</v>
      </c>
      <c r="W75" s="47">
        <v>0</v>
      </c>
      <c r="X75" s="64">
        <v>0</v>
      </c>
      <c r="Y75" s="47">
        <v>13.5</v>
      </c>
      <c r="Z75" s="47">
        <v>4.8</v>
      </c>
      <c r="AA75" s="47">
        <v>1.2</v>
      </c>
      <c r="AB75" s="64">
        <v>0</v>
      </c>
      <c r="AC75" s="64">
        <v>0</v>
      </c>
      <c r="AD75" s="64">
        <v>0</v>
      </c>
      <c r="AE75" s="64">
        <v>0</v>
      </c>
      <c r="AF75" s="64">
        <v>0</v>
      </c>
    </row>
    <row r="76" spans="1:32" x14ac:dyDescent="0.2">
      <c r="A76" s="3" t="s">
        <v>98</v>
      </c>
      <c r="B76" s="8" t="s">
        <v>32</v>
      </c>
      <c r="C76" s="64">
        <v>0</v>
      </c>
      <c r="D76" s="64">
        <v>0</v>
      </c>
      <c r="E76" s="64">
        <v>0</v>
      </c>
      <c r="F76" s="64">
        <v>0</v>
      </c>
      <c r="G76" s="64">
        <v>0</v>
      </c>
      <c r="H76" s="64">
        <v>0</v>
      </c>
      <c r="I76" s="64">
        <v>0</v>
      </c>
      <c r="J76" s="64">
        <v>0</v>
      </c>
      <c r="K76" s="64">
        <v>0</v>
      </c>
      <c r="L76" s="64">
        <v>0</v>
      </c>
      <c r="M76" s="64">
        <v>0</v>
      </c>
      <c r="N76" s="64">
        <v>0</v>
      </c>
      <c r="O76" s="64">
        <v>0</v>
      </c>
      <c r="P76" s="47">
        <v>172.8</v>
      </c>
      <c r="Q76" s="47">
        <v>202.8</v>
      </c>
      <c r="R76" s="47">
        <v>88.8</v>
      </c>
      <c r="S76" s="47">
        <v>54</v>
      </c>
      <c r="T76" s="47">
        <v>13</v>
      </c>
      <c r="U76" s="47">
        <v>9</v>
      </c>
      <c r="V76" s="47">
        <v>17</v>
      </c>
      <c r="W76" s="47">
        <v>42.5</v>
      </c>
      <c r="X76" s="47">
        <v>64</v>
      </c>
      <c r="Y76" s="47">
        <v>24.7</v>
      </c>
      <c r="Z76" s="47">
        <v>16.8</v>
      </c>
      <c r="AA76" s="47">
        <v>21.6</v>
      </c>
      <c r="AB76" s="64">
        <v>0</v>
      </c>
      <c r="AC76" s="64">
        <v>0</v>
      </c>
      <c r="AD76" s="47">
        <v>12.5</v>
      </c>
      <c r="AE76" s="47">
        <v>35</v>
      </c>
      <c r="AF76" s="47">
        <v>84</v>
      </c>
    </row>
    <row r="77" spans="1:32" x14ac:dyDescent="0.2">
      <c r="A77" s="3" t="s">
        <v>99</v>
      </c>
      <c r="B77" s="8" t="s">
        <v>32</v>
      </c>
      <c r="C77" s="64">
        <v>0</v>
      </c>
      <c r="D77" s="64">
        <v>0</v>
      </c>
      <c r="E77" s="64">
        <v>0</v>
      </c>
      <c r="F77" s="64">
        <v>0</v>
      </c>
      <c r="G77" s="64">
        <v>0</v>
      </c>
      <c r="H77" s="64">
        <v>0</v>
      </c>
      <c r="I77" s="64">
        <v>0</v>
      </c>
      <c r="J77" s="64">
        <v>0</v>
      </c>
      <c r="K77" s="64">
        <v>0</v>
      </c>
      <c r="L77" s="47">
        <v>540</v>
      </c>
      <c r="M77" s="47">
        <v>360</v>
      </c>
      <c r="N77" s="47">
        <v>151.30000000000001</v>
      </c>
      <c r="O77" s="47">
        <v>85</v>
      </c>
      <c r="P77" s="47">
        <v>110</v>
      </c>
      <c r="Q77" s="47">
        <v>67.5</v>
      </c>
      <c r="R77" s="47">
        <v>85</v>
      </c>
      <c r="S77" s="47">
        <v>85</v>
      </c>
      <c r="T77" s="47">
        <v>85.5</v>
      </c>
      <c r="U77" s="47">
        <v>51</v>
      </c>
      <c r="V77" s="47">
        <v>16</v>
      </c>
      <c r="W77" s="47">
        <v>8.5</v>
      </c>
      <c r="X77" s="64">
        <v>0</v>
      </c>
      <c r="Y77" s="47">
        <v>24.5</v>
      </c>
      <c r="Z77" s="47">
        <v>0</v>
      </c>
      <c r="AA77" s="47">
        <v>0</v>
      </c>
      <c r="AB77" s="64">
        <v>0</v>
      </c>
      <c r="AC77" s="64">
        <v>0</v>
      </c>
      <c r="AD77" s="64">
        <v>0</v>
      </c>
      <c r="AE77" s="64">
        <v>0</v>
      </c>
      <c r="AF77" s="64">
        <v>0</v>
      </c>
    </row>
    <row r="78" spans="1:32" x14ac:dyDescent="0.2">
      <c r="A78" s="3" t="s">
        <v>100</v>
      </c>
      <c r="B78" s="8" t="s">
        <v>32</v>
      </c>
      <c r="C78" s="64">
        <v>0</v>
      </c>
      <c r="D78" s="64">
        <v>0</v>
      </c>
      <c r="E78" s="47">
        <v>120</v>
      </c>
      <c r="F78" s="47">
        <v>75</v>
      </c>
      <c r="G78" s="64">
        <v>0</v>
      </c>
      <c r="H78" s="64">
        <v>0</v>
      </c>
      <c r="I78" s="64">
        <v>0</v>
      </c>
      <c r="J78" s="64">
        <v>0</v>
      </c>
      <c r="K78" s="64">
        <v>0</v>
      </c>
      <c r="L78" s="64">
        <v>0</v>
      </c>
      <c r="M78" s="64">
        <v>0</v>
      </c>
      <c r="N78" s="64">
        <v>0</v>
      </c>
      <c r="O78" s="64">
        <v>0</v>
      </c>
      <c r="P78" s="64">
        <v>0</v>
      </c>
      <c r="Q78" s="47">
        <v>50</v>
      </c>
      <c r="R78" s="47">
        <v>225</v>
      </c>
      <c r="S78" s="47">
        <v>125</v>
      </c>
      <c r="T78" s="47">
        <v>100</v>
      </c>
      <c r="U78" s="47">
        <v>68</v>
      </c>
      <c r="V78" s="47">
        <v>32</v>
      </c>
      <c r="W78" s="47">
        <v>18</v>
      </c>
      <c r="X78" s="47">
        <v>39.9</v>
      </c>
      <c r="Y78" s="47">
        <v>25.8</v>
      </c>
      <c r="Z78" s="47">
        <v>56</v>
      </c>
      <c r="AA78" s="47">
        <v>14</v>
      </c>
      <c r="AB78" s="64">
        <v>0</v>
      </c>
      <c r="AC78" s="64">
        <v>0</v>
      </c>
      <c r="AD78" s="64">
        <v>0</v>
      </c>
      <c r="AE78" s="47">
        <v>60</v>
      </c>
      <c r="AF78" s="47">
        <v>60</v>
      </c>
    </row>
    <row r="79" spans="1:32" x14ac:dyDescent="0.2">
      <c r="A79" s="3" t="s">
        <v>101</v>
      </c>
      <c r="B79" s="8" t="s">
        <v>32</v>
      </c>
      <c r="C79" s="64">
        <v>0</v>
      </c>
      <c r="D79" s="64">
        <v>0</v>
      </c>
      <c r="E79" s="64">
        <v>0</v>
      </c>
      <c r="F79" s="64">
        <v>0</v>
      </c>
      <c r="G79" s="64">
        <v>0</v>
      </c>
      <c r="H79" s="64">
        <v>0</v>
      </c>
      <c r="I79" s="64">
        <v>0</v>
      </c>
      <c r="J79" s="64">
        <v>0</v>
      </c>
      <c r="K79" s="64">
        <v>0</v>
      </c>
      <c r="L79" s="64">
        <v>0</v>
      </c>
      <c r="M79" s="64">
        <v>0</v>
      </c>
      <c r="N79" s="47">
        <v>30</v>
      </c>
      <c r="O79" s="47">
        <v>40</v>
      </c>
      <c r="P79" s="47">
        <v>92</v>
      </c>
      <c r="Q79" s="47">
        <v>100</v>
      </c>
      <c r="R79" s="47">
        <v>50</v>
      </c>
      <c r="S79" s="47">
        <v>30</v>
      </c>
      <c r="T79" s="47">
        <v>12.5</v>
      </c>
      <c r="U79" s="47">
        <v>10</v>
      </c>
      <c r="V79" s="47">
        <v>9</v>
      </c>
      <c r="W79" s="47">
        <v>9</v>
      </c>
      <c r="X79" s="64">
        <v>0</v>
      </c>
      <c r="Y79" s="64">
        <v>0</v>
      </c>
      <c r="Z79" s="64">
        <v>0</v>
      </c>
      <c r="AA79" s="64">
        <v>0</v>
      </c>
      <c r="AB79" s="64">
        <v>0</v>
      </c>
      <c r="AC79" s="64">
        <v>0</v>
      </c>
      <c r="AD79" s="64">
        <v>0</v>
      </c>
      <c r="AE79" s="64">
        <v>0</v>
      </c>
      <c r="AF79" s="64">
        <v>0</v>
      </c>
    </row>
    <row r="80" spans="1:32" x14ac:dyDescent="0.2">
      <c r="A80" s="3" t="s">
        <v>102</v>
      </c>
      <c r="B80" s="8" t="s">
        <v>32</v>
      </c>
      <c r="C80" s="64">
        <v>0</v>
      </c>
      <c r="D80" s="47">
        <v>40</v>
      </c>
      <c r="E80" s="47">
        <v>560</v>
      </c>
      <c r="F80" s="47">
        <v>330</v>
      </c>
      <c r="G80" s="47">
        <v>11</v>
      </c>
      <c r="H80" s="64">
        <v>0</v>
      </c>
      <c r="I80" s="64">
        <v>0</v>
      </c>
      <c r="J80" s="64">
        <v>0</v>
      </c>
      <c r="K80" s="64">
        <v>0</v>
      </c>
      <c r="L80" s="64">
        <v>0</v>
      </c>
      <c r="M80" s="64">
        <v>0</v>
      </c>
      <c r="N80" s="64">
        <v>0</v>
      </c>
      <c r="O80" s="64">
        <v>0</v>
      </c>
      <c r="P80" s="64">
        <v>0</v>
      </c>
      <c r="Q80" s="47">
        <v>11.9</v>
      </c>
      <c r="R80" s="47">
        <v>13.6</v>
      </c>
      <c r="S80" s="47">
        <v>13.6</v>
      </c>
      <c r="T80" s="47">
        <v>17</v>
      </c>
      <c r="U80" s="47">
        <v>7.5</v>
      </c>
      <c r="V80" s="47">
        <v>10.5</v>
      </c>
      <c r="W80" s="47">
        <v>7.5</v>
      </c>
      <c r="X80" s="64">
        <v>0</v>
      </c>
      <c r="Y80" s="47">
        <v>13.5</v>
      </c>
      <c r="Z80" s="47">
        <v>8</v>
      </c>
      <c r="AA80" s="47">
        <v>3.2</v>
      </c>
      <c r="AB80" s="64">
        <v>0</v>
      </c>
      <c r="AC80" s="64">
        <v>0</v>
      </c>
      <c r="AD80" s="64">
        <v>0</v>
      </c>
      <c r="AE80" s="64">
        <v>0</v>
      </c>
      <c r="AF80" s="64">
        <v>0</v>
      </c>
    </row>
    <row r="81" spans="1:32" x14ac:dyDescent="0.2">
      <c r="A81" s="3" t="s">
        <v>103</v>
      </c>
      <c r="B81" s="8" t="s">
        <v>32</v>
      </c>
      <c r="C81" s="47">
        <v>40</v>
      </c>
      <c r="D81" s="64">
        <v>0</v>
      </c>
      <c r="E81" s="64">
        <v>0</v>
      </c>
      <c r="F81" s="47">
        <v>52.8</v>
      </c>
      <c r="G81" s="47">
        <v>130</v>
      </c>
      <c r="H81" s="47">
        <v>105</v>
      </c>
      <c r="I81" s="47">
        <v>112.5</v>
      </c>
      <c r="J81" s="47">
        <v>121.5</v>
      </c>
      <c r="K81" s="47">
        <v>130.5</v>
      </c>
      <c r="L81" s="47">
        <v>139.5</v>
      </c>
      <c r="M81" s="47">
        <v>150</v>
      </c>
      <c r="N81" s="47">
        <v>150</v>
      </c>
      <c r="O81" s="47">
        <v>246.4</v>
      </c>
      <c r="P81" s="47">
        <v>712.8</v>
      </c>
      <c r="Q81" s="47">
        <v>222</v>
      </c>
      <c r="R81" s="47">
        <v>369.6</v>
      </c>
      <c r="S81" s="47">
        <v>208.5</v>
      </c>
      <c r="T81" s="47">
        <v>202.5</v>
      </c>
      <c r="U81" s="47">
        <v>111.8</v>
      </c>
      <c r="V81" s="47">
        <v>62.4</v>
      </c>
      <c r="W81" s="47">
        <v>23.4</v>
      </c>
      <c r="X81" s="47">
        <v>27</v>
      </c>
      <c r="Y81" s="47">
        <v>37.799999999999997</v>
      </c>
      <c r="Z81" s="47">
        <v>16.5</v>
      </c>
      <c r="AA81" s="47">
        <v>13.2</v>
      </c>
      <c r="AB81" s="47">
        <v>21.6</v>
      </c>
      <c r="AC81" s="47">
        <v>24</v>
      </c>
      <c r="AD81" s="47">
        <v>19.2</v>
      </c>
      <c r="AE81" s="47">
        <v>84</v>
      </c>
      <c r="AF81" s="47">
        <v>60</v>
      </c>
    </row>
    <row r="82" spans="1:32" x14ac:dyDescent="0.2">
      <c r="A82" s="3" t="s">
        <v>104</v>
      </c>
      <c r="B82" s="8" t="s">
        <v>32</v>
      </c>
      <c r="C82" s="64">
        <v>0</v>
      </c>
      <c r="D82" s="64">
        <v>0</v>
      </c>
      <c r="E82" s="47">
        <v>300</v>
      </c>
      <c r="F82" s="47">
        <v>250</v>
      </c>
      <c r="G82" s="47">
        <v>72</v>
      </c>
      <c r="H82" s="47">
        <v>110</v>
      </c>
      <c r="I82" s="47">
        <v>22</v>
      </c>
      <c r="J82" s="47">
        <v>20</v>
      </c>
      <c r="K82" s="47">
        <v>30</v>
      </c>
      <c r="L82" s="47">
        <v>100</v>
      </c>
      <c r="M82" s="47">
        <v>100</v>
      </c>
      <c r="N82" s="47">
        <v>60</v>
      </c>
      <c r="O82" s="47">
        <v>100</v>
      </c>
      <c r="P82" s="47">
        <v>75</v>
      </c>
      <c r="Q82" s="47">
        <v>30</v>
      </c>
      <c r="R82" s="47">
        <v>20</v>
      </c>
      <c r="S82" s="47">
        <v>25</v>
      </c>
      <c r="T82" s="47">
        <v>21</v>
      </c>
      <c r="U82" s="47">
        <v>9</v>
      </c>
      <c r="V82" s="47">
        <v>8.5</v>
      </c>
      <c r="W82" s="47">
        <v>9</v>
      </c>
      <c r="X82" s="64">
        <v>0</v>
      </c>
      <c r="Y82" s="64">
        <v>0</v>
      </c>
      <c r="Z82" s="47">
        <v>4</v>
      </c>
      <c r="AA82" s="47">
        <v>14</v>
      </c>
      <c r="AB82" s="64">
        <v>0</v>
      </c>
      <c r="AC82" s="64">
        <v>0</v>
      </c>
      <c r="AD82" s="64">
        <v>0</v>
      </c>
      <c r="AE82" s="64">
        <v>0</v>
      </c>
      <c r="AF82" s="64">
        <v>0</v>
      </c>
    </row>
    <row r="83" spans="1:32" s="14" customFormat="1" x14ac:dyDescent="0.2">
      <c r="A83" s="13" t="s">
        <v>105</v>
      </c>
      <c r="B83" s="24" t="s">
        <v>32</v>
      </c>
      <c r="C83" s="49">
        <v>40</v>
      </c>
      <c r="D83" s="49">
        <v>40</v>
      </c>
      <c r="E83" s="49">
        <v>1020</v>
      </c>
      <c r="F83" s="49">
        <v>721.8</v>
      </c>
      <c r="G83" s="49">
        <v>213</v>
      </c>
      <c r="H83" s="49">
        <v>235</v>
      </c>
      <c r="I83" s="49">
        <v>134.5</v>
      </c>
      <c r="J83" s="49">
        <v>141.5</v>
      </c>
      <c r="K83" s="49">
        <v>160.5</v>
      </c>
      <c r="L83" s="49">
        <v>779.5</v>
      </c>
      <c r="M83" s="49">
        <v>610</v>
      </c>
      <c r="N83" s="49">
        <v>511.3</v>
      </c>
      <c r="O83" s="49">
        <v>571.4</v>
      </c>
      <c r="P83" s="49">
        <v>1202.5999999999999</v>
      </c>
      <c r="Q83" s="49">
        <v>699.2</v>
      </c>
      <c r="R83" s="49">
        <v>867</v>
      </c>
      <c r="S83" s="49">
        <v>556.1</v>
      </c>
      <c r="T83" s="49">
        <v>451.5</v>
      </c>
      <c r="U83" s="49">
        <v>281.3</v>
      </c>
      <c r="V83" s="49">
        <v>170.4</v>
      </c>
      <c r="W83" s="49">
        <v>117.9</v>
      </c>
      <c r="X83" s="49">
        <v>130.9</v>
      </c>
      <c r="Y83" s="49">
        <v>139.80000000000001</v>
      </c>
      <c r="Z83" s="49">
        <v>106.1</v>
      </c>
      <c r="AA83" s="49">
        <v>67.2</v>
      </c>
      <c r="AB83" s="49">
        <v>21.6</v>
      </c>
      <c r="AC83" s="49">
        <v>24</v>
      </c>
      <c r="AD83" s="49">
        <v>31.7</v>
      </c>
      <c r="AE83" s="49">
        <v>179</v>
      </c>
      <c r="AF83" s="49">
        <v>204.00000000000003</v>
      </c>
    </row>
    <row r="84" spans="1:32" x14ac:dyDescent="0.2">
      <c r="A84" s="3" t="s">
        <v>106</v>
      </c>
      <c r="B84" s="8" t="s">
        <v>28</v>
      </c>
      <c r="C84" s="64">
        <v>0</v>
      </c>
      <c r="D84" s="64">
        <v>0</v>
      </c>
      <c r="E84" s="64">
        <v>0</v>
      </c>
      <c r="F84" s="64">
        <v>0</v>
      </c>
      <c r="G84" s="64">
        <v>0</v>
      </c>
      <c r="H84" s="64">
        <v>0</v>
      </c>
      <c r="I84" s="64">
        <v>0</v>
      </c>
      <c r="J84" s="64">
        <v>0</v>
      </c>
      <c r="K84" s="64">
        <v>0</v>
      </c>
      <c r="L84" s="64">
        <v>0</v>
      </c>
      <c r="M84" s="64">
        <v>0</v>
      </c>
      <c r="N84" s="64">
        <v>0</v>
      </c>
      <c r="O84" s="64">
        <v>0</v>
      </c>
      <c r="P84" s="64">
        <v>0</v>
      </c>
      <c r="Q84" s="64">
        <v>0</v>
      </c>
      <c r="R84" s="64">
        <v>0</v>
      </c>
      <c r="S84" s="64">
        <v>0</v>
      </c>
      <c r="T84" s="64">
        <v>0</v>
      </c>
      <c r="U84" s="64">
        <v>0</v>
      </c>
      <c r="V84" s="64">
        <v>0</v>
      </c>
      <c r="W84" s="64">
        <v>0</v>
      </c>
      <c r="X84" s="47">
        <v>10</v>
      </c>
      <c r="Y84" s="47">
        <v>7.5</v>
      </c>
      <c r="Z84" s="47">
        <v>2.5</v>
      </c>
      <c r="AA84" s="47">
        <v>2.5</v>
      </c>
      <c r="AB84" s="47">
        <v>2.5</v>
      </c>
      <c r="AC84" s="64">
        <v>0</v>
      </c>
      <c r="AD84" s="64">
        <v>0</v>
      </c>
      <c r="AE84" s="64">
        <v>0</v>
      </c>
      <c r="AF84" s="64">
        <v>0</v>
      </c>
    </row>
    <row r="85" spans="1:32" x14ac:dyDescent="0.2">
      <c r="A85" s="3" t="s">
        <v>107</v>
      </c>
      <c r="B85" s="8" t="s">
        <v>28</v>
      </c>
      <c r="C85" s="64">
        <v>0</v>
      </c>
      <c r="D85" s="64">
        <v>0</v>
      </c>
      <c r="E85" s="64">
        <v>0</v>
      </c>
      <c r="F85" s="64">
        <v>0</v>
      </c>
      <c r="G85" s="64">
        <v>0</v>
      </c>
      <c r="H85" s="64">
        <v>0</v>
      </c>
      <c r="I85" s="64">
        <v>0</v>
      </c>
      <c r="J85" s="64">
        <v>0</v>
      </c>
      <c r="K85" s="64">
        <v>0</v>
      </c>
      <c r="L85" s="64">
        <v>0</v>
      </c>
      <c r="M85" s="64">
        <v>0</v>
      </c>
      <c r="N85" s="64">
        <v>0</v>
      </c>
      <c r="O85" s="64">
        <v>0</v>
      </c>
      <c r="P85" s="64">
        <v>0</v>
      </c>
      <c r="Q85" s="64">
        <v>0</v>
      </c>
      <c r="R85" s="64">
        <v>0</v>
      </c>
      <c r="S85" s="64">
        <v>0</v>
      </c>
      <c r="T85" s="64">
        <v>0</v>
      </c>
      <c r="U85" s="64">
        <v>0</v>
      </c>
      <c r="V85" s="64">
        <v>0</v>
      </c>
      <c r="W85" s="64">
        <v>0</v>
      </c>
      <c r="X85" s="47">
        <v>15</v>
      </c>
      <c r="Y85" s="47">
        <v>7.5</v>
      </c>
      <c r="Z85" s="64">
        <v>0</v>
      </c>
      <c r="AA85" s="64">
        <v>0</v>
      </c>
      <c r="AB85" s="64">
        <v>0</v>
      </c>
      <c r="AC85" s="64">
        <v>0</v>
      </c>
      <c r="AD85" s="64">
        <v>0</v>
      </c>
      <c r="AE85" s="64">
        <v>0</v>
      </c>
      <c r="AF85" s="64">
        <v>0</v>
      </c>
    </row>
    <row r="86" spans="1:32" s="14" customFormat="1" x14ac:dyDescent="0.2">
      <c r="A86" s="13" t="s">
        <v>108</v>
      </c>
      <c r="B86" s="24" t="s">
        <v>28</v>
      </c>
      <c r="C86" s="49">
        <v>0</v>
      </c>
      <c r="D86" s="49">
        <v>0</v>
      </c>
      <c r="E86" s="49">
        <v>0</v>
      </c>
      <c r="F86" s="49">
        <v>0</v>
      </c>
      <c r="G86" s="49">
        <v>0</v>
      </c>
      <c r="H86" s="49">
        <v>0</v>
      </c>
      <c r="I86" s="49">
        <v>0</v>
      </c>
      <c r="J86" s="49">
        <v>0</v>
      </c>
      <c r="K86" s="49">
        <v>0</v>
      </c>
      <c r="L86" s="49">
        <v>0</v>
      </c>
      <c r="M86" s="49">
        <v>0</v>
      </c>
      <c r="N86" s="49">
        <v>0</v>
      </c>
      <c r="O86" s="49">
        <v>0</v>
      </c>
      <c r="P86" s="49">
        <v>0</v>
      </c>
      <c r="Q86" s="49">
        <v>0</v>
      </c>
      <c r="R86" s="49">
        <v>0</v>
      </c>
      <c r="S86" s="49">
        <v>0</v>
      </c>
      <c r="T86" s="49">
        <v>0</v>
      </c>
      <c r="U86" s="49">
        <v>0</v>
      </c>
      <c r="V86" s="49">
        <v>0</v>
      </c>
      <c r="W86" s="49">
        <v>0</v>
      </c>
      <c r="X86" s="49">
        <v>25</v>
      </c>
      <c r="Y86" s="49">
        <v>15</v>
      </c>
      <c r="Z86" s="49">
        <v>2.5</v>
      </c>
      <c r="AA86" s="49">
        <v>2.5</v>
      </c>
      <c r="AB86" s="49">
        <v>2.5</v>
      </c>
      <c r="AC86" s="49">
        <v>0</v>
      </c>
      <c r="AD86" s="49">
        <v>0</v>
      </c>
      <c r="AE86" s="49">
        <v>0</v>
      </c>
      <c r="AF86" s="49">
        <v>0</v>
      </c>
    </row>
    <row r="87" spans="1:32" x14ac:dyDescent="0.2">
      <c r="A87" s="3" t="s">
        <v>109</v>
      </c>
      <c r="B87" s="8" t="s">
        <v>49</v>
      </c>
      <c r="C87" s="64">
        <v>0</v>
      </c>
      <c r="D87" s="64">
        <v>0</v>
      </c>
      <c r="E87" s="64">
        <v>0</v>
      </c>
      <c r="F87" s="64">
        <v>0</v>
      </c>
      <c r="G87" s="64">
        <v>0</v>
      </c>
      <c r="H87" s="64">
        <v>0</v>
      </c>
      <c r="I87" s="64">
        <v>0</v>
      </c>
      <c r="J87" s="64">
        <v>0</v>
      </c>
      <c r="K87" s="64">
        <v>0</v>
      </c>
      <c r="L87" s="64">
        <v>0</v>
      </c>
      <c r="M87" s="64">
        <v>0</v>
      </c>
      <c r="N87" s="64">
        <v>0</v>
      </c>
      <c r="O87" s="47">
        <v>102.6</v>
      </c>
      <c r="P87" s="47">
        <v>98.8</v>
      </c>
      <c r="Q87" s="47">
        <v>83.6</v>
      </c>
      <c r="R87" s="47">
        <v>95</v>
      </c>
      <c r="S87" s="47">
        <v>92.5</v>
      </c>
      <c r="T87" s="47">
        <v>92.5</v>
      </c>
      <c r="U87" s="47">
        <v>85.1</v>
      </c>
      <c r="V87" s="47">
        <v>92.5</v>
      </c>
      <c r="W87" s="47">
        <v>96.2</v>
      </c>
      <c r="X87" s="47">
        <v>92.5</v>
      </c>
      <c r="Y87" s="47">
        <v>168</v>
      </c>
      <c r="Z87" s="47">
        <v>135</v>
      </c>
      <c r="AA87" s="47">
        <v>135</v>
      </c>
      <c r="AB87" s="47">
        <v>145</v>
      </c>
      <c r="AC87" s="47">
        <v>240</v>
      </c>
      <c r="AD87" s="64">
        <v>0</v>
      </c>
      <c r="AE87" s="64">
        <v>0</v>
      </c>
      <c r="AF87" s="47">
        <v>175</v>
      </c>
    </row>
    <row r="88" spans="1:32" x14ac:dyDescent="0.2">
      <c r="A88" s="3" t="s">
        <v>110</v>
      </c>
      <c r="B88" s="8" t="s">
        <v>49</v>
      </c>
      <c r="C88" s="64">
        <v>0</v>
      </c>
      <c r="D88" s="64">
        <v>0</v>
      </c>
      <c r="E88" s="64">
        <v>0</v>
      </c>
      <c r="F88" s="64">
        <v>0</v>
      </c>
      <c r="G88" s="64">
        <v>0</v>
      </c>
      <c r="H88" s="64">
        <v>0</v>
      </c>
      <c r="I88" s="64">
        <v>0</v>
      </c>
      <c r="J88" s="64">
        <v>0</v>
      </c>
      <c r="K88" s="64">
        <v>0</v>
      </c>
      <c r="L88" s="64">
        <v>0</v>
      </c>
      <c r="M88" s="64">
        <v>0</v>
      </c>
      <c r="N88" s="64">
        <v>0</v>
      </c>
      <c r="O88" s="47">
        <v>48.6</v>
      </c>
      <c r="P88" s="47">
        <v>52</v>
      </c>
      <c r="Q88" s="47">
        <v>46.2</v>
      </c>
      <c r="R88" s="47">
        <v>57.5</v>
      </c>
      <c r="S88" s="47">
        <v>62.5</v>
      </c>
      <c r="T88" s="47">
        <v>67.5</v>
      </c>
      <c r="U88" s="47">
        <v>66.7</v>
      </c>
      <c r="V88" s="47">
        <v>80</v>
      </c>
      <c r="W88" s="47">
        <v>88.4</v>
      </c>
      <c r="X88" s="47">
        <v>92.5</v>
      </c>
      <c r="Y88" s="47">
        <v>40</v>
      </c>
      <c r="Z88" s="47">
        <v>54</v>
      </c>
      <c r="AA88" s="47">
        <v>54</v>
      </c>
      <c r="AB88" s="47">
        <v>125</v>
      </c>
      <c r="AC88" s="64">
        <v>0</v>
      </c>
      <c r="AD88" s="64">
        <v>0</v>
      </c>
      <c r="AE88" s="64">
        <v>0</v>
      </c>
      <c r="AF88" s="64">
        <v>0</v>
      </c>
    </row>
    <row r="89" spans="1:32" x14ac:dyDescent="0.2">
      <c r="A89" s="3" t="s">
        <v>111</v>
      </c>
      <c r="B89" s="8" t="s">
        <v>49</v>
      </c>
      <c r="C89" s="64">
        <v>0</v>
      </c>
      <c r="D89" s="64">
        <v>0</v>
      </c>
      <c r="E89" s="64">
        <v>0</v>
      </c>
      <c r="F89" s="64">
        <v>0</v>
      </c>
      <c r="G89" s="64">
        <v>0</v>
      </c>
      <c r="H89" s="64">
        <v>0</v>
      </c>
      <c r="I89" s="64">
        <v>0</v>
      </c>
      <c r="J89" s="64">
        <v>0</v>
      </c>
      <c r="K89" s="64">
        <v>0</v>
      </c>
      <c r="L89" s="64">
        <v>0</v>
      </c>
      <c r="M89" s="64">
        <v>0</v>
      </c>
      <c r="N89" s="64">
        <v>0</v>
      </c>
      <c r="O89" s="47">
        <v>178.2</v>
      </c>
      <c r="P89" s="47">
        <v>169</v>
      </c>
      <c r="Q89" s="47">
        <v>138.6</v>
      </c>
      <c r="R89" s="47">
        <v>155</v>
      </c>
      <c r="S89" s="47">
        <v>152.5</v>
      </c>
      <c r="T89" s="47">
        <v>147.5</v>
      </c>
      <c r="U89" s="47">
        <v>133.4</v>
      </c>
      <c r="V89" s="47">
        <v>142.5</v>
      </c>
      <c r="W89" s="47">
        <v>143</v>
      </c>
      <c r="X89" s="47">
        <v>135</v>
      </c>
      <c r="Y89" s="47">
        <v>60</v>
      </c>
      <c r="Z89" s="47">
        <v>54</v>
      </c>
      <c r="AA89" s="47">
        <v>54</v>
      </c>
      <c r="AB89" s="47">
        <v>25</v>
      </c>
      <c r="AC89" s="47">
        <v>24</v>
      </c>
      <c r="AD89" s="47">
        <v>191</v>
      </c>
      <c r="AE89" s="47">
        <v>345</v>
      </c>
      <c r="AF89" s="47">
        <v>30</v>
      </c>
    </row>
    <row r="90" spans="1:32" s="14" customFormat="1" x14ac:dyDescent="0.2">
      <c r="A90" s="13" t="s">
        <v>112</v>
      </c>
      <c r="B90" s="24" t="s">
        <v>49</v>
      </c>
      <c r="C90" s="49">
        <v>0</v>
      </c>
      <c r="D90" s="49">
        <v>0</v>
      </c>
      <c r="E90" s="49">
        <v>0</v>
      </c>
      <c r="F90" s="49">
        <v>0</v>
      </c>
      <c r="G90" s="49">
        <v>0</v>
      </c>
      <c r="H90" s="49">
        <v>0</v>
      </c>
      <c r="I90" s="49">
        <v>0</v>
      </c>
      <c r="J90" s="49">
        <v>0</v>
      </c>
      <c r="K90" s="49">
        <v>0</v>
      </c>
      <c r="L90" s="49">
        <v>0</v>
      </c>
      <c r="M90" s="49">
        <v>0</v>
      </c>
      <c r="N90" s="49">
        <v>0</v>
      </c>
      <c r="O90" s="49">
        <v>329.4</v>
      </c>
      <c r="P90" s="49">
        <v>319.8</v>
      </c>
      <c r="Q90" s="49">
        <v>268.39999999999998</v>
      </c>
      <c r="R90" s="49">
        <v>307.5</v>
      </c>
      <c r="S90" s="49">
        <v>307.5</v>
      </c>
      <c r="T90" s="49">
        <v>307.5</v>
      </c>
      <c r="U90" s="49">
        <v>285.2</v>
      </c>
      <c r="V90" s="49">
        <v>315</v>
      </c>
      <c r="W90" s="49">
        <v>327.60000000000002</v>
      </c>
      <c r="X90" s="49">
        <v>320</v>
      </c>
      <c r="Y90" s="49">
        <v>268</v>
      </c>
      <c r="Z90" s="49">
        <v>243</v>
      </c>
      <c r="AA90" s="49">
        <v>243</v>
      </c>
      <c r="AB90" s="49">
        <v>295</v>
      </c>
      <c r="AC90" s="49">
        <v>264</v>
      </c>
      <c r="AD90" s="49">
        <v>168</v>
      </c>
      <c r="AE90" s="49">
        <v>315</v>
      </c>
      <c r="AF90" s="49">
        <v>205</v>
      </c>
    </row>
    <row r="91" spans="1:32" x14ac:dyDescent="0.2">
      <c r="A91" s="3" t="s">
        <v>113</v>
      </c>
      <c r="B91" s="8" t="s">
        <v>49</v>
      </c>
      <c r="C91" s="64">
        <v>0</v>
      </c>
      <c r="D91" s="47">
        <v>300</v>
      </c>
      <c r="E91" s="47">
        <v>150</v>
      </c>
      <c r="F91" s="47">
        <v>150</v>
      </c>
      <c r="G91" s="64">
        <v>0</v>
      </c>
      <c r="H91" s="64">
        <v>0</v>
      </c>
      <c r="I91" s="64">
        <v>0</v>
      </c>
      <c r="J91" s="64">
        <v>0</v>
      </c>
      <c r="K91" s="64">
        <v>0</v>
      </c>
      <c r="L91" s="64">
        <v>0</v>
      </c>
      <c r="M91" s="64">
        <v>0</v>
      </c>
      <c r="N91" s="64">
        <v>0</v>
      </c>
      <c r="O91" s="64">
        <v>0</v>
      </c>
      <c r="P91" s="64">
        <v>0</v>
      </c>
      <c r="Q91" s="47">
        <v>56</v>
      </c>
      <c r="R91" s="47">
        <v>180</v>
      </c>
      <c r="S91" s="64">
        <v>0</v>
      </c>
      <c r="T91" s="64">
        <v>0</v>
      </c>
      <c r="U91" s="47">
        <v>1025</v>
      </c>
      <c r="V91" s="47">
        <v>225</v>
      </c>
      <c r="W91" s="47">
        <v>100</v>
      </c>
      <c r="X91" s="47">
        <v>125</v>
      </c>
      <c r="Y91" s="47">
        <v>40</v>
      </c>
      <c r="Z91" s="47">
        <v>30</v>
      </c>
      <c r="AA91" s="47">
        <v>15</v>
      </c>
      <c r="AB91" s="47">
        <v>65</v>
      </c>
      <c r="AC91" s="64">
        <v>0</v>
      </c>
      <c r="AD91" s="64">
        <v>0</v>
      </c>
      <c r="AE91" s="64">
        <v>0</v>
      </c>
      <c r="AF91" s="64">
        <v>0</v>
      </c>
    </row>
    <row r="92" spans="1:32" x14ac:dyDescent="0.2">
      <c r="A92" s="3" t="s">
        <v>114</v>
      </c>
      <c r="B92" s="8" t="s">
        <v>49</v>
      </c>
      <c r="C92" s="64">
        <v>0</v>
      </c>
      <c r="D92" s="64">
        <v>0</v>
      </c>
      <c r="E92" s="64">
        <v>0</v>
      </c>
      <c r="F92" s="64">
        <v>0</v>
      </c>
      <c r="G92" s="64">
        <v>0</v>
      </c>
      <c r="H92" s="64">
        <v>0</v>
      </c>
      <c r="I92" s="64">
        <v>0</v>
      </c>
      <c r="J92" s="64">
        <v>0</v>
      </c>
      <c r="K92" s="64">
        <v>0</v>
      </c>
      <c r="L92" s="64">
        <v>0</v>
      </c>
      <c r="M92" s="64">
        <v>0</v>
      </c>
      <c r="N92" s="64">
        <v>0</v>
      </c>
      <c r="O92" s="64">
        <v>0</v>
      </c>
      <c r="P92" s="64">
        <v>0</v>
      </c>
      <c r="Q92" s="47">
        <v>18</v>
      </c>
      <c r="R92" s="64">
        <v>0</v>
      </c>
      <c r="S92" s="64">
        <v>0</v>
      </c>
      <c r="T92" s="47">
        <v>441</v>
      </c>
      <c r="U92" s="47">
        <v>330</v>
      </c>
      <c r="V92" s="64">
        <v>0</v>
      </c>
      <c r="W92" s="47">
        <v>35</v>
      </c>
      <c r="X92" s="47">
        <v>45</v>
      </c>
      <c r="Y92" s="47">
        <v>15</v>
      </c>
      <c r="Z92" s="47">
        <v>5</v>
      </c>
      <c r="AA92" s="64">
        <v>0</v>
      </c>
      <c r="AB92" s="64">
        <v>0</v>
      </c>
      <c r="AC92" s="64">
        <v>0</v>
      </c>
      <c r="AD92" s="47">
        <v>23</v>
      </c>
      <c r="AE92" s="47">
        <v>30</v>
      </c>
      <c r="AF92" s="64">
        <v>0</v>
      </c>
    </row>
    <row r="93" spans="1:32" s="14" customFormat="1" x14ac:dyDescent="0.2">
      <c r="A93" s="13" t="s">
        <v>115</v>
      </c>
      <c r="B93" s="24" t="s">
        <v>49</v>
      </c>
      <c r="C93" s="49">
        <v>0</v>
      </c>
      <c r="D93" s="49">
        <v>300</v>
      </c>
      <c r="E93" s="49">
        <v>150</v>
      </c>
      <c r="F93" s="49">
        <v>150</v>
      </c>
      <c r="G93" s="49">
        <v>0</v>
      </c>
      <c r="H93" s="49">
        <v>0</v>
      </c>
      <c r="I93" s="49">
        <v>0</v>
      </c>
      <c r="J93" s="49">
        <v>0</v>
      </c>
      <c r="K93" s="49">
        <v>0</v>
      </c>
      <c r="L93" s="49">
        <v>0</v>
      </c>
      <c r="M93" s="49">
        <v>0</v>
      </c>
      <c r="N93" s="49">
        <v>0</v>
      </c>
      <c r="O93" s="49">
        <v>0</v>
      </c>
      <c r="P93" s="49">
        <v>0</v>
      </c>
      <c r="Q93" s="49">
        <v>74</v>
      </c>
      <c r="R93" s="49">
        <v>180</v>
      </c>
      <c r="S93" s="49">
        <v>0</v>
      </c>
      <c r="T93" s="49">
        <v>441</v>
      </c>
      <c r="U93" s="49">
        <v>1355</v>
      </c>
      <c r="V93" s="49">
        <v>225</v>
      </c>
      <c r="W93" s="49">
        <v>135</v>
      </c>
      <c r="X93" s="49">
        <v>170</v>
      </c>
      <c r="Y93" s="49">
        <v>55</v>
      </c>
      <c r="Z93" s="49">
        <v>35</v>
      </c>
      <c r="AA93" s="49">
        <v>15</v>
      </c>
      <c r="AB93" s="49">
        <v>65</v>
      </c>
      <c r="AC93" s="49">
        <v>0</v>
      </c>
      <c r="AD93" s="49">
        <v>0</v>
      </c>
      <c r="AE93" s="49">
        <v>0</v>
      </c>
      <c r="AF93" s="49">
        <v>0</v>
      </c>
    </row>
    <row r="94" spans="1:32" x14ac:dyDescent="0.2">
      <c r="A94" s="3" t="s">
        <v>116</v>
      </c>
      <c r="B94" s="8" t="s">
        <v>49</v>
      </c>
      <c r="C94" s="47">
        <v>1500</v>
      </c>
      <c r="D94" s="47">
        <v>1400</v>
      </c>
      <c r="E94" s="47">
        <v>2240</v>
      </c>
      <c r="F94" s="47">
        <v>2590</v>
      </c>
      <c r="G94" s="47">
        <v>2100</v>
      </c>
      <c r="H94" s="47">
        <v>3640</v>
      </c>
      <c r="I94" s="47">
        <v>1800</v>
      </c>
      <c r="J94" s="47">
        <v>840</v>
      </c>
      <c r="K94" s="47">
        <v>2040</v>
      </c>
      <c r="L94" s="47">
        <v>2400</v>
      </c>
      <c r="M94" s="47">
        <v>5250</v>
      </c>
      <c r="N94" s="47">
        <v>6300</v>
      </c>
      <c r="O94" s="47">
        <v>8250</v>
      </c>
      <c r="P94" s="47">
        <v>4000</v>
      </c>
      <c r="Q94" s="47">
        <v>3200</v>
      </c>
      <c r="R94" s="47">
        <v>2200</v>
      </c>
      <c r="S94" s="47">
        <v>1800</v>
      </c>
      <c r="T94" s="47">
        <v>1200</v>
      </c>
      <c r="U94" s="47">
        <v>630</v>
      </c>
      <c r="V94" s="47">
        <v>458</v>
      </c>
      <c r="W94" s="47">
        <v>550</v>
      </c>
      <c r="X94" s="47">
        <v>1639</v>
      </c>
      <c r="Y94" s="47">
        <v>700</v>
      </c>
      <c r="Z94" s="47">
        <v>806.4</v>
      </c>
      <c r="AA94" s="47">
        <v>1320</v>
      </c>
      <c r="AB94" s="47">
        <v>1622.5</v>
      </c>
      <c r="AC94" s="47">
        <v>2426.6</v>
      </c>
      <c r="AD94" s="47">
        <v>2480.1</v>
      </c>
      <c r="AE94" s="47">
        <v>1218.8</v>
      </c>
      <c r="AF94" s="47">
        <v>471.50000000000006</v>
      </c>
    </row>
    <row r="95" spans="1:32" x14ac:dyDescent="0.2">
      <c r="A95" s="3" t="s">
        <v>117</v>
      </c>
      <c r="B95" s="8" t="s">
        <v>49</v>
      </c>
      <c r="C95" s="47">
        <v>750</v>
      </c>
      <c r="D95" s="47">
        <v>382.5</v>
      </c>
      <c r="E95" s="47">
        <v>1575</v>
      </c>
      <c r="F95" s="47">
        <v>1886.5</v>
      </c>
      <c r="G95" s="47">
        <v>1679.6</v>
      </c>
      <c r="H95" s="47">
        <v>1836</v>
      </c>
      <c r="I95" s="47">
        <v>1359.8</v>
      </c>
      <c r="J95" s="47">
        <v>1424.8</v>
      </c>
      <c r="K95" s="47">
        <v>1533.6</v>
      </c>
      <c r="L95" s="47">
        <v>2166</v>
      </c>
      <c r="M95" s="47">
        <v>3510</v>
      </c>
      <c r="N95" s="47">
        <v>4680</v>
      </c>
      <c r="O95" s="47">
        <v>2400</v>
      </c>
      <c r="P95" s="47">
        <v>4000</v>
      </c>
      <c r="Q95" s="47">
        <v>960</v>
      </c>
      <c r="R95" s="47">
        <v>900</v>
      </c>
      <c r="S95" s="47">
        <v>1000</v>
      </c>
      <c r="T95" s="47">
        <v>680</v>
      </c>
      <c r="U95" s="47">
        <v>374</v>
      </c>
      <c r="V95" s="47">
        <v>230</v>
      </c>
      <c r="W95" s="47">
        <v>280</v>
      </c>
      <c r="X95" s="47">
        <v>692</v>
      </c>
      <c r="Y95" s="47">
        <v>320</v>
      </c>
      <c r="Z95" s="47">
        <v>271.7</v>
      </c>
      <c r="AA95" s="47">
        <v>252</v>
      </c>
      <c r="AB95" s="47">
        <v>453.6</v>
      </c>
      <c r="AC95" s="47">
        <v>663.6</v>
      </c>
      <c r="AD95" s="47">
        <v>864</v>
      </c>
      <c r="AE95" s="47">
        <v>720.3</v>
      </c>
      <c r="AF95" s="47">
        <v>264</v>
      </c>
    </row>
    <row r="96" spans="1:32" x14ac:dyDescent="0.2">
      <c r="A96" s="3" t="s">
        <v>118</v>
      </c>
      <c r="B96" s="8" t="s">
        <v>49</v>
      </c>
      <c r="C96" s="47">
        <v>405</v>
      </c>
      <c r="D96" s="47">
        <v>696</v>
      </c>
      <c r="E96" s="47">
        <v>749</v>
      </c>
      <c r="F96" s="47">
        <v>826</v>
      </c>
      <c r="G96" s="47">
        <v>798</v>
      </c>
      <c r="H96" s="47">
        <v>1085</v>
      </c>
      <c r="I96" s="47">
        <v>1176</v>
      </c>
      <c r="J96" s="47">
        <v>1344</v>
      </c>
      <c r="K96" s="47">
        <v>1246</v>
      </c>
      <c r="L96" s="47">
        <v>1358</v>
      </c>
      <c r="M96" s="47">
        <v>2052</v>
      </c>
      <c r="N96" s="47">
        <v>1881</v>
      </c>
      <c r="O96" s="47">
        <v>1500</v>
      </c>
      <c r="P96" s="47">
        <v>2100</v>
      </c>
      <c r="Q96" s="47">
        <v>2100</v>
      </c>
      <c r="R96" s="47">
        <v>1320</v>
      </c>
      <c r="S96" s="47">
        <v>1210</v>
      </c>
      <c r="T96" s="47">
        <v>910</v>
      </c>
      <c r="U96" s="47">
        <v>629</v>
      </c>
      <c r="V96" s="47">
        <v>198</v>
      </c>
      <c r="W96" s="47">
        <v>264</v>
      </c>
      <c r="X96" s="47">
        <v>286</v>
      </c>
      <c r="Y96" s="47">
        <v>140</v>
      </c>
      <c r="Z96" s="47">
        <v>140.69999999999999</v>
      </c>
      <c r="AA96" s="47">
        <v>143</v>
      </c>
      <c r="AB96" s="47">
        <v>295</v>
      </c>
      <c r="AC96" s="47">
        <v>545.6</v>
      </c>
      <c r="AD96" s="47">
        <v>354.9</v>
      </c>
      <c r="AE96" s="47">
        <v>176</v>
      </c>
      <c r="AF96" s="47">
        <v>103.50000000000001</v>
      </c>
    </row>
    <row r="97" spans="1:32" x14ac:dyDescent="0.2">
      <c r="A97" s="3" t="s">
        <v>119</v>
      </c>
      <c r="B97" s="8" t="s">
        <v>49</v>
      </c>
      <c r="C97" s="47">
        <v>15</v>
      </c>
      <c r="D97" s="47">
        <v>40</v>
      </c>
      <c r="E97" s="47">
        <v>70.400000000000006</v>
      </c>
      <c r="F97" s="47">
        <v>143.5</v>
      </c>
      <c r="G97" s="47">
        <v>185.5</v>
      </c>
      <c r="H97" s="47">
        <v>234.5</v>
      </c>
      <c r="I97" s="47">
        <v>301</v>
      </c>
      <c r="J97" s="47">
        <v>330</v>
      </c>
      <c r="K97" s="47">
        <v>423</v>
      </c>
      <c r="L97" s="47">
        <v>540</v>
      </c>
      <c r="M97" s="47">
        <v>690</v>
      </c>
      <c r="N97" s="47">
        <v>879</v>
      </c>
      <c r="O97" s="47">
        <v>875</v>
      </c>
      <c r="P97" s="47">
        <v>1224</v>
      </c>
      <c r="Q97" s="47">
        <v>800</v>
      </c>
      <c r="R97" s="47">
        <v>40.799999999999997</v>
      </c>
      <c r="S97" s="47">
        <v>24.2</v>
      </c>
      <c r="T97" s="47">
        <v>484</v>
      </c>
      <c r="U97" s="47">
        <v>320</v>
      </c>
      <c r="V97" s="47">
        <v>82</v>
      </c>
      <c r="W97" s="47">
        <v>100</v>
      </c>
      <c r="X97" s="47">
        <v>156</v>
      </c>
      <c r="Y97" s="47">
        <v>40</v>
      </c>
      <c r="Z97" s="47">
        <v>36</v>
      </c>
      <c r="AA97" s="47">
        <v>77</v>
      </c>
      <c r="AB97" s="66">
        <v>45.6</v>
      </c>
      <c r="AC97" s="47">
        <v>37.799999999999997</v>
      </c>
      <c r="AD97" s="47">
        <v>30</v>
      </c>
      <c r="AE97" s="47">
        <v>58.8</v>
      </c>
      <c r="AF97" s="47">
        <v>22.000000000000004</v>
      </c>
    </row>
    <row r="98" spans="1:32" x14ac:dyDescent="0.2">
      <c r="A98" s="3" t="s">
        <v>120</v>
      </c>
      <c r="B98" s="8" t="s">
        <v>49</v>
      </c>
      <c r="C98" s="64">
        <v>0</v>
      </c>
      <c r="D98" s="64">
        <v>0</v>
      </c>
      <c r="E98" s="47">
        <v>37.5</v>
      </c>
      <c r="F98" s="47">
        <v>37.5</v>
      </c>
      <c r="G98" s="47">
        <v>40</v>
      </c>
      <c r="H98" s="47">
        <v>40</v>
      </c>
      <c r="I98" s="64">
        <v>0</v>
      </c>
      <c r="J98" s="64">
        <v>0</v>
      </c>
      <c r="K98" s="47">
        <v>15</v>
      </c>
      <c r="L98" s="47">
        <v>600</v>
      </c>
      <c r="M98" s="47">
        <v>500</v>
      </c>
      <c r="N98" s="47">
        <v>3750</v>
      </c>
      <c r="O98" s="47">
        <v>4500</v>
      </c>
      <c r="P98" s="47">
        <v>4200</v>
      </c>
      <c r="Q98" s="47">
        <v>2200</v>
      </c>
      <c r="R98" s="47">
        <v>1960</v>
      </c>
      <c r="S98" s="47">
        <v>1200</v>
      </c>
      <c r="T98" s="47">
        <v>1080</v>
      </c>
      <c r="U98" s="47">
        <v>480</v>
      </c>
      <c r="V98" s="47">
        <v>194</v>
      </c>
      <c r="W98" s="47">
        <v>189</v>
      </c>
      <c r="X98" s="47">
        <v>264</v>
      </c>
      <c r="Y98" s="47">
        <v>170</v>
      </c>
      <c r="Z98" s="47">
        <v>73.5</v>
      </c>
      <c r="AA98" s="47">
        <v>187</v>
      </c>
      <c r="AB98" s="68">
        <v>277.5</v>
      </c>
      <c r="AC98" s="47">
        <v>259.60000000000002</v>
      </c>
      <c r="AD98" s="47">
        <v>338.1</v>
      </c>
      <c r="AE98" s="47">
        <v>413.6</v>
      </c>
      <c r="AF98" s="47">
        <v>241.50000000000003</v>
      </c>
    </row>
    <row r="99" spans="1:32" s="14" customFormat="1" x14ac:dyDescent="0.2">
      <c r="A99" s="13" t="s">
        <v>121</v>
      </c>
      <c r="B99" s="24" t="s">
        <v>49</v>
      </c>
      <c r="C99" s="49">
        <v>2670</v>
      </c>
      <c r="D99" s="49">
        <v>2518.5</v>
      </c>
      <c r="E99" s="49">
        <v>4671.8999999999996</v>
      </c>
      <c r="F99" s="49">
        <v>5483.5</v>
      </c>
      <c r="G99" s="49">
        <v>4803.1000000000004</v>
      </c>
      <c r="H99" s="49">
        <v>6835.5</v>
      </c>
      <c r="I99" s="49">
        <v>4636.8</v>
      </c>
      <c r="J99" s="49">
        <v>3938.8</v>
      </c>
      <c r="K99" s="49">
        <v>5257.6</v>
      </c>
      <c r="L99" s="49">
        <v>7064</v>
      </c>
      <c r="M99" s="49">
        <v>12002</v>
      </c>
      <c r="N99" s="49">
        <v>17490</v>
      </c>
      <c r="O99" s="49">
        <v>17525</v>
      </c>
      <c r="P99" s="49">
        <v>15524</v>
      </c>
      <c r="Q99" s="49">
        <v>9260</v>
      </c>
      <c r="R99" s="49">
        <v>6420.8</v>
      </c>
      <c r="S99" s="49">
        <v>5234.2</v>
      </c>
      <c r="T99" s="49">
        <v>4354</v>
      </c>
      <c r="U99" s="49">
        <v>2433</v>
      </c>
      <c r="V99" s="49">
        <v>1162</v>
      </c>
      <c r="W99" s="49">
        <v>1383</v>
      </c>
      <c r="X99" s="49">
        <v>3037</v>
      </c>
      <c r="Y99" s="49">
        <v>1370</v>
      </c>
      <c r="Z99" s="49">
        <v>1328.3</v>
      </c>
      <c r="AA99" s="49">
        <v>1979</v>
      </c>
      <c r="AB99" s="49">
        <v>2694.2</v>
      </c>
      <c r="AC99" s="49">
        <v>3933.2</v>
      </c>
      <c r="AD99" s="49">
        <v>4067.1</v>
      </c>
      <c r="AE99" s="49">
        <v>2587.5</v>
      </c>
      <c r="AF99" s="49">
        <v>1102.5</v>
      </c>
    </row>
    <row r="100" spans="1:32" x14ac:dyDescent="0.2">
      <c r="A100" s="3" t="s">
        <v>122</v>
      </c>
      <c r="B100" s="8" t="s">
        <v>28</v>
      </c>
      <c r="C100" s="64">
        <v>0</v>
      </c>
      <c r="D100" s="64">
        <v>0</v>
      </c>
      <c r="E100" s="64">
        <v>0</v>
      </c>
      <c r="F100" s="64">
        <v>0</v>
      </c>
      <c r="G100" s="64">
        <v>0</v>
      </c>
      <c r="H100" s="64">
        <v>0</v>
      </c>
      <c r="I100" s="64">
        <v>0</v>
      </c>
      <c r="J100" s="64">
        <v>0</v>
      </c>
      <c r="K100" s="64">
        <v>0</v>
      </c>
      <c r="L100" s="64">
        <v>0</v>
      </c>
      <c r="M100" s="64">
        <v>0</v>
      </c>
      <c r="N100" s="64">
        <v>0</v>
      </c>
      <c r="O100" s="64">
        <v>0</v>
      </c>
      <c r="P100" s="64">
        <v>0</v>
      </c>
      <c r="Q100" s="47">
        <v>50</v>
      </c>
      <c r="R100" s="47">
        <v>96</v>
      </c>
      <c r="S100" s="47">
        <v>150</v>
      </c>
      <c r="T100" s="47">
        <v>200</v>
      </c>
      <c r="U100" s="47">
        <v>135</v>
      </c>
      <c r="V100" s="47">
        <v>42.5</v>
      </c>
      <c r="W100" s="47">
        <v>12</v>
      </c>
      <c r="X100" s="47">
        <v>14.7</v>
      </c>
      <c r="Y100" s="47">
        <v>19.8</v>
      </c>
      <c r="Z100" s="47">
        <v>28</v>
      </c>
      <c r="AA100" s="47">
        <v>4</v>
      </c>
      <c r="AB100" s="68">
        <v>32.5</v>
      </c>
      <c r="AC100" s="64">
        <v>0</v>
      </c>
      <c r="AD100" s="64">
        <v>0</v>
      </c>
      <c r="AE100" s="64">
        <v>0</v>
      </c>
      <c r="AF100" s="64">
        <v>0</v>
      </c>
    </row>
    <row r="101" spans="1:32" x14ac:dyDescent="0.2">
      <c r="A101" s="3" t="s">
        <v>123</v>
      </c>
      <c r="B101" s="8" t="s">
        <v>28</v>
      </c>
      <c r="C101" s="64">
        <v>0</v>
      </c>
      <c r="D101" s="64">
        <v>0</v>
      </c>
      <c r="E101" s="64">
        <v>0</v>
      </c>
      <c r="F101" s="64">
        <v>0</v>
      </c>
      <c r="G101" s="64">
        <v>0</v>
      </c>
      <c r="H101" s="64">
        <v>0</v>
      </c>
      <c r="I101" s="64">
        <v>0</v>
      </c>
      <c r="J101" s="64">
        <v>0</v>
      </c>
      <c r="K101" s="64">
        <v>0</v>
      </c>
      <c r="L101" s="64">
        <v>0</v>
      </c>
      <c r="M101" s="64">
        <v>0</v>
      </c>
      <c r="N101" s="64">
        <v>0</v>
      </c>
      <c r="O101" s="64">
        <v>0</v>
      </c>
      <c r="P101" s="64">
        <v>0</v>
      </c>
      <c r="Q101" s="64">
        <v>0</v>
      </c>
      <c r="R101" s="64">
        <v>0</v>
      </c>
      <c r="S101" s="47">
        <v>142.5</v>
      </c>
      <c r="T101" s="47">
        <v>292.5</v>
      </c>
      <c r="U101" s="47">
        <v>67.5</v>
      </c>
      <c r="V101" s="47">
        <v>17.5</v>
      </c>
      <c r="W101" s="47">
        <v>10</v>
      </c>
      <c r="X101" s="47">
        <v>14.4</v>
      </c>
      <c r="Y101" s="47">
        <v>6.6</v>
      </c>
      <c r="Z101" s="47">
        <v>4</v>
      </c>
      <c r="AA101" s="47">
        <v>6</v>
      </c>
      <c r="AB101" s="66">
        <v>17.5</v>
      </c>
      <c r="AC101" s="64">
        <v>0</v>
      </c>
      <c r="AD101" s="64">
        <v>0</v>
      </c>
      <c r="AE101" s="64">
        <v>0</v>
      </c>
      <c r="AF101" s="64">
        <v>0</v>
      </c>
    </row>
    <row r="102" spans="1:32" x14ac:dyDescent="0.2">
      <c r="A102" s="3" t="s">
        <v>124</v>
      </c>
      <c r="B102" s="8" t="s">
        <v>28</v>
      </c>
      <c r="C102" s="64">
        <v>0</v>
      </c>
      <c r="D102" s="64">
        <v>0</v>
      </c>
      <c r="E102" s="64">
        <v>0</v>
      </c>
      <c r="F102" s="64">
        <v>0</v>
      </c>
      <c r="G102" s="64">
        <v>0</v>
      </c>
      <c r="H102" s="64">
        <v>0</v>
      </c>
      <c r="I102" s="64">
        <v>0</v>
      </c>
      <c r="J102" s="64">
        <v>0</v>
      </c>
      <c r="K102" s="64">
        <v>0</v>
      </c>
      <c r="L102" s="64">
        <v>0</v>
      </c>
      <c r="M102" s="64">
        <v>0</v>
      </c>
      <c r="N102" s="64">
        <v>0</v>
      </c>
      <c r="O102" s="64">
        <v>0</v>
      </c>
      <c r="P102" s="64">
        <v>0</v>
      </c>
      <c r="Q102" s="64">
        <v>0</v>
      </c>
      <c r="R102" s="64">
        <v>0</v>
      </c>
      <c r="S102" s="64">
        <v>0</v>
      </c>
      <c r="T102" s="47">
        <v>30</v>
      </c>
      <c r="U102" s="47">
        <v>20</v>
      </c>
      <c r="V102" s="47">
        <v>2.5</v>
      </c>
      <c r="W102" s="47">
        <v>2.5</v>
      </c>
      <c r="X102" s="47">
        <v>9.6</v>
      </c>
      <c r="Y102" s="47">
        <v>2.2000000000000002</v>
      </c>
      <c r="Z102" s="47">
        <v>2</v>
      </c>
      <c r="AA102" s="47">
        <v>18</v>
      </c>
      <c r="AB102" s="47">
        <v>2.5</v>
      </c>
      <c r="AC102" s="64">
        <v>0</v>
      </c>
      <c r="AD102" s="64">
        <v>0</v>
      </c>
      <c r="AE102" s="64">
        <v>0</v>
      </c>
      <c r="AF102" s="64">
        <v>0</v>
      </c>
    </row>
    <row r="103" spans="1:32" s="14" customFormat="1" x14ac:dyDescent="0.2">
      <c r="A103" s="13" t="s">
        <v>125</v>
      </c>
      <c r="B103" s="24" t="s">
        <v>28</v>
      </c>
      <c r="C103" s="49">
        <v>0</v>
      </c>
      <c r="D103" s="49">
        <v>0</v>
      </c>
      <c r="E103" s="49">
        <v>0</v>
      </c>
      <c r="F103" s="49">
        <v>0</v>
      </c>
      <c r="G103" s="49">
        <v>0</v>
      </c>
      <c r="H103" s="49">
        <v>0</v>
      </c>
      <c r="I103" s="49">
        <v>0</v>
      </c>
      <c r="J103" s="49">
        <v>0</v>
      </c>
      <c r="K103" s="49">
        <v>0</v>
      </c>
      <c r="L103" s="49">
        <v>0</v>
      </c>
      <c r="M103" s="49">
        <v>0</v>
      </c>
      <c r="N103" s="49">
        <v>0</v>
      </c>
      <c r="O103" s="49">
        <v>0</v>
      </c>
      <c r="P103" s="49">
        <v>0</v>
      </c>
      <c r="Q103" s="49">
        <v>50</v>
      </c>
      <c r="R103" s="49">
        <v>96</v>
      </c>
      <c r="S103" s="49">
        <v>292.5</v>
      </c>
      <c r="T103" s="49">
        <v>522.5</v>
      </c>
      <c r="U103" s="49">
        <v>222.5</v>
      </c>
      <c r="V103" s="49">
        <v>62.5</v>
      </c>
      <c r="W103" s="49">
        <v>24.5</v>
      </c>
      <c r="X103" s="49">
        <v>38.700000000000003</v>
      </c>
      <c r="Y103" s="49">
        <v>28.6</v>
      </c>
      <c r="Z103" s="49">
        <v>34</v>
      </c>
      <c r="AA103" s="49">
        <v>28</v>
      </c>
      <c r="AB103" s="49">
        <v>52.5</v>
      </c>
      <c r="AC103" s="49">
        <v>0</v>
      </c>
      <c r="AD103" s="49">
        <v>0</v>
      </c>
      <c r="AE103" s="49">
        <v>0</v>
      </c>
      <c r="AF103" s="14">
        <v>0</v>
      </c>
    </row>
    <row r="104" spans="1:32" x14ac:dyDescent="0.2">
      <c r="A104" s="3" t="s">
        <v>126</v>
      </c>
      <c r="B104" s="8" t="s">
        <v>49</v>
      </c>
      <c r="C104" s="47">
        <v>150</v>
      </c>
      <c r="D104" s="47">
        <v>200</v>
      </c>
      <c r="E104" s="47">
        <v>125</v>
      </c>
      <c r="F104" s="47">
        <v>125</v>
      </c>
      <c r="G104" s="47">
        <v>150</v>
      </c>
      <c r="H104" s="47">
        <v>150</v>
      </c>
      <c r="I104" s="47">
        <v>160</v>
      </c>
      <c r="J104" s="47">
        <v>175</v>
      </c>
      <c r="K104" s="47">
        <v>140</v>
      </c>
      <c r="L104" s="47">
        <v>152</v>
      </c>
      <c r="M104" s="47">
        <v>160</v>
      </c>
      <c r="N104" s="47">
        <v>860</v>
      </c>
      <c r="O104" s="47">
        <v>1954.4</v>
      </c>
      <c r="P104" s="47">
        <v>885.6</v>
      </c>
      <c r="Q104" s="47">
        <v>490.6</v>
      </c>
      <c r="R104" s="47">
        <v>476.1</v>
      </c>
      <c r="S104" s="47">
        <v>279</v>
      </c>
      <c r="T104" s="47">
        <v>137.19999999999999</v>
      </c>
      <c r="U104" s="47">
        <v>72.5</v>
      </c>
      <c r="V104" s="47">
        <v>47.5</v>
      </c>
      <c r="W104" s="47">
        <v>745.6</v>
      </c>
      <c r="X104" s="47">
        <v>1491.6</v>
      </c>
      <c r="Y104" s="47">
        <v>260</v>
      </c>
      <c r="Z104" s="47">
        <v>100</v>
      </c>
      <c r="AA104" s="47">
        <v>120</v>
      </c>
      <c r="AB104" s="68">
        <v>1200</v>
      </c>
      <c r="AC104" s="47">
        <v>1177</v>
      </c>
      <c r="AD104" s="47">
        <v>1240</v>
      </c>
      <c r="AE104" s="47">
        <v>425</v>
      </c>
      <c r="AF104" s="47">
        <v>100</v>
      </c>
    </row>
    <row r="105" spans="1:32" x14ac:dyDescent="0.2">
      <c r="A105" s="3" t="s">
        <v>127</v>
      </c>
      <c r="B105" s="8" t="s">
        <v>49</v>
      </c>
      <c r="C105" s="47">
        <v>160</v>
      </c>
      <c r="D105" s="47">
        <v>300</v>
      </c>
      <c r="E105" s="47">
        <v>150</v>
      </c>
      <c r="F105" s="47">
        <v>150</v>
      </c>
      <c r="G105" s="47">
        <v>75</v>
      </c>
      <c r="H105" s="47">
        <v>660</v>
      </c>
      <c r="I105" s="47">
        <v>750</v>
      </c>
      <c r="J105" s="47">
        <v>300</v>
      </c>
      <c r="K105" s="47">
        <v>240</v>
      </c>
      <c r="L105" s="47">
        <v>320</v>
      </c>
      <c r="M105" s="47">
        <v>320</v>
      </c>
      <c r="N105" s="47">
        <v>400</v>
      </c>
      <c r="O105" s="47">
        <v>366.3</v>
      </c>
      <c r="P105" s="47">
        <v>259.7</v>
      </c>
      <c r="Q105" s="47">
        <v>194</v>
      </c>
      <c r="R105" s="47">
        <v>192</v>
      </c>
      <c r="S105" s="47">
        <v>117.5</v>
      </c>
      <c r="T105" s="47">
        <v>94</v>
      </c>
      <c r="U105" s="47">
        <v>115</v>
      </c>
      <c r="V105" s="47">
        <v>22.5</v>
      </c>
      <c r="W105" s="47">
        <v>57.6</v>
      </c>
      <c r="X105" s="47">
        <v>45</v>
      </c>
      <c r="Y105" s="47">
        <v>40</v>
      </c>
      <c r="Z105" s="47">
        <v>26</v>
      </c>
      <c r="AA105" s="47">
        <v>25</v>
      </c>
      <c r="AB105" s="66">
        <v>45</v>
      </c>
      <c r="AC105" s="47">
        <v>44</v>
      </c>
      <c r="AD105" s="47">
        <v>50</v>
      </c>
      <c r="AE105" s="47">
        <v>56</v>
      </c>
      <c r="AF105" s="47">
        <v>56</v>
      </c>
    </row>
    <row r="106" spans="1:32" x14ac:dyDescent="0.2">
      <c r="A106" s="3" t="s">
        <v>128</v>
      </c>
      <c r="B106" s="8" t="s">
        <v>49</v>
      </c>
      <c r="C106" s="47">
        <v>400</v>
      </c>
      <c r="D106" s="47">
        <v>436</v>
      </c>
      <c r="E106" s="47">
        <v>715</v>
      </c>
      <c r="F106" s="47">
        <v>815</v>
      </c>
      <c r="G106" s="47">
        <v>818.8</v>
      </c>
      <c r="H106" s="47">
        <v>975</v>
      </c>
      <c r="I106" s="47">
        <v>1159.4000000000001</v>
      </c>
      <c r="J106" s="47">
        <v>948</v>
      </c>
      <c r="K106" s="47">
        <v>915</v>
      </c>
      <c r="L106" s="47">
        <v>901.8</v>
      </c>
      <c r="M106" s="47">
        <v>1680</v>
      </c>
      <c r="N106" s="47">
        <v>2610</v>
      </c>
      <c r="O106" s="47">
        <v>3000</v>
      </c>
      <c r="P106" s="47">
        <v>2087.8000000000002</v>
      </c>
      <c r="Q106" s="47">
        <v>2067.6999999999998</v>
      </c>
      <c r="R106" s="47">
        <v>1806.3</v>
      </c>
      <c r="S106" s="47">
        <v>1285.7</v>
      </c>
      <c r="T106" s="47">
        <v>987.8</v>
      </c>
      <c r="U106" s="47">
        <v>785</v>
      </c>
      <c r="V106" s="47">
        <v>497.5</v>
      </c>
      <c r="W106" s="47">
        <v>722.5</v>
      </c>
      <c r="X106" s="47">
        <v>1370</v>
      </c>
      <c r="Y106" s="47">
        <v>840</v>
      </c>
      <c r="Z106" s="47">
        <v>806</v>
      </c>
      <c r="AA106" s="47">
        <v>876</v>
      </c>
      <c r="AB106" s="68">
        <v>1905</v>
      </c>
      <c r="AC106" s="47">
        <v>2340</v>
      </c>
      <c r="AD106" s="47">
        <v>1970</v>
      </c>
      <c r="AE106" s="47">
        <v>2200</v>
      </c>
      <c r="AF106" s="47">
        <v>803</v>
      </c>
    </row>
    <row r="107" spans="1:32" x14ac:dyDescent="0.2">
      <c r="A107" s="3" t="s">
        <v>129</v>
      </c>
      <c r="B107" s="8" t="s">
        <v>49</v>
      </c>
      <c r="C107" s="47">
        <v>435</v>
      </c>
      <c r="D107" s="47">
        <v>560</v>
      </c>
      <c r="E107" s="47">
        <v>840</v>
      </c>
      <c r="F107" s="47">
        <v>810</v>
      </c>
      <c r="G107" s="47">
        <v>1250</v>
      </c>
      <c r="H107" s="47">
        <v>1550</v>
      </c>
      <c r="I107" s="47">
        <v>450</v>
      </c>
      <c r="J107" s="47">
        <v>400</v>
      </c>
      <c r="K107" s="47">
        <v>350</v>
      </c>
      <c r="L107" s="47">
        <v>350</v>
      </c>
      <c r="M107" s="47">
        <v>3150</v>
      </c>
      <c r="N107" s="47">
        <v>3750</v>
      </c>
      <c r="O107" s="47">
        <v>2202</v>
      </c>
      <c r="P107" s="47">
        <v>2252.5</v>
      </c>
      <c r="Q107" s="47">
        <v>2005</v>
      </c>
      <c r="R107" s="47">
        <v>2005</v>
      </c>
      <c r="S107" s="47">
        <v>877.5</v>
      </c>
      <c r="T107" s="47">
        <v>782.6</v>
      </c>
      <c r="U107" s="47">
        <v>453</v>
      </c>
      <c r="V107" s="47">
        <v>477.5</v>
      </c>
      <c r="W107" s="47">
        <v>1622.4</v>
      </c>
      <c r="X107" s="47">
        <v>3675</v>
      </c>
      <c r="Y107" s="47">
        <v>1800</v>
      </c>
      <c r="Z107" s="47">
        <v>1586</v>
      </c>
      <c r="AA107" s="47">
        <v>1412.5</v>
      </c>
      <c r="AB107" s="66">
        <v>2880</v>
      </c>
      <c r="AC107" s="47">
        <v>4576</v>
      </c>
      <c r="AD107" s="47">
        <v>4935</v>
      </c>
      <c r="AE107" s="47">
        <v>3135</v>
      </c>
      <c r="AF107" s="47">
        <v>1540</v>
      </c>
    </row>
    <row r="108" spans="1:32" s="14" customFormat="1" x14ac:dyDescent="0.2">
      <c r="A108" s="13" t="s">
        <v>130</v>
      </c>
      <c r="B108" s="24" t="s">
        <v>49</v>
      </c>
      <c r="C108" s="49">
        <v>1145</v>
      </c>
      <c r="D108" s="49">
        <v>1496</v>
      </c>
      <c r="E108" s="49">
        <v>1830</v>
      </c>
      <c r="F108" s="49">
        <v>1900</v>
      </c>
      <c r="G108" s="49">
        <v>2293.8000000000002</v>
      </c>
      <c r="H108" s="49">
        <v>3335</v>
      </c>
      <c r="I108" s="49">
        <v>2519.4</v>
      </c>
      <c r="J108" s="49">
        <v>1823</v>
      </c>
      <c r="K108" s="49">
        <v>1645</v>
      </c>
      <c r="L108" s="49">
        <v>1723.8</v>
      </c>
      <c r="M108" s="49">
        <v>5310</v>
      </c>
      <c r="N108" s="49">
        <v>7620</v>
      </c>
      <c r="O108" s="49">
        <v>7522.7</v>
      </c>
      <c r="P108" s="49">
        <v>5485.6</v>
      </c>
      <c r="Q108" s="49">
        <v>4757.3</v>
      </c>
      <c r="R108" s="49">
        <v>4479.3999999999996</v>
      </c>
      <c r="S108" s="49">
        <v>2559.6999999999998</v>
      </c>
      <c r="T108" s="49">
        <v>2001.6</v>
      </c>
      <c r="U108" s="49">
        <v>1425.5</v>
      </c>
      <c r="V108" s="49">
        <v>1045</v>
      </c>
      <c r="W108" s="49">
        <v>3148.1</v>
      </c>
      <c r="X108" s="49">
        <v>6581.6</v>
      </c>
      <c r="Y108" s="49">
        <v>2940</v>
      </c>
      <c r="Z108" s="49">
        <v>2518</v>
      </c>
      <c r="AA108" s="49">
        <v>2433.5</v>
      </c>
      <c r="AB108" s="49">
        <v>6030</v>
      </c>
      <c r="AC108" s="49">
        <v>8137</v>
      </c>
      <c r="AD108" s="49">
        <v>8195</v>
      </c>
      <c r="AE108" s="49">
        <v>5816</v>
      </c>
      <c r="AF108" s="49">
        <v>2499</v>
      </c>
    </row>
    <row r="109" spans="1:32" x14ac:dyDescent="0.2">
      <c r="A109" s="3" t="s">
        <v>131</v>
      </c>
      <c r="B109" s="8" t="s">
        <v>32</v>
      </c>
      <c r="C109" s="64">
        <v>0</v>
      </c>
      <c r="D109" s="64">
        <v>0</v>
      </c>
      <c r="E109" s="64">
        <v>0</v>
      </c>
      <c r="F109" s="64">
        <v>0</v>
      </c>
      <c r="G109" s="47">
        <v>300</v>
      </c>
      <c r="H109" s="47">
        <v>150</v>
      </c>
      <c r="I109" s="47">
        <v>30</v>
      </c>
      <c r="J109" s="47">
        <v>75</v>
      </c>
      <c r="K109" s="47">
        <v>90</v>
      </c>
      <c r="L109" s="47">
        <v>20</v>
      </c>
      <c r="M109" s="47">
        <v>40</v>
      </c>
      <c r="N109" s="47">
        <v>40</v>
      </c>
      <c r="O109" s="47">
        <v>40</v>
      </c>
      <c r="P109" s="47">
        <v>36</v>
      </c>
      <c r="Q109" s="47">
        <v>24</v>
      </c>
      <c r="R109" s="47">
        <v>20</v>
      </c>
      <c r="S109" s="47">
        <v>30</v>
      </c>
      <c r="T109" s="64">
        <v>0</v>
      </c>
      <c r="U109" s="47">
        <v>50</v>
      </c>
      <c r="V109" s="64">
        <v>0</v>
      </c>
      <c r="W109" s="64">
        <v>0</v>
      </c>
      <c r="X109" s="47">
        <v>5</v>
      </c>
      <c r="Y109" s="64">
        <v>0</v>
      </c>
      <c r="Z109" s="64">
        <v>0</v>
      </c>
      <c r="AA109" s="47">
        <v>5.4</v>
      </c>
      <c r="AB109" s="64">
        <v>0</v>
      </c>
      <c r="AC109" s="64">
        <v>0</v>
      </c>
      <c r="AD109" s="64">
        <v>0</v>
      </c>
      <c r="AE109" s="64">
        <v>0</v>
      </c>
      <c r="AF109" s="64">
        <v>0</v>
      </c>
    </row>
    <row r="110" spans="1:32" x14ac:dyDescent="0.2">
      <c r="A110" s="3" t="s">
        <v>132</v>
      </c>
      <c r="B110" s="8" t="s">
        <v>32</v>
      </c>
      <c r="C110" s="64">
        <v>0</v>
      </c>
      <c r="D110" s="64">
        <v>0</v>
      </c>
      <c r="E110" s="64">
        <v>0</v>
      </c>
      <c r="F110" s="64">
        <v>0</v>
      </c>
      <c r="G110" s="64">
        <v>0</v>
      </c>
      <c r="H110" s="64">
        <v>0</v>
      </c>
      <c r="I110" s="64">
        <v>0</v>
      </c>
      <c r="J110" s="64">
        <v>0</v>
      </c>
      <c r="K110" s="64">
        <v>0</v>
      </c>
      <c r="L110" s="64">
        <v>0</v>
      </c>
      <c r="M110" s="64">
        <v>0</v>
      </c>
      <c r="N110" s="64">
        <v>0</v>
      </c>
      <c r="O110" s="64">
        <v>0</v>
      </c>
      <c r="P110" s="64">
        <v>0</v>
      </c>
      <c r="Q110" s="64">
        <v>0</v>
      </c>
      <c r="R110" s="64">
        <v>0</v>
      </c>
      <c r="S110" s="64">
        <v>0</v>
      </c>
      <c r="T110" s="64">
        <v>0</v>
      </c>
      <c r="U110" s="64">
        <v>0</v>
      </c>
      <c r="V110" s="64">
        <v>0</v>
      </c>
      <c r="W110" s="64">
        <v>0</v>
      </c>
      <c r="X110" s="64">
        <v>0</v>
      </c>
      <c r="Y110" s="64">
        <v>0</v>
      </c>
      <c r="Z110" s="64">
        <v>0</v>
      </c>
      <c r="AA110" s="64">
        <v>0</v>
      </c>
      <c r="AB110" s="64">
        <v>0</v>
      </c>
      <c r="AC110" s="64">
        <v>0</v>
      </c>
      <c r="AD110" s="64">
        <v>0</v>
      </c>
      <c r="AE110" s="64">
        <v>0</v>
      </c>
      <c r="AF110" s="64">
        <v>0</v>
      </c>
    </row>
    <row r="111" spans="1:32" x14ac:dyDescent="0.2">
      <c r="A111" s="3" t="s">
        <v>133</v>
      </c>
      <c r="B111" s="8" t="s">
        <v>32</v>
      </c>
      <c r="C111" s="64">
        <v>0</v>
      </c>
      <c r="D111" s="64">
        <v>0</v>
      </c>
      <c r="E111" s="64">
        <v>0</v>
      </c>
      <c r="F111" s="64">
        <v>0</v>
      </c>
      <c r="G111" s="64">
        <v>0</v>
      </c>
      <c r="H111" s="64">
        <v>0</v>
      </c>
      <c r="I111" s="64">
        <v>0</v>
      </c>
      <c r="J111" s="64">
        <v>0</v>
      </c>
      <c r="K111" s="64">
        <v>0</v>
      </c>
      <c r="L111" s="64">
        <v>0</v>
      </c>
      <c r="M111" s="64">
        <v>0</v>
      </c>
      <c r="N111" s="64">
        <v>0</v>
      </c>
      <c r="O111" s="64">
        <v>0</v>
      </c>
      <c r="P111" s="64">
        <v>0</v>
      </c>
      <c r="Q111" s="64">
        <v>0</v>
      </c>
      <c r="R111" s="64">
        <v>0</v>
      </c>
      <c r="S111" s="64">
        <v>0</v>
      </c>
      <c r="T111" s="64">
        <v>0</v>
      </c>
      <c r="U111" s="64">
        <v>0</v>
      </c>
      <c r="V111" s="64">
        <v>0</v>
      </c>
      <c r="W111" s="64">
        <v>0</v>
      </c>
      <c r="X111" s="64">
        <v>0</v>
      </c>
      <c r="Y111" s="64">
        <v>0</v>
      </c>
      <c r="Z111" s="64">
        <v>0</v>
      </c>
      <c r="AA111" s="64">
        <v>0</v>
      </c>
      <c r="AB111" s="64">
        <v>0</v>
      </c>
      <c r="AC111" s="64">
        <v>0</v>
      </c>
      <c r="AD111" s="64">
        <v>0</v>
      </c>
      <c r="AE111" s="64">
        <v>0</v>
      </c>
      <c r="AF111" s="64">
        <v>0</v>
      </c>
    </row>
    <row r="112" spans="1:32" x14ac:dyDescent="0.2">
      <c r="A112" s="3" t="s">
        <v>134</v>
      </c>
      <c r="B112" s="8" t="s">
        <v>32</v>
      </c>
      <c r="C112" s="64">
        <v>0</v>
      </c>
      <c r="D112" s="47">
        <v>40</v>
      </c>
      <c r="E112" s="64">
        <v>0</v>
      </c>
      <c r="F112" s="64">
        <v>0</v>
      </c>
      <c r="G112" s="64">
        <v>0</v>
      </c>
      <c r="H112" s="64">
        <v>0</v>
      </c>
      <c r="I112" s="64">
        <v>0</v>
      </c>
      <c r="J112" s="64">
        <v>0</v>
      </c>
      <c r="K112" s="64">
        <v>0</v>
      </c>
      <c r="L112" s="64">
        <v>0</v>
      </c>
      <c r="M112" s="64">
        <v>0</v>
      </c>
      <c r="N112" s="64">
        <v>0</v>
      </c>
      <c r="O112" s="64">
        <v>0</v>
      </c>
      <c r="P112" s="64">
        <v>0</v>
      </c>
      <c r="Q112" s="64">
        <v>0</v>
      </c>
      <c r="R112" s="64">
        <v>0</v>
      </c>
      <c r="S112" s="64">
        <v>0</v>
      </c>
      <c r="T112" s="64">
        <v>0</v>
      </c>
      <c r="U112" s="64">
        <v>0</v>
      </c>
      <c r="V112" s="64">
        <v>0</v>
      </c>
      <c r="W112" s="64">
        <v>0</v>
      </c>
      <c r="X112" s="64">
        <v>0</v>
      </c>
      <c r="Y112" s="64">
        <v>0</v>
      </c>
      <c r="Z112" s="64">
        <v>0</v>
      </c>
      <c r="AA112" s="64">
        <v>0</v>
      </c>
      <c r="AB112" s="64">
        <v>0</v>
      </c>
      <c r="AC112" s="64">
        <v>0</v>
      </c>
      <c r="AD112" s="64">
        <v>0</v>
      </c>
      <c r="AE112" s="64">
        <v>0</v>
      </c>
      <c r="AF112" s="64">
        <v>0</v>
      </c>
    </row>
    <row r="113" spans="1:32" x14ac:dyDescent="0.2">
      <c r="A113" s="3" t="s">
        <v>135</v>
      </c>
      <c r="B113" s="8" t="s">
        <v>32</v>
      </c>
      <c r="C113" s="64">
        <v>0</v>
      </c>
      <c r="D113" s="64">
        <v>0</v>
      </c>
      <c r="E113" s="64">
        <v>0</v>
      </c>
      <c r="F113" s="64">
        <v>0</v>
      </c>
      <c r="G113" s="64">
        <v>0</v>
      </c>
      <c r="H113" s="64">
        <v>0</v>
      </c>
      <c r="I113" s="64">
        <v>0</v>
      </c>
      <c r="J113" s="64">
        <v>0</v>
      </c>
      <c r="K113" s="64">
        <v>0</v>
      </c>
      <c r="L113" s="64">
        <v>0</v>
      </c>
      <c r="M113" s="64">
        <v>0</v>
      </c>
      <c r="N113" s="64">
        <v>0</v>
      </c>
      <c r="O113" s="64">
        <v>0</v>
      </c>
      <c r="P113" s="64">
        <v>0</v>
      </c>
      <c r="Q113" s="64">
        <v>0</v>
      </c>
      <c r="R113" s="64">
        <v>0</v>
      </c>
      <c r="S113" s="64">
        <v>0</v>
      </c>
      <c r="T113" s="64">
        <v>0</v>
      </c>
      <c r="U113" s="64">
        <v>0</v>
      </c>
      <c r="V113" s="64">
        <v>0</v>
      </c>
      <c r="W113" s="64">
        <v>0</v>
      </c>
      <c r="X113" s="64">
        <v>0</v>
      </c>
      <c r="Y113" s="64">
        <v>0</v>
      </c>
      <c r="Z113" s="64">
        <v>0</v>
      </c>
      <c r="AA113" s="47">
        <v>8.1</v>
      </c>
      <c r="AB113" s="64">
        <v>0</v>
      </c>
      <c r="AC113" s="64">
        <v>0</v>
      </c>
      <c r="AD113" s="64">
        <v>0</v>
      </c>
      <c r="AE113" s="64">
        <v>0</v>
      </c>
      <c r="AF113" s="64">
        <v>0</v>
      </c>
    </row>
    <row r="114" spans="1:32" x14ac:dyDescent="0.2">
      <c r="A114" s="3" t="s">
        <v>136</v>
      </c>
      <c r="B114" s="8" t="s">
        <v>32</v>
      </c>
      <c r="C114" s="64">
        <v>0</v>
      </c>
      <c r="D114" s="64">
        <v>0</v>
      </c>
      <c r="E114" s="64">
        <v>0</v>
      </c>
      <c r="F114" s="64">
        <v>0</v>
      </c>
      <c r="G114" s="64">
        <v>0</v>
      </c>
      <c r="H114" s="64">
        <v>0</v>
      </c>
      <c r="I114" s="64">
        <v>0</v>
      </c>
      <c r="J114" s="64">
        <v>0</v>
      </c>
      <c r="K114" s="64">
        <v>0</v>
      </c>
      <c r="L114" s="64">
        <v>0</v>
      </c>
      <c r="M114" s="64">
        <v>0</v>
      </c>
      <c r="N114" s="47">
        <v>15</v>
      </c>
      <c r="O114" s="64">
        <v>0</v>
      </c>
      <c r="P114" s="64">
        <v>0</v>
      </c>
      <c r="Q114" s="64">
        <v>0</v>
      </c>
      <c r="R114" s="64">
        <v>0</v>
      </c>
      <c r="S114" s="64">
        <v>0</v>
      </c>
      <c r="T114" s="64">
        <v>0</v>
      </c>
      <c r="U114" s="64">
        <v>0</v>
      </c>
      <c r="V114" s="64">
        <v>0</v>
      </c>
      <c r="W114" s="64">
        <v>0</v>
      </c>
      <c r="X114" s="64">
        <v>0</v>
      </c>
      <c r="Y114" s="64">
        <v>0</v>
      </c>
      <c r="Z114" s="64">
        <v>0</v>
      </c>
      <c r="AA114" s="64">
        <v>0</v>
      </c>
      <c r="AB114" s="64">
        <v>0</v>
      </c>
      <c r="AC114" s="64">
        <v>0</v>
      </c>
      <c r="AD114" s="64">
        <v>0</v>
      </c>
      <c r="AE114" s="64">
        <v>0</v>
      </c>
      <c r="AF114" s="64">
        <v>0</v>
      </c>
    </row>
    <row r="115" spans="1:32" s="14" customFormat="1" x14ac:dyDescent="0.2">
      <c r="A115" s="13" t="s">
        <v>137</v>
      </c>
      <c r="B115" s="24" t="s">
        <v>32</v>
      </c>
      <c r="C115" s="49">
        <v>0</v>
      </c>
      <c r="D115" s="49">
        <v>40</v>
      </c>
      <c r="E115" s="49">
        <v>0</v>
      </c>
      <c r="F115" s="49">
        <v>0</v>
      </c>
      <c r="G115" s="49">
        <v>300</v>
      </c>
      <c r="H115" s="49">
        <v>150</v>
      </c>
      <c r="I115" s="49">
        <v>30</v>
      </c>
      <c r="J115" s="49">
        <v>75</v>
      </c>
      <c r="K115" s="49">
        <v>90</v>
      </c>
      <c r="L115" s="49">
        <v>20</v>
      </c>
      <c r="M115" s="49">
        <v>40</v>
      </c>
      <c r="N115" s="49">
        <v>55</v>
      </c>
      <c r="O115" s="49">
        <v>40</v>
      </c>
      <c r="P115" s="49">
        <v>36</v>
      </c>
      <c r="Q115" s="49">
        <v>24</v>
      </c>
      <c r="R115" s="49">
        <v>20</v>
      </c>
      <c r="S115" s="49">
        <v>30</v>
      </c>
      <c r="T115" s="49">
        <v>0</v>
      </c>
      <c r="U115" s="49">
        <v>50</v>
      </c>
      <c r="V115" s="49">
        <v>0</v>
      </c>
      <c r="W115" s="49">
        <v>0</v>
      </c>
      <c r="X115" s="49">
        <v>5</v>
      </c>
      <c r="Y115" s="49">
        <v>0</v>
      </c>
      <c r="Z115" s="49">
        <v>0</v>
      </c>
      <c r="AA115" s="49">
        <v>13.5</v>
      </c>
      <c r="AB115" s="49">
        <v>0</v>
      </c>
      <c r="AC115" s="49">
        <v>0</v>
      </c>
      <c r="AD115" s="49">
        <v>0</v>
      </c>
      <c r="AE115" s="49">
        <v>0</v>
      </c>
      <c r="AF115" s="49">
        <v>0</v>
      </c>
    </row>
    <row r="116" spans="1:32" x14ac:dyDescent="0.2">
      <c r="A116" s="3" t="s">
        <v>138</v>
      </c>
      <c r="B116" s="8" t="s">
        <v>32</v>
      </c>
      <c r="C116" s="47">
        <v>40</v>
      </c>
      <c r="D116" s="47">
        <v>45</v>
      </c>
      <c r="E116" s="47">
        <v>62.5</v>
      </c>
      <c r="F116" s="47">
        <v>50</v>
      </c>
      <c r="G116" s="64">
        <v>0</v>
      </c>
      <c r="H116" s="64">
        <v>0</v>
      </c>
      <c r="I116" s="64">
        <v>0</v>
      </c>
      <c r="J116" s="64">
        <v>0</v>
      </c>
      <c r="K116" s="64">
        <v>0</v>
      </c>
      <c r="L116" s="64">
        <v>0</v>
      </c>
      <c r="M116" s="64">
        <v>0</v>
      </c>
      <c r="N116" s="64">
        <v>0</v>
      </c>
      <c r="O116" s="47">
        <v>300</v>
      </c>
      <c r="P116" s="47">
        <v>300</v>
      </c>
      <c r="Q116" s="47">
        <v>250</v>
      </c>
      <c r="R116" s="47">
        <v>500</v>
      </c>
      <c r="S116" s="47">
        <v>500</v>
      </c>
      <c r="T116" s="47">
        <v>175</v>
      </c>
      <c r="U116" s="47">
        <v>175</v>
      </c>
      <c r="V116" s="47">
        <v>75</v>
      </c>
      <c r="W116" s="47">
        <v>35</v>
      </c>
      <c r="X116" s="47">
        <v>52.5</v>
      </c>
      <c r="Y116" s="47">
        <v>35</v>
      </c>
      <c r="Z116" s="47">
        <v>20</v>
      </c>
      <c r="AA116" s="47">
        <v>17.5</v>
      </c>
      <c r="AB116" s="47">
        <v>28</v>
      </c>
      <c r="AC116" s="47">
        <v>28</v>
      </c>
      <c r="AD116" s="47">
        <v>12</v>
      </c>
      <c r="AE116" s="47">
        <v>22.5</v>
      </c>
      <c r="AF116" s="47">
        <v>55</v>
      </c>
    </row>
    <row r="117" spans="1:32" x14ac:dyDescent="0.2">
      <c r="A117" s="3" t="s">
        <v>139</v>
      </c>
      <c r="B117" s="8" t="s">
        <v>32</v>
      </c>
      <c r="C117" s="64">
        <v>0</v>
      </c>
      <c r="D117" s="64">
        <v>0</v>
      </c>
      <c r="E117" s="64">
        <v>0</v>
      </c>
      <c r="F117" s="64">
        <v>0</v>
      </c>
      <c r="G117" s="64">
        <v>0</v>
      </c>
      <c r="H117" s="64">
        <v>0</v>
      </c>
      <c r="I117" s="64">
        <v>0</v>
      </c>
      <c r="J117" s="64">
        <v>0</v>
      </c>
      <c r="K117" s="64">
        <v>0</v>
      </c>
      <c r="L117" s="64">
        <v>0</v>
      </c>
      <c r="M117" s="64">
        <v>0</v>
      </c>
      <c r="N117" s="64">
        <v>0</v>
      </c>
      <c r="O117" s="64">
        <v>0</v>
      </c>
      <c r="P117" s="47">
        <v>15</v>
      </c>
      <c r="Q117" s="47">
        <v>5</v>
      </c>
      <c r="R117" s="47">
        <v>10</v>
      </c>
      <c r="S117" s="47">
        <v>50</v>
      </c>
      <c r="T117" s="64">
        <v>0</v>
      </c>
      <c r="U117" s="64">
        <v>0</v>
      </c>
      <c r="V117" s="64">
        <v>0</v>
      </c>
      <c r="W117" s="64">
        <v>0</v>
      </c>
      <c r="X117" s="64">
        <v>0</v>
      </c>
      <c r="Y117" s="64">
        <v>0</v>
      </c>
      <c r="Z117" s="64">
        <v>0</v>
      </c>
      <c r="AA117" s="64">
        <v>0</v>
      </c>
      <c r="AB117" s="64">
        <v>0</v>
      </c>
      <c r="AC117" s="64">
        <v>0</v>
      </c>
      <c r="AD117" s="64">
        <v>0</v>
      </c>
      <c r="AE117" s="64">
        <v>0</v>
      </c>
      <c r="AF117" s="64">
        <v>0</v>
      </c>
    </row>
    <row r="118" spans="1:32" x14ac:dyDescent="0.2">
      <c r="A118" s="3" t="s">
        <v>140</v>
      </c>
      <c r="B118" s="8" t="s">
        <v>32</v>
      </c>
      <c r="C118" s="47">
        <v>62.5</v>
      </c>
      <c r="D118" s="47">
        <v>52.5</v>
      </c>
      <c r="E118" s="64">
        <v>0</v>
      </c>
      <c r="F118" s="64">
        <v>0</v>
      </c>
      <c r="G118" s="64">
        <v>0</v>
      </c>
      <c r="H118" s="64">
        <v>0</v>
      </c>
      <c r="I118" s="47">
        <v>300</v>
      </c>
      <c r="J118" s="47">
        <v>300</v>
      </c>
      <c r="K118" s="47">
        <v>250</v>
      </c>
      <c r="L118" s="47">
        <v>125</v>
      </c>
      <c r="M118" s="64">
        <v>0</v>
      </c>
      <c r="N118" s="64">
        <v>0</v>
      </c>
      <c r="O118" s="64">
        <v>0</v>
      </c>
      <c r="P118" s="47">
        <v>45</v>
      </c>
      <c r="Q118" s="47">
        <v>50</v>
      </c>
      <c r="R118" s="47">
        <v>45</v>
      </c>
      <c r="S118" s="47">
        <v>52.5</v>
      </c>
      <c r="T118" s="47">
        <v>22.5</v>
      </c>
      <c r="U118" s="47">
        <v>7.5</v>
      </c>
      <c r="V118" s="47">
        <v>7.5</v>
      </c>
      <c r="W118" s="64">
        <v>0</v>
      </c>
      <c r="X118" s="64">
        <v>0</v>
      </c>
      <c r="Y118" s="64">
        <v>0</v>
      </c>
      <c r="Z118" s="64">
        <v>0</v>
      </c>
      <c r="AA118" s="64">
        <v>0</v>
      </c>
      <c r="AB118" s="64">
        <v>0</v>
      </c>
      <c r="AC118" s="64">
        <v>0</v>
      </c>
      <c r="AD118" s="64">
        <v>0</v>
      </c>
      <c r="AE118" s="64">
        <v>0</v>
      </c>
      <c r="AF118" s="64">
        <v>0</v>
      </c>
    </row>
    <row r="119" spans="1:32" x14ac:dyDescent="0.2">
      <c r="A119" s="3" t="s">
        <v>141</v>
      </c>
      <c r="B119" s="8" t="s">
        <v>32</v>
      </c>
      <c r="C119" s="64">
        <v>0</v>
      </c>
      <c r="D119" s="64">
        <v>0</v>
      </c>
      <c r="E119" s="64">
        <v>0</v>
      </c>
      <c r="F119" s="64">
        <v>0</v>
      </c>
      <c r="G119" s="64">
        <v>0</v>
      </c>
      <c r="H119" s="64">
        <v>0</v>
      </c>
      <c r="I119" s="64">
        <v>0</v>
      </c>
      <c r="J119" s="64">
        <v>0</v>
      </c>
      <c r="K119" s="64">
        <v>0</v>
      </c>
      <c r="L119" s="64">
        <v>0</v>
      </c>
      <c r="M119" s="64">
        <v>0</v>
      </c>
      <c r="N119" s="64">
        <v>0</v>
      </c>
      <c r="O119" s="64">
        <v>0</v>
      </c>
      <c r="P119" s="47">
        <v>870</v>
      </c>
      <c r="Q119" s="47">
        <v>476</v>
      </c>
      <c r="R119" s="47">
        <v>374</v>
      </c>
      <c r="S119" s="47">
        <v>303.60000000000002</v>
      </c>
      <c r="T119" s="47">
        <v>169.4</v>
      </c>
      <c r="U119" s="47">
        <v>79.2</v>
      </c>
      <c r="V119" s="47">
        <v>48.4</v>
      </c>
      <c r="W119" s="47">
        <v>57.2</v>
      </c>
      <c r="X119" s="47">
        <v>37.4</v>
      </c>
      <c r="Y119" s="47">
        <v>66</v>
      </c>
      <c r="Z119" s="47">
        <v>33</v>
      </c>
      <c r="AA119" s="47">
        <v>40</v>
      </c>
      <c r="AB119" s="66">
        <v>50</v>
      </c>
      <c r="AC119" s="47">
        <v>75</v>
      </c>
      <c r="AD119" s="47">
        <v>55</v>
      </c>
      <c r="AE119" s="47">
        <v>48.4</v>
      </c>
      <c r="AF119" s="47">
        <v>20</v>
      </c>
    </row>
    <row r="120" spans="1:32" x14ac:dyDescent="0.2">
      <c r="A120" s="3" t="s">
        <v>142</v>
      </c>
      <c r="B120" s="8" t="s">
        <v>32</v>
      </c>
      <c r="C120" s="64">
        <v>0</v>
      </c>
      <c r="D120" s="64">
        <v>0</v>
      </c>
      <c r="E120" s="64">
        <v>0</v>
      </c>
      <c r="F120" s="64">
        <v>0</v>
      </c>
      <c r="G120" s="64">
        <v>0</v>
      </c>
      <c r="H120" s="64">
        <v>0</v>
      </c>
      <c r="I120" s="64">
        <v>0</v>
      </c>
      <c r="J120" s="64">
        <v>0</v>
      </c>
      <c r="K120" s="64">
        <v>0</v>
      </c>
      <c r="L120" s="64">
        <v>0</v>
      </c>
      <c r="M120" s="64">
        <v>0</v>
      </c>
      <c r="N120" s="47">
        <v>80</v>
      </c>
      <c r="O120" s="47">
        <v>323.2</v>
      </c>
      <c r="P120" s="47">
        <v>560</v>
      </c>
      <c r="Q120" s="47">
        <v>328</v>
      </c>
      <c r="R120" s="47">
        <v>156</v>
      </c>
      <c r="S120" s="64">
        <v>0</v>
      </c>
      <c r="T120" s="47">
        <v>30</v>
      </c>
      <c r="U120" s="47">
        <v>63</v>
      </c>
      <c r="V120" s="47">
        <v>48</v>
      </c>
      <c r="W120" s="47">
        <v>48</v>
      </c>
      <c r="X120" s="47">
        <v>33</v>
      </c>
      <c r="Y120" s="47">
        <v>26</v>
      </c>
      <c r="Z120" s="47">
        <v>21</v>
      </c>
      <c r="AA120" s="47">
        <v>25</v>
      </c>
      <c r="AB120" s="66">
        <v>25</v>
      </c>
      <c r="AC120" s="64">
        <v>0</v>
      </c>
      <c r="AD120" s="64">
        <v>0</v>
      </c>
      <c r="AE120" s="64">
        <v>0</v>
      </c>
      <c r="AF120" s="64">
        <v>25</v>
      </c>
    </row>
    <row r="121" spans="1:32" x14ac:dyDescent="0.2">
      <c r="A121" s="3" t="s">
        <v>143</v>
      </c>
      <c r="B121" s="8" t="s">
        <v>32</v>
      </c>
      <c r="C121" s="64">
        <v>0</v>
      </c>
      <c r="D121" s="64">
        <v>0</v>
      </c>
      <c r="E121" s="64">
        <v>0</v>
      </c>
      <c r="F121" s="64">
        <v>0</v>
      </c>
      <c r="G121" s="64">
        <v>0</v>
      </c>
      <c r="H121" s="64">
        <v>0</v>
      </c>
      <c r="I121" s="64">
        <v>0</v>
      </c>
      <c r="J121" s="64">
        <v>0</v>
      </c>
      <c r="K121" s="64">
        <v>0</v>
      </c>
      <c r="L121" s="64">
        <v>0</v>
      </c>
      <c r="M121" s="64">
        <v>0</v>
      </c>
      <c r="N121" s="64">
        <v>0</v>
      </c>
      <c r="O121" s="64">
        <v>0</v>
      </c>
      <c r="P121" s="64">
        <v>0</v>
      </c>
      <c r="Q121" s="64">
        <v>0</v>
      </c>
      <c r="R121" s="64">
        <v>0</v>
      </c>
      <c r="S121" s="64">
        <v>0</v>
      </c>
      <c r="T121" s="47">
        <v>130</v>
      </c>
      <c r="U121" s="47">
        <v>107.5</v>
      </c>
      <c r="V121" s="47">
        <v>42.5</v>
      </c>
      <c r="W121" s="47">
        <v>70</v>
      </c>
      <c r="X121" s="47">
        <v>130</v>
      </c>
      <c r="Y121" s="47">
        <v>50</v>
      </c>
      <c r="Z121" s="47">
        <v>25</v>
      </c>
      <c r="AA121" s="47">
        <v>23</v>
      </c>
      <c r="AB121" s="66">
        <v>25</v>
      </c>
      <c r="AC121" s="47">
        <v>30</v>
      </c>
      <c r="AD121" s="47">
        <v>25</v>
      </c>
      <c r="AE121" s="47">
        <v>25</v>
      </c>
      <c r="AF121" s="47">
        <v>25</v>
      </c>
    </row>
    <row r="122" spans="1:32" x14ac:dyDescent="0.2">
      <c r="A122" s="3" t="s">
        <v>144</v>
      </c>
      <c r="B122" s="8" t="s">
        <v>32</v>
      </c>
      <c r="C122" s="64">
        <v>0</v>
      </c>
      <c r="D122" s="47">
        <v>50</v>
      </c>
      <c r="E122" s="47">
        <v>50</v>
      </c>
      <c r="F122" s="47">
        <v>50</v>
      </c>
      <c r="G122" s="47">
        <v>50</v>
      </c>
      <c r="H122" s="64">
        <v>0</v>
      </c>
      <c r="I122" s="64">
        <v>0</v>
      </c>
      <c r="J122" s="64">
        <v>0</v>
      </c>
      <c r="K122" s="64">
        <v>0</v>
      </c>
      <c r="L122" s="64">
        <v>0</v>
      </c>
      <c r="M122" s="64">
        <v>0</v>
      </c>
      <c r="N122" s="64">
        <v>0</v>
      </c>
      <c r="O122" s="64">
        <v>0</v>
      </c>
      <c r="P122" s="64">
        <v>0</v>
      </c>
      <c r="Q122" s="64">
        <v>0</v>
      </c>
      <c r="R122" s="64">
        <v>0</v>
      </c>
      <c r="S122" s="64">
        <v>0</v>
      </c>
      <c r="T122" s="64">
        <v>0</v>
      </c>
      <c r="U122" s="64">
        <v>0</v>
      </c>
      <c r="V122" s="64">
        <v>0</v>
      </c>
      <c r="W122" s="64">
        <v>0</v>
      </c>
      <c r="X122" s="64">
        <v>0</v>
      </c>
      <c r="Y122" s="64">
        <v>0</v>
      </c>
      <c r="Z122" s="64">
        <v>0</v>
      </c>
      <c r="AA122" s="64">
        <v>0</v>
      </c>
      <c r="AB122" s="64">
        <v>0</v>
      </c>
      <c r="AC122" s="64">
        <v>0</v>
      </c>
      <c r="AD122" s="64">
        <v>0</v>
      </c>
      <c r="AE122" s="64">
        <v>0</v>
      </c>
      <c r="AF122" s="64">
        <v>0</v>
      </c>
    </row>
    <row r="123" spans="1:32" x14ac:dyDescent="0.2">
      <c r="A123" s="3" t="s">
        <v>145</v>
      </c>
      <c r="B123" s="8" t="s">
        <v>32</v>
      </c>
      <c r="C123" s="64">
        <v>0</v>
      </c>
      <c r="D123" s="64">
        <v>0</v>
      </c>
      <c r="E123" s="64">
        <v>0</v>
      </c>
      <c r="F123" s="64">
        <v>0</v>
      </c>
      <c r="G123" s="64">
        <v>0</v>
      </c>
      <c r="H123" s="64">
        <v>0</v>
      </c>
      <c r="I123" s="64">
        <v>0</v>
      </c>
      <c r="J123" s="64">
        <v>0</v>
      </c>
      <c r="K123" s="64">
        <v>0</v>
      </c>
      <c r="L123" s="64">
        <v>0</v>
      </c>
      <c r="M123" s="64">
        <v>0</v>
      </c>
      <c r="N123" s="64">
        <v>0</v>
      </c>
      <c r="O123" s="64">
        <v>0</v>
      </c>
      <c r="P123" s="47">
        <v>84</v>
      </c>
      <c r="Q123" s="47">
        <v>50</v>
      </c>
      <c r="R123" s="47">
        <v>36</v>
      </c>
      <c r="S123" s="47">
        <v>30</v>
      </c>
      <c r="T123" s="47">
        <v>15</v>
      </c>
      <c r="U123" s="47">
        <v>15</v>
      </c>
      <c r="V123" s="64">
        <v>0</v>
      </c>
      <c r="W123" s="64">
        <v>0</v>
      </c>
      <c r="X123" s="64">
        <v>0</v>
      </c>
      <c r="Y123" s="64">
        <v>0</v>
      </c>
      <c r="Z123" s="64">
        <v>0</v>
      </c>
      <c r="AA123" s="64">
        <v>0</v>
      </c>
      <c r="AB123" s="64">
        <v>0</v>
      </c>
      <c r="AC123" s="64">
        <v>0</v>
      </c>
      <c r="AD123" s="64">
        <v>0</v>
      </c>
      <c r="AE123" s="64">
        <v>0</v>
      </c>
      <c r="AF123" s="64">
        <v>0</v>
      </c>
    </row>
    <row r="124" spans="1:32" s="14" customFormat="1" x14ac:dyDescent="0.2">
      <c r="A124" s="13" t="s">
        <v>146</v>
      </c>
      <c r="B124" s="24" t="s">
        <v>32</v>
      </c>
      <c r="C124" s="49">
        <v>102.5</v>
      </c>
      <c r="D124" s="49">
        <v>147.5</v>
      </c>
      <c r="E124" s="49">
        <v>112.5</v>
      </c>
      <c r="F124" s="49">
        <v>100</v>
      </c>
      <c r="G124" s="49">
        <v>50</v>
      </c>
      <c r="H124" s="49">
        <v>0</v>
      </c>
      <c r="I124" s="49">
        <v>300</v>
      </c>
      <c r="J124" s="49">
        <v>300</v>
      </c>
      <c r="K124" s="49">
        <v>250</v>
      </c>
      <c r="L124" s="49">
        <v>125</v>
      </c>
      <c r="M124" s="49">
        <v>0</v>
      </c>
      <c r="N124" s="49">
        <v>80</v>
      </c>
      <c r="O124" s="49">
        <v>623.20000000000005</v>
      </c>
      <c r="P124" s="49">
        <v>1874</v>
      </c>
      <c r="Q124" s="49">
        <v>1159</v>
      </c>
      <c r="R124" s="49">
        <v>1121</v>
      </c>
      <c r="S124" s="49">
        <v>936.1</v>
      </c>
      <c r="T124" s="49">
        <v>541.9</v>
      </c>
      <c r="U124" s="49">
        <v>447.2</v>
      </c>
      <c r="V124" s="49">
        <v>221.4</v>
      </c>
      <c r="W124" s="49">
        <v>210.2</v>
      </c>
      <c r="X124" s="49">
        <v>252.9</v>
      </c>
      <c r="Y124" s="49">
        <v>177</v>
      </c>
      <c r="Z124" s="49">
        <v>99</v>
      </c>
      <c r="AA124" s="49">
        <v>105.5</v>
      </c>
      <c r="AB124" s="49">
        <v>128</v>
      </c>
      <c r="AC124" s="49">
        <v>133</v>
      </c>
      <c r="AD124" s="49">
        <v>92</v>
      </c>
      <c r="AE124" s="49">
        <v>95.9</v>
      </c>
      <c r="AF124" s="49">
        <v>125</v>
      </c>
    </row>
    <row r="125" spans="1:32" ht="15" x14ac:dyDescent="0.25">
      <c r="A125" s="16" t="s">
        <v>147</v>
      </c>
      <c r="B125" s="25" t="s">
        <v>148</v>
      </c>
      <c r="C125" s="69">
        <v>5769</v>
      </c>
      <c r="D125" s="69">
        <v>7017.7</v>
      </c>
      <c r="E125" s="69">
        <v>11210.7</v>
      </c>
      <c r="F125" s="69">
        <v>12730.3</v>
      </c>
      <c r="G125" s="69">
        <v>11704.4</v>
      </c>
      <c r="H125" s="69">
        <v>14016.5</v>
      </c>
      <c r="I125" s="69">
        <v>11091.7</v>
      </c>
      <c r="J125" s="69">
        <v>8460.7999999999993</v>
      </c>
      <c r="K125" s="69">
        <v>10336</v>
      </c>
      <c r="L125" s="69">
        <v>13007.3</v>
      </c>
      <c r="M125" s="69">
        <v>21771.5</v>
      </c>
      <c r="N125" s="69">
        <v>33565.300000000003</v>
      </c>
      <c r="O125" s="69">
        <v>34348.400000000001</v>
      </c>
      <c r="P125" s="69">
        <v>34601.699999999997</v>
      </c>
      <c r="Q125" s="69">
        <v>23508.7</v>
      </c>
      <c r="R125" s="69">
        <v>21476.799999999999</v>
      </c>
      <c r="S125" s="69">
        <v>17016.5</v>
      </c>
      <c r="T125" s="69">
        <v>16363.6</v>
      </c>
      <c r="U125" s="69">
        <v>11520.4</v>
      </c>
      <c r="V125" s="69">
        <v>6659.2</v>
      </c>
      <c r="W125" s="69">
        <v>8265</v>
      </c>
      <c r="X125" s="69">
        <v>15568.2</v>
      </c>
      <c r="Y125" s="69">
        <v>7322.8</v>
      </c>
      <c r="Z125" s="69">
        <v>6197</v>
      </c>
      <c r="AA125" s="69">
        <v>7621.6</v>
      </c>
      <c r="AB125" s="69">
        <v>15020.1</v>
      </c>
      <c r="AC125" s="69">
        <v>17327.099999999999</v>
      </c>
      <c r="AD125" s="69">
        <v>16804.099999999999</v>
      </c>
      <c r="AE125" s="69">
        <v>12578.3</v>
      </c>
      <c r="AF125" s="69">
        <v>7540</v>
      </c>
    </row>
    <row r="126" spans="1:32" ht="15.75" x14ac:dyDescent="0.25">
      <c r="A126" s="32" t="s">
        <v>212</v>
      </c>
      <c r="B126" s="26"/>
      <c r="C126" s="36"/>
      <c r="D126" s="36"/>
      <c r="E126" s="36"/>
      <c r="F126" s="36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  <c r="U126" s="36"/>
      <c r="V126" s="70"/>
      <c r="W126" s="70"/>
      <c r="X126" s="70"/>
      <c r="Y126" s="70"/>
      <c r="Z126" s="70"/>
      <c r="AA126" s="70"/>
      <c r="AB126" s="70"/>
      <c r="AC126" s="70"/>
      <c r="AD126" s="70"/>
    </row>
    <row r="127" spans="1:32" ht="15" x14ac:dyDescent="0.25">
      <c r="A127" s="9"/>
      <c r="B127" s="9"/>
      <c r="C127" s="37" t="s">
        <v>7</v>
      </c>
      <c r="D127" s="37" t="s">
        <v>8</v>
      </c>
      <c r="E127" s="37" t="s">
        <v>9</v>
      </c>
      <c r="F127" s="37" t="s">
        <v>10</v>
      </c>
      <c r="G127" s="37" t="s">
        <v>11</v>
      </c>
      <c r="H127" s="37" t="s">
        <v>12</v>
      </c>
      <c r="I127" s="37" t="s">
        <v>13</v>
      </c>
      <c r="J127" s="37" t="s">
        <v>14</v>
      </c>
      <c r="K127" s="37" t="s">
        <v>15</v>
      </c>
      <c r="L127" s="37" t="s">
        <v>16</v>
      </c>
      <c r="M127" s="37" t="s">
        <v>17</v>
      </c>
      <c r="N127" s="37" t="s">
        <v>18</v>
      </c>
      <c r="O127" s="37" t="s">
        <v>19</v>
      </c>
      <c r="P127" s="37" t="s">
        <v>20</v>
      </c>
      <c r="Q127" s="37" t="s">
        <v>21</v>
      </c>
      <c r="R127" s="37" t="s">
        <v>22</v>
      </c>
      <c r="S127" s="37" t="s">
        <v>23</v>
      </c>
      <c r="T127" s="37" t="s">
        <v>24</v>
      </c>
      <c r="U127" s="37" t="s">
        <v>25</v>
      </c>
      <c r="V127" s="37">
        <v>2008</v>
      </c>
      <c r="W127" s="37">
        <v>2009</v>
      </c>
      <c r="X127" s="37">
        <v>2010</v>
      </c>
      <c r="Y127" s="37">
        <v>2011</v>
      </c>
      <c r="Z127" s="37">
        <v>2012</v>
      </c>
      <c r="AA127" s="37">
        <v>2013</v>
      </c>
      <c r="AB127" s="37">
        <v>2014</v>
      </c>
      <c r="AC127" s="37">
        <v>2015</v>
      </c>
      <c r="AD127" s="37">
        <f>AD6</f>
        <v>2016</v>
      </c>
      <c r="AE127" s="37">
        <v>2017</v>
      </c>
      <c r="AF127" s="37" t="s">
        <v>26</v>
      </c>
    </row>
    <row r="128" spans="1:32" x14ac:dyDescent="0.2">
      <c r="A128" s="13" t="s">
        <v>150</v>
      </c>
      <c r="B128" s="24" t="s">
        <v>49</v>
      </c>
      <c r="C128" s="34">
        <f>C$31</f>
        <v>840</v>
      </c>
      <c r="D128" s="34">
        <f t="shared" ref="D128:AF128" si="0">D$31</f>
        <v>1558</v>
      </c>
      <c r="E128" s="34">
        <f t="shared" si="0"/>
        <v>2317.1999999999998</v>
      </c>
      <c r="F128" s="34">
        <f t="shared" si="0"/>
        <v>3696</v>
      </c>
      <c r="G128" s="34">
        <f t="shared" si="0"/>
        <v>3314.5</v>
      </c>
      <c r="H128" s="34">
        <f t="shared" si="0"/>
        <v>2208</v>
      </c>
      <c r="I128" s="34">
        <f t="shared" si="0"/>
        <v>2289</v>
      </c>
      <c r="J128" s="34">
        <f t="shared" si="0"/>
        <v>1272</v>
      </c>
      <c r="K128" s="34">
        <f t="shared" si="0"/>
        <v>1344</v>
      </c>
      <c r="L128" s="34">
        <f t="shared" si="0"/>
        <v>1719</v>
      </c>
      <c r="M128" s="34">
        <f t="shared" si="0"/>
        <v>2000</v>
      </c>
      <c r="N128" s="34">
        <f t="shared" si="0"/>
        <v>2760</v>
      </c>
      <c r="O128" s="34">
        <f t="shared" si="0"/>
        <v>3134</v>
      </c>
      <c r="P128" s="34">
        <f t="shared" si="0"/>
        <v>2293.5</v>
      </c>
      <c r="Q128" s="34">
        <f t="shared" si="0"/>
        <v>1887</v>
      </c>
      <c r="R128" s="34">
        <f t="shared" si="0"/>
        <v>1491.6</v>
      </c>
      <c r="S128" s="34">
        <f t="shared" si="0"/>
        <v>1551.5</v>
      </c>
      <c r="T128" s="34">
        <f t="shared" si="0"/>
        <v>1898</v>
      </c>
      <c r="U128" s="34">
        <f t="shared" si="0"/>
        <v>1609.1</v>
      </c>
      <c r="V128" s="34">
        <f t="shared" si="0"/>
        <v>1299</v>
      </c>
      <c r="W128" s="34">
        <f t="shared" si="0"/>
        <v>1030.3</v>
      </c>
      <c r="X128" s="34">
        <f t="shared" si="0"/>
        <v>2406.8000000000002</v>
      </c>
      <c r="Y128" s="34">
        <f t="shared" si="0"/>
        <v>641.4</v>
      </c>
      <c r="Z128" s="34">
        <f t="shared" si="0"/>
        <v>497.4</v>
      </c>
      <c r="AA128" s="34">
        <f t="shared" si="0"/>
        <v>1447</v>
      </c>
      <c r="AB128" s="34">
        <f t="shared" si="0"/>
        <v>3229.6</v>
      </c>
      <c r="AC128" s="34">
        <f t="shared" si="0"/>
        <v>2409</v>
      </c>
      <c r="AD128" s="34">
        <f t="shared" si="0"/>
        <v>2798</v>
      </c>
      <c r="AE128" s="34">
        <f t="shared" si="0"/>
        <v>2150</v>
      </c>
      <c r="AF128" s="34">
        <f t="shared" si="0"/>
        <v>1990</v>
      </c>
    </row>
    <row r="129" spans="1:32" x14ac:dyDescent="0.2">
      <c r="A129" s="13" t="s">
        <v>151</v>
      </c>
      <c r="B129" s="24" t="s">
        <v>49</v>
      </c>
      <c r="C129" s="34">
        <f>C$38</f>
        <v>423</v>
      </c>
      <c r="D129" s="34">
        <f t="shared" ref="D129:AF129" si="1">D$38</f>
        <v>520</v>
      </c>
      <c r="E129" s="34">
        <f t="shared" si="1"/>
        <v>665</v>
      </c>
      <c r="F129" s="34">
        <f t="shared" si="1"/>
        <v>279</v>
      </c>
      <c r="G129" s="34">
        <f t="shared" si="1"/>
        <v>425</v>
      </c>
      <c r="H129" s="34">
        <f t="shared" si="1"/>
        <v>977.5</v>
      </c>
      <c r="I129" s="34">
        <f t="shared" si="1"/>
        <v>587</v>
      </c>
      <c r="J129" s="34">
        <f t="shared" si="1"/>
        <v>505</v>
      </c>
      <c r="K129" s="34">
        <f t="shared" si="1"/>
        <v>1070</v>
      </c>
      <c r="L129" s="34">
        <f t="shared" si="1"/>
        <v>950</v>
      </c>
      <c r="M129" s="34">
        <f t="shared" si="1"/>
        <v>781</v>
      </c>
      <c r="N129" s="34">
        <f t="shared" si="1"/>
        <v>2308</v>
      </c>
      <c r="O129" s="34">
        <f t="shared" si="1"/>
        <v>2474.5</v>
      </c>
      <c r="P129" s="34">
        <f t="shared" si="1"/>
        <v>4237.6000000000004</v>
      </c>
      <c r="Q129" s="34">
        <f t="shared" si="1"/>
        <v>2747.9</v>
      </c>
      <c r="R129" s="34">
        <f t="shared" si="1"/>
        <v>3647.7</v>
      </c>
      <c r="S129" s="34">
        <f t="shared" si="1"/>
        <v>2662.5</v>
      </c>
      <c r="T129" s="34">
        <f t="shared" si="1"/>
        <v>2853.9</v>
      </c>
      <c r="U129" s="34">
        <f t="shared" si="1"/>
        <v>1118.2</v>
      </c>
      <c r="V129" s="34">
        <f t="shared" si="1"/>
        <v>970.5</v>
      </c>
      <c r="W129" s="34">
        <f t="shared" si="1"/>
        <v>639.79999999999995</v>
      </c>
      <c r="X129" s="34">
        <f t="shared" si="1"/>
        <v>559</v>
      </c>
      <c r="Y129" s="34">
        <f t="shared" si="1"/>
        <v>530</v>
      </c>
      <c r="Z129" s="34">
        <f t="shared" si="1"/>
        <v>640</v>
      </c>
      <c r="AA129" s="34">
        <f t="shared" si="1"/>
        <v>825</v>
      </c>
      <c r="AB129" s="34">
        <f t="shared" si="1"/>
        <v>453</v>
      </c>
      <c r="AC129" s="34">
        <f t="shared" si="1"/>
        <v>598.9</v>
      </c>
      <c r="AD129" s="34">
        <f t="shared" si="1"/>
        <v>490.3</v>
      </c>
      <c r="AE129" s="34">
        <f t="shared" si="1"/>
        <v>548</v>
      </c>
      <c r="AF129" s="34">
        <f t="shared" si="1"/>
        <v>542.5</v>
      </c>
    </row>
    <row r="130" spans="1:32" x14ac:dyDescent="0.2">
      <c r="A130" s="13" t="s">
        <v>152</v>
      </c>
      <c r="B130" s="24" t="s">
        <v>49</v>
      </c>
      <c r="C130" s="64">
        <f>C$59</f>
        <v>0</v>
      </c>
      <c r="D130" s="34">
        <f t="shared" ref="D130:AF130" si="2">D$59</f>
        <v>65.2</v>
      </c>
      <c r="E130" s="34">
        <f t="shared" si="2"/>
        <v>21</v>
      </c>
      <c r="F130" s="34">
        <f t="shared" si="2"/>
        <v>50</v>
      </c>
      <c r="G130" s="64">
        <f t="shared" si="2"/>
        <v>0</v>
      </c>
      <c r="H130" s="34">
        <f t="shared" si="2"/>
        <v>40</v>
      </c>
      <c r="I130" s="34">
        <f t="shared" si="2"/>
        <v>160</v>
      </c>
      <c r="J130" s="64">
        <f t="shared" si="2"/>
        <v>0</v>
      </c>
      <c r="K130" s="64">
        <f t="shared" si="2"/>
        <v>0</v>
      </c>
      <c r="L130" s="34">
        <f t="shared" si="2"/>
        <v>12.5</v>
      </c>
      <c r="M130" s="64">
        <f t="shared" si="2"/>
        <v>0</v>
      </c>
      <c r="N130" s="34">
        <f t="shared" si="2"/>
        <v>107.5</v>
      </c>
      <c r="O130" s="34">
        <f t="shared" si="2"/>
        <v>107.5</v>
      </c>
      <c r="P130" s="34">
        <f t="shared" si="2"/>
        <v>105</v>
      </c>
      <c r="Q130" s="34">
        <f t="shared" si="2"/>
        <v>92</v>
      </c>
      <c r="R130" s="34">
        <f t="shared" si="2"/>
        <v>239.3</v>
      </c>
      <c r="S130" s="34">
        <f t="shared" si="2"/>
        <v>753.2</v>
      </c>
      <c r="T130" s="34">
        <f t="shared" si="2"/>
        <v>1202.5</v>
      </c>
      <c r="U130" s="34">
        <f t="shared" si="2"/>
        <v>662.5</v>
      </c>
      <c r="V130" s="34">
        <f t="shared" si="2"/>
        <v>175</v>
      </c>
      <c r="W130" s="34">
        <f t="shared" si="2"/>
        <v>40</v>
      </c>
      <c r="X130" s="34">
        <f t="shared" si="2"/>
        <v>192.5</v>
      </c>
      <c r="Y130" s="34">
        <f t="shared" si="2"/>
        <v>22.5</v>
      </c>
      <c r="Z130" s="34">
        <f t="shared" si="2"/>
        <v>17.5</v>
      </c>
      <c r="AA130" s="34">
        <f t="shared" si="2"/>
        <v>25</v>
      </c>
      <c r="AB130" s="34">
        <f t="shared" si="2"/>
        <v>50</v>
      </c>
      <c r="AC130" s="34">
        <f t="shared" si="2"/>
        <v>50</v>
      </c>
      <c r="AD130" s="34">
        <f t="shared" si="2"/>
        <v>50</v>
      </c>
      <c r="AE130" s="34">
        <f t="shared" si="2"/>
        <v>62.5</v>
      </c>
      <c r="AF130" s="34">
        <f t="shared" si="2"/>
        <v>75</v>
      </c>
    </row>
    <row r="131" spans="1:32" x14ac:dyDescent="0.2">
      <c r="A131" s="13" t="s">
        <v>153</v>
      </c>
      <c r="B131" s="24" t="s">
        <v>49</v>
      </c>
      <c r="C131" s="34">
        <f>C$69</f>
        <v>176.5</v>
      </c>
      <c r="D131" s="34">
        <f t="shared" ref="D131:AF131" si="3">D$69</f>
        <v>130.5</v>
      </c>
      <c r="E131" s="34">
        <f t="shared" si="3"/>
        <v>127.5</v>
      </c>
      <c r="F131" s="34">
        <f t="shared" si="3"/>
        <v>60</v>
      </c>
      <c r="G131" s="34">
        <f t="shared" si="3"/>
        <v>90</v>
      </c>
      <c r="H131" s="34">
        <f t="shared" si="3"/>
        <v>93</v>
      </c>
      <c r="I131" s="34">
        <f t="shared" si="3"/>
        <v>62.5</v>
      </c>
      <c r="J131" s="34">
        <f t="shared" si="3"/>
        <v>62.5</v>
      </c>
      <c r="K131" s="34">
        <f t="shared" si="3"/>
        <v>75</v>
      </c>
      <c r="L131" s="34">
        <f t="shared" si="3"/>
        <v>87</v>
      </c>
      <c r="M131" s="34">
        <f t="shared" si="3"/>
        <v>92</v>
      </c>
      <c r="N131" s="34">
        <f t="shared" si="3"/>
        <v>230</v>
      </c>
      <c r="O131" s="34">
        <f t="shared" si="3"/>
        <v>225</v>
      </c>
      <c r="P131" s="34">
        <f t="shared" si="3"/>
        <v>749.5</v>
      </c>
      <c r="Q131" s="34">
        <f t="shared" si="3"/>
        <v>536.79999999999995</v>
      </c>
      <c r="R131" s="34">
        <f t="shared" si="3"/>
        <v>436.4</v>
      </c>
      <c r="S131" s="34">
        <f t="shared" si="3"/>
        <v>256</v>
      </c>
      <c r="T131" s="34">
        <f t="shared" si="3"/>
        <v>250.8</v>
      </c>
      <c r="U131" s="34">
        <f t="shared" si="3"/>
        <v>141</v>
      </c>
      <c r="V131" s="34">
        <f t="shared" si="3"/>
        <v>105</v>
      </c>
      <c r="W131" s="34">
        <f t="shared" si="3"/>
        <v>342.7</v>
      </c>
      <c r="X131" s="34">
        <f t="shared" si="3"/>
        <v>696.9</v>
      </c>
      <c r="Y131" s="34">
        <f t="shared" si="3"/>
        <v>237.5</v>
      </c>
      <c r="Z131" s="34">
        <f t="shared" si="3"/>
        <v>44.8</v>
      </c>
      <c r="AA131" s="34">
        <f t="shared" si="3"/>
        <v>94.6</v>
      </c>
      <c r="AB131" s="34">
        <f t="shared" si="3"/>
        <v>400</v>
      </c>
      <c r="AC131" s="34">
        <f t="shared" si="3"/>
        <v>374.5</v>
      </c>
      <c r="AD131" s="34">
        <f t="shared" si="3"/>
        <v>270</v>
      </c>
      <c r="AE131" s="34">
        <f t="shared" si="3"/>
        <v>172.7</v>
      </c>
      <c r="AF131" s="34">
        <f t="shared" si="3"/>
        <v>176.00000000000003</v>
      </c>
    </row>
    <row r="132" spans="1:32" x14ac:dyDescent="0.2">
      <c r="A132" s="13" t="s">
        <v>154</v>
      </c>
      <c r="B132" s="24" t="s">
        <v>49</v>
      </c>
      <c r="C132" s="64">
        <f>C$90</f>
        <v>0</v>
      </c>
      <c r="D132" s="64">
        <f t="shared" ref="D132:AF132" si="4">D$90</f>
        <v>0</v>
      </c>
      <c r="E132" s="64">
        <f t="shared" si="4"/>
        <v>0</v>
      </c>
      <c r="F132" s="64">
        <f t="shared" si="4"/>
        <v>0</v>
      </c>
      <c r="G132" s="64">
        <f t="shared" si="4"/>
        <v>0</v>
      </c>
      <c r="H132" s="64">
        <f t="shared" si="4"/>
        <v>0</v>
      </c>
      <c r="I132" s="64">
        <f t="shared" si="4"/>
        <v>0</v>
      </c>
      <c r="J132" s="64">
        <f t="shared" si="4"/>
        <v>0</v>
      </c>
      <c r="K132" s="64">
        <f t="shared" si="4"/>
        <v>0</v>
      </c>
      <c r="L132" s="64">
        <f t="shared" si="4"/>
        <v>0</v>
      </c>
      <c r="M132" s="64">
        <f t="shared" si="4"/>
        <v>0</v>
      </c>
      <c r="N132" s="64">
        <f t="shared" si="4"/>
        <v>0</v>
      </c>
      <c r="O132" s="34">
        <f t="shared" si="4"/>
        <v>329.4</v>
      </c>
      <c r="P132" s="34">
        <f t="shared" si="4"/>
        <v>319.8</v>
      </c>
      <c r="Q132" s="34">
        <f t="shared" si="4"/>
        <v>268.39999999999998</v>
      </c>
      <c r="R132" s="34">
        <f t="shared" si="4"/>
        <v>307.5</v>
      </c>
      <c r="S132" s="34">
        <f t="shared" si="4"/>
        <v>307.5</v>
      </c>
      <c r="T132" s="34">
        <f t="shared" si="4"/>
        <v>307.5</v>
      </c>
      <c r="U132" s="34">
        <f t="shared" si="4"/>
        <v>285.2</v>
      </c>
      <c r="V132" s="34">
        <f t="shared" si="4"/>
        <v>315</v>
      </c>
      <c r="W132" s="34">
        <f t="shared" si="4"/>
        <v>327.60000000000002</v>
      </c>
      <c r="X132" s="34">
        <f t="shared" si="4"/>
        <v>320</v>
      </c>
      <c r="Y132" s="34">
        <f t="shared" si="4"/>
        <v>268</v>
      </c>
      <c r="Z132" s="34">
        <f t="shared" si="4"/>
        <v>243</v>
      </c>
      <c r="AA132" s="34">
        <f t="shared" si="4"/>
        <v>243</v>
      </c>
      <c r="AB132" s="34">
        <f t="shared" si="4"/>
        <v>295</v>
      </c>
      <c r="AC132" s="34">
        <f t="shared" si="4"/>
        <v>264</v>
      </c>
      <c r="AD132" s="34">
        <f t="shared" si="4"/>
        <v>168</v>
      </c>
      <c r="AE132" s="34">
        <f t="shared" si="4"/>
        <v>315</v>
      </c>
      <c r="AF132" s="34">
        <f t="shared" si="4"/>
        <v>205</v>
      </c>
    </row>
    <row r="133" spans="1:32" x14ac:dyDescent="0.2">
      <c r="A133" s="13" t="s">
        <v>155</v>
      </c>
      <c r="B133" s="24" t="s">
        <v>49</v>
      </c>
      <c r="C133" s="64">
        <f>C$93</f>
        <v>0</v>
      </c>
      <c r="D133" s="34">
        <f t="shared" ref="D133:AF133" si="5">D$93</f>
        <v>300</v>
      </c>
      <c r="E133" s="34">
        <f t="shared" si="5"/>
        <v>150</v>
      </c>
      <c r="F133" s="34">
        <f t="shared" si="5"/>
        <v>150</v>
      </c>
      <c r="G133" s="64">
        <f t="shared" si="5"/>
        <v>0</v>
      </c>
      <c r="H133" s="64">
        <f t="shared" si="5"/>
        <v>0</v>
      </c>
      <c r="I133" s="64">
        <f t="shared" si="5"/>
        <v>0</v>
      </c>
      <c r="J133" s="64">
        <f t="shared" si="5"/>
        <v>0</v>
      </c>
      <c r="K133" s="64">
        <f t="shared" si="5"/>
        <v>0</v>
      </c>
      <c r="L133" s="64">
        <f t="shared" si="5"/>
        <v>0</v>
      </c>
      <c r="M133" s="64">
        <f t="shared" si="5"/>
        <v>0</v>
      </c>
      <c r="N133" s="64">
        <f t="shared" si="5"/>
        <v>0</v>
      </c>
      <c r="O133" s="64">
        <f t="shared" si="5"/>
        <v>0</v>
      </c>
      <c r="P133" s="64">
        <f t="shared" si="5"/>
        <v>0</v>
      </c>
      <c r="Q133" s="34">
        <f t="shared" si="5"/>
        <v>74</v>
      </c>
      <c r="R133" s="34">
        <f t="shared" si="5"/>
        <v>180</v>
      </c>
      <c r="S133" s="64">
        <f t="shared" si="5"/>
        <v>0</v>
      </c>
      <c r="T133" s="34">
        <f t="shared" si="5"/>
        <v>441</v>
      </c>
      <c r="U133" s="34">
        <f t="shared" si="5"/>
        <v>1355</v>
      </c>
      <c r="V133" s="34">
        <f t="shared" si="5"/>
        <v>225</v>
      </c>
      <c r="W133" s="34">
        <f t="shared" si="5"/>
        <v>135</v>
      </c>
      <c r="X133" s="34">
        <f t="shared" si="5"/>
        <v>170</v>
      </c>
      <c r="Y133" s="34">
        <f t="shared" si="5"/>
        <v>55</v>
      </c>
      <c r="Z133" s="34">
        <f t="shared" si="5"/>
        <v>35</v>
      </c>
      <c r="AA133" s="34">
        <f t="shared" si="5"/>
        <v>15</v>
      </c>
      <c r="AB133" s="34">
        <f t="shared" si="5"/>
        <v>65</v>
      </c>
      <c r="AC133" s="64">
        <f t="shared" si="5"/>
        <v>0</v>
      </c>
      <c r="AD133" s="64">
        <f t="shared" si="5"/>
        <v>0</v>
      </c>
      <c r="AE133" s="64">
        <f t="shared" si="5"/>
        <v>0</v>
      </c>
      <c r="AF133" s="64">
        <f t="shared" si="5"/>
        <v>0</v>
      </c>
    </row>
    <row r="134" spans="1:32" x14ac:dyDescent="0.2">
      <c r="A134" s="13" t="s">
        <v>156</v>
      </c>
      <c r="B134" s="24" t="s">
        <v>49</v>
      </c>
      <c r="C134" s="34">
        <f>C$99</f>
        <v>2670</v>
      </c>
      <c r="D134" s="34">
        <f t="shared" ref="D134:AF134" si="6">D$99</f>
        <v>2518.5</v>
      </c>
      <c r="E134" s="34">
        <f t="shared" si="6"/>
        <v>4671.8999999999996</v>
      </c>
      <c r="F134" s="34">
        <f t="shared" si="6"/>
        <v>5483.5</v>
      </c>
      <c r="G134" s="34">
        <f t="shared" si="6"/>
        <v>4803.1000000000004</v>
      </c>
      <c r="H134" s="34">
        <f t="shared" si="6"/>
        <v>6835.5</v>
      </c>
      <c r="I134" s="34">
        <f t="shared" si="6"/>
        <v>4636.8</v>
      </c>
      <c r="J134" s="34">
        <f t="shared" si="6"/>
        <v>3938.8</v>
      </c>
      <c r="K134" s="34">
        <f t="shared" si="6"/>
        <v>5257.6</v>
      </c>
      <c r="L134" s="34">
        <f t="shared" si="6"/>
        <v>7064</v>
      </c>
      <c r="M134" s="34">
        <f t="shared" si="6"/>
        <v>12002</v>
      </c>
      <c r="N134" s="34">
        <f t="shared" si="6"/>
        <v>17490</v>
      </c>
      <c r="O134" s="34">
        <f t="shared" si="6"/>
        <v>17525</v>
      </c>
      <c r="P134" s="34">
        <f t="shared" si="6"/>
        <v>15524</v>
      </c>
      <c r="Q134" s="34">
        <f t="shared" si="6"/>
        <v>9260</v>
      </c>
      <c r="R134" s="34">
        <f t="shared" si="6"/>
        <v>6420.8</v>
      </c>
      <c r="S134" s="34">
        <f t="shared" si="6"/>
        <v>5234.2</v>
      </c>
      <c r="T134" s="34">
        <f t="shared" si="6"/>
        <v>4354</v>
      </c>
      <c r="U134" s="34">
        <f t="shared" si="6"/>
        <v>2433</v>
      </c>
      <c r="V134" s="34">
        <f t="shared" si="6"/>
        <v>1162</v>
      </c>
      <c r="W134" s="34">
        <f t="shared" si="6"/>
        <v>1383</v>
      </c>
      <c r="X134" s="34">
        <f t="shared" si="6"/>
        <v>3037</v>
      </c>
      <c r="Y134" s="34">
        <f t="shared" si="6"/>
        <v>1370</v>
      </c>
      <c r="Z134" s="34">
        <f t="shared" si="6"/>
        <v>1328.3</v>
      </c>
      <c r="AA134" s="34">
        <f t="shared" si="6"/>
        <v>1979</v>
      </c>
      <c r="AB134" s="34">
        <f t="shared" si="6"/>
        <v>2694.2</v>
      </c>
      <c r="AC134" s="34">
        <f t="shared" si="6"/>
        <v>3933.2</v>
      </c>
      <c r="AD134" s="34">
        <f t="shared" si="6"/>
        <v>4067.1</v>
      </c>
      <c r="AE134" s="34">
        <f t="shared" si="6"/>
        <v>2587.5</v>
      </c>
      <c r="AF134" s="34">
        <f t="shared" si="6"/>
        <v>1102.5</v>
      </c>
    </row>
    <row r="135" spans="1:32" x14ac:dyDescent="0.2">
      <c r="A135" s="13" t="s">
        <v>157</v>
      </c>
      <c r="B135" s="24" t="s">
        <v>49</v>
      </c>
      <c r="C135" s="34">
        <f>C$108</f>
        <v>1145</v>
      </c>
      <c r="D135" s="34">
        <f t="shared" ref="D135:AF135" si="7">D$108</f>
        <v>1496</v>
      </c>
      <c r="E135" s="34">
        <f t="shared" si="7"/>
        <v>1830</v>
      </c>
      <c r="F135" s="34">
        <f t="shared" si="7"/>
        <v>1900</v>
      </c>
      <c r="G135" s="34">
        <f t="shared" si="7"/>
        <v>2293.8000000000002</v>
      </c>
      <c r="H135" s="34">
        <f t="shared" si="7"/>
        <v>3335</v>
      </c>
      <c r="I135" s="34">
        <f t="shared" si="7"/>
        <v>2519.4</v>
      </c>
      <c r="J135" s="34">
        <f t="shared" si="7"/>
        <v>1823</v>
      </c>
      <c r="K135" s="34">
        <f t="shared" si="7"/>
        <v>1645</v>
      </c>
      <c r="L135" s="34">
        <f t="shared" si="7"/>
        <v>1723.8</v>
      </c>
      <c r="M135" s="34">
        <f t="shared" si="7"/>
        <v>5310</v>
      </c>
      <c r="N135" s="34">
        <f t="shared" si="7"/>
        <v>7620</v>
      </c>
      <c r="O135" s="34">
        <f t="shared" si="7"/>
        <v>7522.7</v>
      </c>
      <c r="P135" s="34">
        <f t="shared" si="7"/>
        <v>5485.6</v>
      </c>
      <c r="Q135" s="34">
        <f t="shared" si="7"/>
        <v>4757.3</v>
      </c>
      <c r="R135" s="34">
        <f t="shared" si="7"/>
        <v>4479.3999999999996</v>
      </c>
      <c r="S135" s="34">
        <f t="shared" si="7"/>
        <v>2559.6999999999998</v>
      </c>
      <c r="T135" s="34">
        <f t="shared" si="7"/>
        <v>2001.6</v>
      </c>
      <c r="U135" s="34">
        <f t="shared" si="7"/>
        <v>1425.5</v>
      </c>
      <c r="V135" s="34">
        <f t="shared" si="7"/>
        <v>1045</v>
      </c>
      <c r="W135" s="34">
        <f t="shared" si="7"/>
        <v>3148.1</v>
      </c>
      <c r="X135" s="34">
        <f t="shared" si="7"/>
        <v>6581.6</v>
      </c>
      <c r="Y135" s="34">
        <f t="shared" si="7"/>
        <v>2940</v>
      </c>
      <c r="Z135" s="34">
        <f t="shared" si="7"/>
        <v>2518</v>
      </c>
      <c r="AA135" s="34">
        <f t="shared" si="7"/>
        <v>2433.5</v>
      </c>
      <c r="AB135" s="34">
        <f t="shared" si="7"/>
        <v>6030</v>
      </c>
      <c r="AC135" s="34">
        <f t="shared" si="7"/>
        <v>8137</v>
      </c>
      <c r="AD135" s="34">
        <f t="shared" si="7"/>
        <v>8195</v>
      </c>
      <c r="AE135" s="34">
        <f t="shared" si="7"/>
        <v>5816</v>
      </c>
      <c r="AF135" s="34">
        <f t="shared" si="7"/>
        <v>2499</v>
      </c>
    </row>
    <row r="136" spans="1:32" x14ac:dyDescent="0.2">
      <c r="A136" s="13" t="s">
        <v>158</v>
      </c>
      <c r="B136" s="24" t="s">
        <v>28</v>
      </c>
      <c r="C136" s="64">
        <f>C$10</f>
        <v>0</v>
      </c>
      <c r="D136" s="64">
        <f t="shared" ref="D136:AF136" si="8">D$10</f>
        <v>0</v>
      </c>
      <c r="E136" s="64">
        <f t="shared" si="8"/>
        <v>0</v>
      </c>
      <c r="F136" s="64">
        <f t="shared" si="8"/>
        <v>0</v>
      </c>
      <c r="G136" s="64">
        <f t="shared" si="8"/>
        <v>0</v>
      </c>
      <c r="H136" s="64">
        <f t="shared" si="8"/>
        <v>0</v>
      </c>
      <c r="I136" s="64">
        <f t="shared" si="8"/>
        <v>0</v>
      </c>
      <c r="J136" s="64">
        <f t="shared" si="8"/>
        <v>0</v>
      </c>
      <c r="K136" s="64">
        <f t="shared" si="8"/>
        <v>0</v>
      </c>
      <c r="L136" s="64">
        <f t="shared" si="8"/>
        <v>0</v>
      </c>
      <c r="M136" s="64">
        <f t="shared" si="8"/>
        <v>0</v>
      </c>
      <c r="N136" s="64">
        <f t="shared" si="8"/>
        <v>0</v>
      </c>
      <c r="O136" s="34">
        <f t="shared" si="8"/>
        <v>46</v>
      </c>
      <c r="P136" s="34">
        <f t="shared" si="8"/>
        <v>48</v>
      </c>
      <c r="Q136" s="34">
        <f t="shared" si="8"/>
        <v>109.5</v>
      </c>
      <c r="R136" s="34">
        <f t="shared" si="8"/>
        <v>98.5</v>
      </c>
      <c r="S136" s="34">
        <f t="shared" si="8"/>
        <v>95</v>
      </c>
      <c r="T136" s="34">
        <f t="shared" si="8"/>
        <v>60</v>
      </c>
      <c r="U136" s="34">
        <f t="shared" si="8"/>
        <v>47.5</v>
      </c>
      <c r="V136" s="34">
        <f t="shared" si="8"/>
        <v>35</v>
      </c>
      <c r="W136" s="34">
        <f t="shared" si="8"/>
        <v>22.5</v>
      </c>
      <c r="X136" s="34">
        <f t="shared" si="8"/>
        <v>65</v>
      </c>
      <c r="Y136" s="34">
        <f t="shared" si="8"/>
        <v>24</v>
      </c>
      <c r="Z136" s="34">
        <f t="shared" si="8"/>
        <v>9.4</v>
      </c>
      <c r="AA136" s="34">
        <f t="shared" si="8"/>
        <v>6.4</v>
      </c>
      <c r="AB136" s="64">
        <f t="shared" si="8"/>
        <v>0</v>
      </c>
      <c r="AC136" s="64">
        <f t="shared" si="8"/>
        <v>0</v>
      </c>
      <c r="AD136" s="64">
        <f t="shared" si="8"/>
        <v>0</v>
      </c>
      <c r="AE136" s="64">
        <f t="shared" si="8"/>
        <v>0</v>
      </c>
      <c r="AF136" s="34">
        <f t="shared" si="8"/>
        <v>0</v>
      </c>
    </row>
    <row r="137" spans="1:32" x14ac:dyDescent="0.2">
      <c r="A137" s="13" t="s">
        <v>159</v>
      </c>
      <c r="B137" s="24" t="s">
        <v>28</v>
      </c>
      <c r="C137" s="34">
        <f>C$26</f>
        <v>370</v>
      </c>
      <c r="D137" s="34">
        <f t="shared" ref="D137:AF137" si="9">D$26</f>
        <v>200</v>
      </c>
      <c r="E137" s="34">
        <f t="shared" si="9"/>
        <v>250</v>
      </c>
      <c r="F137" s="34">
        <f t="shared" si="9"/>
        <v>250</v>
      </c>
      <c r="G137" s="34">
        <f t="shared" si="9"/>
        <v>125</v>
      </c>
      <c r="H137" s="34">
        <f t="shared" si="9"/>
        <v>37.5</v>
      </c>
      <c r="I137" s="34">
        <f t="shared" si="9"/>
        <v>237.5</v>
      </c>
      <c r="J137" s="34">
        <f t="shared" si="9"/>
        <v>253</v>
      </c>
      <c r="K137" s="34">
        <f t="shared" si="9"/>
        <v>81.5</v>
      </c>
      <c r="L137" s="34">
        <f t="shared" si="9"/>
        <v>87.5</v>
      </c>
      <c r="M137" s="34">
        <f t="shared" si="9"/>
        <v>165</v>
      </c>
      <c r="N137" s="34">
        <f t="shared" si="9"/>
        <v>315</v>
      </c>
      <c r="O137" s="64">
        <f t="shared" si="9"/>
        <v>0</v>
      </c>
      <c r="P137" s="64">
        <f t="shared" si="9"/>
        <v>0</v>
      </c>
      <c r="Q137" s="34">
        <f t="shared" si="9"/>
        <v>0</v>
      </c>
      <c r="R137" s="64">
        <f t="shared" si="9"/>
        <v>0</v>
      </c>
      <c r="S137" s="64">
        <f t="shared" si="9"/>
        <v>0</v>
      </c>
      <c r="T137" s="64">
        <f t="shared" si="9"/>
        <v>0</v>
      </c>
      <c r="U137" s="64">
        <f t="shared" si="9"/>
        <v>0</v>
      </c>
      <c r="V137" s="64">
        <f t="shared" si="9"/>
        <v>0</v>
      </c>
      <c r="W137" s="64">
        <f t="shared" si="9"/>
        <v>0</v>
      </c>
      <c r="X137" s="64">
        <f t="shared" si="9"/>
        <v>0</v>
      </c>
      <c r="Y137" s="64">
        <f t="shared" si="9"/>
        <v>0</v>
      </c>
      <c r="Z137" s="64">
        <f t="shared" si="9"/>
        <v>0</v>
      </c>
      <c r="AA137" s="64">
        <f t="shared" si="9"/>
        <v>0</v>
      </c>
      <c r="AB137" s="64">
        <f t="shared" si="9"/>
        <v>0</v>
      </c>
      <c r="AC137" s="64">
        <f t="shared" si="9"/>
        <v>0</v>
      </c>
      <c r="AD137" s="64">
        <f t="shared" si="9"/>
        <v>104</v>
      </c>
      <c r="AE137" s="34">
        <f t="shared" si="9"/>
        <v>213</v>
      </c>
      <c r="AF137" s="34">
        <f t="shared" si="9"/>
        <v>144.00000000000003</v>
      </c>
    </row>
    <row r="138" spans="1:32" x14ac:dyDescent="0.2">
      <c r="A138" s="13" t="s">
        <v>160</v>
      </c>
      <c r="B138" s="24" t="s">
        <v>28</v>
      </c>
      <c r="C138" s="64">
        <f>C$43</f>
        <v>0</v>
      </c>
      <c r="D138" s="64">
        <f t="shared" ref="D138:AF138" si="10">D$43</f>
        <v>0</v>
      </c>
      <c r="E138" s="64">
        <f t="shared" si="10"/>
        <v>0</v>
      </c>
      <c r="F138" s="64">
        <f t="shared" si="10"/>
        <v>0</v>
      </c>
      <c r="G138" s="64">
        <f t="shared" si="10"/>
        <v>0</v>
      </c>
      <c r="H138" s="64">
        <f t="shared" si="10"/>
        <v>0</v>
      </c>
      <c r="I138" s="64">
        <f t="shared" si="10"/>
        <v>0</v>
      </c>
      <c r="J138" s="64">
        <f t="shared" si="10"/>
        <v>0</v>
      </c>
      <c r="K138" s="64">
        <f t="shared" si="10"/>
        <v>0</v>
      </c>
      <c r="L138" s="64">
        <f t="shared" si="10"/>
        <v>0</v>
      </c>
      <c r="M138" s="64">
        <f t="shared" si="10"/>
        <v>0</v>
      </c>
      <c r="N138" s="47">
        <f t="shared" si="10"/>
        <v>660</v>
      </c>
      <c r="O138" s="47">
        <f t="shared" si="10"/>
        <v>156</v>
      </c>
      <c r="P138" s="47">
        <f t="shared" si="10"/>
        <v>349</v>
      </c>
      <c r="Q138" s="47">
        <f t="shared" si="10"/>
        <v>179</v>
      </c>
      <c r="R138" s="47">
        <f t="shared" si="10"/>
        <v>169</v>
      </c>
      <c r="S138" s="47">
        <f t="shared" si="10"/>
        <v>120</v>
      </c>
      <c r="T138" s="47">
        <f t="shared" si="10"/>
        <v>89.5</v>
      </c>
      <c r="U138" s="47">
        <f t="shared" si="10"/>
        <v>59.5</v>
      </c>
      <c r="V138" s="47">
        <f t="shared" si="10"/>
        <v>16</v>
      </c>
      <c r="W138" s="47">
        <f t="shared" si="10"/>
        <v>27.5</v>
      </c>
      <c r="X138" s="47">
        <f t="shared" si="10"/>
        <v>31.5</v>
      </c>
      <c r="Y138" s="47">
        <f t="shared" si="10"/>
        <v>25</v>
      </c>
      <c r="Z138" s="47">
        <f t="shared" si="10"/>
        <v>25</v>
      </c>
      <c r="AA138" s="64">
        <f t="shared" si="10"/>
        <v>0</v>
      </c>
      <c r="AB138" s="47">
        <f t="shared" si="10"/>
        <v>87.5</v>
      </c>
      <c r="AC138" s="47">
        <f t="shared" si="10"/>
        <v>75</v>
      </c>
      <c r="AD138" s="47">
        <f t="shared" si="10"/>
        <v>50</v>
      </c>
      <c r="AE138" s="34">
        <f t="shared" si="10"/>
        <v>35.299999999999997</v>
      </c>
      <c r="AF138" s="34">
        <f t="shared" si="10"/>
        <v>137.5</v>
      </c>
    </row>
    <row r="139" spans="1:32" x14ac:dyDescent="0.2">
      <c r="A139" s="13" t="s">
        <v>161</v>
      </c>
      <c r="B139" s="24" t="s">
        <v>28</v>
      </c>
      <c r="C139" s="64">
        <f>C$51</f>
        <v>0</v>
      </c>
      <c r="D139" s="64">
        <f t="shared" ref="D139:AF139" si="11">D$51</f>
        <v>0</v>
      </c>
      <c r="E139" s="47">
        <f t="shared" si="11"/>
        <v>12</v>
      </c>
      <c r="F139" s="47">
        <f t="shared" si="11"/>
        <v>30</v>
      </c>
      <c r="G139" s="47">
        <f t="shared" si="11"/>
        <v>90</v>
      </c>
      <c r="H139" s="47">
        <f t="shared" si="11"/>
        <v>90</v>
      </c>
      <c r="I139" s="47">
        <f t="shared" si="11"/>
        <v>120</v>
      </c>
      <c r="J139" s="47">
        <f t="shared" si="11"/>
        <v>90</v>
      </c>
      <c r="K139" s="47">
        <f t="shared" si="11"/>
        <v>194.4</v>
      </c>
      <c r="L139" s="47">
        <f t="shared" si="11"/>
        <v>225</v>
      </c>
      <c r="M139" s="47">
        <f t="shared" si="11"/>
        <v>251.5</v>
      </c>
      <c r="N139" s="47">
        <f t="shared" si="11"/>
        <v>314</v>
      </c>
      <c r="O139" s="47">
        <f t="shared" si="11"/>
        <v>348.7</v>
      </c>
      <c r="P139" s="47">
        <f t="shared" si="11"/>
        <v>392.9</v>
      </c>
      <c r="Q139" s="47">
        <f t="shared" si="11"/>
        <v>267</v>
      </c>
      <c r="R139" s="47">
        <f t="shared" si="11"/>
        <v>298.5</v>
      </c>
      <c r="S139" s="47">
        <f t="shared" si="11"/>
        <v>194.3</v>
      </c>
      <c r="T139" s="47">
        <f t="shared" si="11"/>
        <v>195.5</v>
      </c>
      <c r="U139" s="47">
        <f t="shared" si="11"/>
        <v>135</v>
      </c>
      <c r="V139" s="47">
        <f t="shared" si="11"/>
        <v>62.5</v>
      </c>
      <c r="W139" s="47">
        <f t="shared" si="11"/>
        <v>100</v>
      </c>
      <c r="X139" s="47">
        <f t="shared" si="11"/>
        <v>105</v>
      </c>
      <c r="Y139" s="47">
        <f t="shared" si="11"/>
        <v>75</v>
      </c>
      <c r="Z139" s="47">
        <f t="shared" si="11"/>
        <v>48</v>
      </c>
      <c r="AA139" s="47">
        <f t="shared" si="11"/>
        <v>36</v>
      </c>
      <c r="AB139" s="47">
        <f t="shared" si="11"/>
        <v>52</v>
      </c>
      <c r="AC139" s="47">
        <f t="shared" si="11"/>
        <v>52</v>
      </c>
      <c r="AD139" s="47">
        <f t="shared" si="11"/>
        <v>78</v>
      </c>
      <c r="AE139" s="34">
        <f t="shared" si="11"/>
        <v>42</v>
      </c>
      <c r="AF139" s="34">
        <f t="shared" si="11"/>
        <v>16</v>
      </c>
    </row>
    <row r="140" spans="1:32" x14ac:dyDescent="0.2">
      <c r="A140" s="13" t="s">
        <v>162</v>
      </c>
      <c r="B140" s="24" t="s">
        <v>28</v>
      </c>
      <c r="C140" s="64">
        <f>C$74</f>
        <v>0</v>
      </c>
      <c r="D140" s="64">
        <f t="shared" ref="D140:AF140" si="12">D$74</f>
        <v>0</v>
      </c>
      <c r="E140" s="64">
        <f t="shared" si="12"/>
        <v>0</v>
      </c>
      <c r="F140" s="64">
        <f t="shared" si="12"/>
        <v>0</v>
      </c>
      <c r="G140" s="64">
        <f t="shared" si="12"/>
        <v>0</v>
      </c>
      <c r="H140" s="64">
        <f t="shared" si="12"/>
        <v>0</v>
      </c>
      <c r="I140" s="64">
        <f t="shared" si="12"/>
        <v>0</v>
      </c>
      <c r="J140" s="64">
        <f t="shared" si="12"/>
        <v>0</v>
      </c>
      <c r="K140" s="64">
        <f t="shared" si="12"/>
        <v>0</v>
      </c>
      <c r="L140" s="64">
        <f t="shared" si="12"/>
        <v>0</v>
      </c>
      <c r="M140" s="47">
        <f t="shared" si="12"/>
        <v>69</v>
      </c>
      <c r="N140" s="47">
        <f t="shared" si="12"/>
        <v>103</v>
      </c>
      <c r="O140" s="47">
        <f t="shared" si="12"/>
        <v>74.400000000000006</v>
      </c>
      <c r="P140" s="47">
        <f t="shared" si="12"/>
        <v>103.2</v>
      </c>
      <c r="Q140" s="47">
        <f t="shared" si="12"/>
        <v>88</v>
      </c>
      <c r="R140" s="47">
        <f t="shared" si="12"/>
        <v>117.5</v>
      </c>
      <c r="S140" s="47">
        <f t="shared" si="12"/>
        <v>174.6</v>
      </c>
      <c r="T140" s="47">
        <f t="shared" si="12"/>
        <v>122</v>
      </c>
      <c r="U140" s="47">
        <f t="shared" si="12"/>
        <v>152.5</v>
      </c>
      <c r="V140" s="47">
        <f t="shared" si="12"/>
        <v>102.5</v>
      </c>
      <c r="W140" s="47">
        <f t="shared" si="12"/>
        <v>25</v>
      </c>
      <c r="X140" s="47">
        <f t="shared" si="12"/>
        <v>62.5</v>
      </c>
      <c r="Y140" s="64">
        <f t="shared" si="12"/>
        <v>0</v>
      </c>
      <c r="Z140" s="47">
        <f t="shared" si="12"/>
        <v>0</v>
      </c>
      <c r="AA140" s="47">
        <f t="shared" si="12"/>
        <v>60</v>
      </c>
      <c r="AB140" s="47">
        <f t="shared" si="12"/>
        <v>125</v>
      </c>
      <c r="AC140" s="47">
        <f t="shared" si="12"/>
        <v>60</v>
      </c>
      <c r="AD140" s="47">
        <f t="shared" si="12"/>
        <v>30</v>
      </c>
      <c r="AE140" s="34">
        <f t="shared" si="12"/>
        <v>65.8</v>
      </c>
      <c r="AF140" s="34">
        <f t="shared" si="12"/>
        <v>87.5</v>
      </c>
    </row>
    <row r="141" spans="1:32" x14ac:dyDescent="0.2">
      <c r="A141" s="13" t="s">
        <v>163</v>
      </c>
      <c r="B141" s="24" t="s">
        <v>28</v>
      </c>
      <c r="C141" s="64">
        <f>C$86</f>
        <v>0</v>
      </c>
      <c r="D141" s="64">
        <f t="shared" ref="D141:AF141" si="13">D$86</f>
        <v>0</v>
      </c>
      <c r="E141" s="64">
        <f t="shared" si="13"/>
        <v>0</v>
      </c>
      <c r="F141" s="64">
        <f t="shared" si="13"/>
        <v>0</v>
      </c>
      <c r="G141" s="64">
        <f t="shared" si="13"/>
        <v>0</v>
      </c>
      <c r="H141" s="64">
        <f t="shared" si="13"/>
        <v>0</v>
      </c>
      <c r="I141" s="64">
        <f t="shared" si="13"/>
        <v>0</v>
      </c>
      <c r="J141" s="64">
        <f t="shared" si="13"/>
        <v>0</v>
      </c>
      <c r="K141" s="64">
        <f t="shared" si="13"/>
        <v>0</v>
      </c>
      <c r="L141" s="64">
        <f t="shared" si="13"/>
        <v>0</v>
      </c>
      <c r="M141" s="64">
        <f t="shared" si="13"/>
        <v>0</v>
      </c>
      <c r="N141" s="64">
        <f t="shared" si="13"/>
        <v>0</v>
      </c>
      <c r="O141" s="64">
        <f t="shared" si="13"/>
        <v>0</v>
      </c>
      <c r="P141" s="64">
        <f t="shared" si="13"/>
        <v>0</v>
      </c>
      <c r="Q141" s="64">
        <f t="shared" si="13"/>
        <v>0</v>
      </c>
      <c r="R141" s="64">
        <f t="shared" si="13"/>
        <v>0</v>
      </c>
      <c r="S141" s="47">
        <f t="shared" si="13"/>
        <v>0</v>
      </c>
      <c r="T141" s="64">
        <f t="shared" si="13"/>
        <v>0</v>
      </c>
      <c r="U141" s="64">
        <f t="shared" si="13"/>
        <v>0</v>
      </c>
      <c r="V141" s="64">
        <f t="shared" si="13"/>
        <v>0</v>
      </c>
      <c r="W141" s="64">
        <f t="shared" si="13"/>
        <v>0</v>
      </c>
      <c r="X141" s="47">
        <f t="shared" si="13"/>
        <v>25</v>
      </c>
      <c r="Y141" s="47">
        <f t="shared" si="13"/>
        <v>15</v>
      </c>
      <c r="Z141" s="47">
        <f t="shared" si="13"/>
        <v>2.5</v>
      </c>
      <c r="AA141" s="47">
        <f t="shared" si="13"/>
        <v>2.5</v>
      </c>
      <c r="AB141" s="47">
        <f t="shared" si="13"/>
        <v>2.5</v>
      </c>
      <c r="AC141" s="64">
        <f t="shared" si="13"/>
        <v>0</v>
      </c>
      <c r="AD141" s="64">
        <f t="shared" si="13"/>
        <v>0</v>
      </c>
      <c r="AE141" s="64">
        <f t="shared" si="13"/>
        <v>0</v>
      </c>
      <c r="AF141" s="64">
        <f t="shared" si="13"/>
        <v>0</v>
      </c>
    </row>
    <row r="142" spans="1:32" x14ac:dyDescent="0.2">
      <c r="A142" s="13" t="s">
        <v>164</v>
      </c>
      <c r="B142" s="24" t="s">
        <v>28</v>
      </c>
      <c r="C142" s="64">
        <f>C$103</f>
        <v>0</v>
      </c>
      <c r="D142" s="64">
        <f t="shared" ref="D142:AF142" si="14">D$103</f>
        <v>0</v>
      </c>
      <c r="E142" s="64">
        <f t="shared" si="14"/>
        <v>0</v>
      </c>
      <c r="F142" s="64">
        <f t="shared" si="14"/>
        <v>0</v>
      </c>
      <c r="G142" s="64">
        <f t="shared" si="14"/>
        <v>0</v>
      </c>
      <c r="H142" s="64">
        <f t="shared" si="14"/>
        <v>0</v>
      </c>
      <c r="I142" s="64">
        <f t="shared" si="14"/>
        <v>0</v>
      </c>
      <c r="J142" s="64">
        <f t="shared" si="14"/>
        <v>0</v>
      </c>
      <c r="K142" s="64">
        <f t="shared" si="14"/>
        <v>0</v>
      </c>
      <c r="L142" s="64">
        <f t="shared" si="14"/>
        <v>0</v>
      </c>
      <c r="M142" s="64">
        <f t="shared" si="14"/>
        <v>0</v>
      </c>
      <c r="N142" s="64">
        <f t="shared" si="14"/>
        <v>0</v>
      </c>
      <c r="O142" s="64">
        <f t="shared" si="14"/>
        <v>0</v>
      </c>
      <c r="P142" s="64">
        <f t="shared" si="14"/>
        <v>0</v>
      </c>
      <c r="Q142" s="47">
        <f t="shared" si="14"/>
        <v>50</v>
      </c>
      <c r="R142" s="47">
        <f t="shared" si="14"/>
        <v>96</v>
      </c>
      <c r="S142" s="47">
        <f t="shared" si="14"/>
        <v>292.5</v>
      </c>
      <c r="T142" s="47">
        <f t="shared" si="14"/>
        <v>522.5</v>
      </c>
      <c r="U142" s="47">
        <f t="shared" si="14"/>
        <v>222.5</v>
      </c>
      <c r="V142" s="47">
        <f t="shared" si="14"/>
        <v>62.5</v>
      </c>
      <c r="W142" s="47">
        <f t="shared" si="14"/>
        <v>24.5</v>
      </c>
      <c r="X142" s="47">
        <f t="shared" si="14"/>
        <v>38.700000000000003</v>
      </c>
      <c r="Y142" s="47">
        <f t="shared" si="14"/>
        <v>28.6</v>
      </c>
      <c r="Z142" s="47">
        <f t="shared" si="14"/>
        <v>34</v>
      </c>
      <c r="AA142" s="47">
        <f t="shared" si="14"/>
        <v>28</v>
      </c>
      <c r="AB142" s="47">
        <f t="shared" si="14"/>
        <v>52.5</v>
      </c>
      <c r="AC142" s="64">
        <f t="shared" si="14"/>
        <v>0</v>
      </c>
      <c r="AD142" s="47">
        <f t="shared" si="14"/>
        <v>0</v>
      </c>
      <c r="AE142" s="64">
        <f t="shared" si="14"/>
        <v>0</v>
      </c>
      <c r="AF142" s="64">
        <f t="shared" si="14"/>
        <v>0</v>
      </c>
    </row>
    <row r="143" spans="1:32" x14ac:dyDescent="0.2">
      <c r="A143" s="13" t="s">
        <v>165</v>
      </c>
      <c r="B143" s="24" t="s">
        <v>32</v>
      </c>
      <c r="C143" s="64">
        <f>C$16</f>
        <v>0</v>
      </c>
      <c r="D143" s="64">
        <f t="shared" ref="D143:AF143" si="15">D$16</f>
        <v>0</v>
      </c>
      <c r="E143" s="47">
        <f t="shared" si="15"/>
        <v>20</v>
      </c>
      <c r="F143" s="47">
        <f t="shared" si="15"/>
        <v>10</v>
      </c>
      <c r="G143" s="64">
        <f t="shared" si="15"/>
        <v>0</v>
      </c>
      <c r="H143" s="64">
        <f t="shared" si="15"/>
        <v>0</v>
      </c>
      <c r="I143" s="64">
        <f t="shared" si="15"/>
        <v>0</v>
      </c>
      <c r="J143" s="64">
        <f t="shared" si="15"/>
        <v>0</v>
      </c>
      <c r="K143" s="64">
        <f t="shared" si="15"/>
        <v>0</v>
      </c>
      <c r="L143" s="64">
        <f t="shared" si="15"/>
        <v>0</v>
      </c>
      <c r="M143" s="47">
        <f t="shared" si="15"/>
        <v>295</v>
      </c>
      <c r="N143" s="47">
        <f t="shared" si="15"/>
        <v>467.5</v>
      </c>
      <c r="O143" s="47">
        <f t="shared" si="15"/>
        <v>305</v>
      </c>
      <c r="P143" s="47">
        <f t="shared" si="15"/>
        <v>1118.5</v>
      </c>
      <c r="Q143" s="47">
        <f t="shared" si="15"/>
        <v>715</v>
      </c>
      <c r="R143" s="47">
        <f t="shared" si="15"/>
        <v>787.6</v>
      </c>
      <c r="S143" s="47">
        <f t="shared" si="15"/>
        <v>663.3</v>
      </c>
      <c r="T143" s="47">
        <f t="shared" si="15"/>
        <v>598</v>
      </c>
      <c r="U143" s="47">
        <f t="shared" si="15"/>
        <v>581.79999999999995</v>
      </c>
      <c r="V143" s="47">
        <f t="shared" si="15"/>
        <v>552.6</v>
      </c>
      <c r="W143" s="47">
        <f t="shared" si="15"/>
        <v>536</v>
      </c>
      <c r="X143" s="47">
        <f t="shared" si="15"/>
        <v>634.4</v>
      </c>
      <c r="Y143" s="47">
        <f t="shared" si="15"/>
        <v>587</v>
      </c>
      <c r="Z143" s="47">
        <f t="shared" si="15"/>
        <v>403</v>
      </c>
      <c r="AA143" s="47">
        <f t="shared" si="15"/>
        <v>110</v>
      </c>
      <c r="AB143" s="47">
        <f t="shared" si="15"/>
        <v>1171.2</v>
      </c>
      <c r="AC143" s="47">
        <f t="shared" si="15"/>
        <v>1096.5</v>
      </c>
      <c r="AD143" s="47">
        <f t="shared" si="15"/>
        <v>199.5</v>
      </c>
      <c r="AE143" s="34">
        <f t="shared" si="15"/>
        <v>142.6</v>
      </c>
      <c r="AF143" s="34">
        <f t="shared" si="15"/>
        <v>109</v>
      </c>
    </row>
    <row r="144" spans="1:32" x14ac:dyDescent="0.2">
      <c r="A144" s="13" t="s">
        <v>166</v>
      </c>
      <c r="B144" s="24" t="s">
        <v>32</v>
      </c>
      <c r="C144" s="64">
        <f>C$21</f>
        <v>0</v>
      </c>
      <c r="D144" s="64">
        <f t="shared" ref="D144:AF144" si="16">D$21</f>
        <v>0</v>
      </c>
      <c r="E144" s="64">
        <f t="shared" si="16"/>
        <v>0</v>
      </c>
      <c r="F144" s="64">
        <f t="shared" si="16"/>
        <v>0</v>
      </c>
      <c r="G144" s="64">
        <f t="shared" si="16"/>
        <v>0</v>
      </c>
      <c r="H144" s="64">
        <f t="shared" si="16"/>
        <v>0</v>
      </c>
      <c r="I144" s="64">
        <f t="shared" si="16"/>
        <v>0</v>
      </c>
      <c r="J144" s="64">
        <f t="shared" si="16"/>
        <v>0</v>
      </c>
      <c r="K144" s="64">
        <f t="shared" si="16"/>
        <v>0</v>
      </c>
      <c r="L144" s="64">
        <f t="shared" si="16"/>
        <v>0</v>
      </c>
      <c r="M144" s="64">
        <f t="shared" si="16"/>
        <v>0</v>
      </c>
      <c r="N144" s="47">
        <f t="shared" si="16"/>
        <v>390</v>
      </c>
      <c r="O144" s="47">
        <f t="shared" si="16"/>
        <v>825.6</v>
      </c>
      <c r="P144" s="47">
        <f t="shared" si="16"/>
        <v>602.5</v>
      </c>
      <c r="Q144" s="47">
        <f t="shared" si="16"/>
        <v>488.4</v>
      </c>
      <c r="R144" s="47">
        <f t="shared" si="16"/>
        <v>558</v>
      </c>
      <c r="S144" s="47">
        <f t="shared" si="16"/>
        <v>570</v>
      </c>
      <c r="T144" s="47">
        <f t="shared" si="16"/>
        <v>433.4</v>
      </c>
      <c r="U144" s="47">
        <f t="shared" si="16"/>
        <v>275.60000000000002</v>
      </c>
      <c r="V144" s="47">
        <f t="shared" si="16"/>
        <v>111.8</v>
      </c>
      <c r="W144" s="47">
        <f t="shared" si="16"/>
        <v>117.3</v>
      </c>
      <c r="X144" s="47">
        <f t="shared" si="16"/>
        <v>230</v>
      </c>
      <c r="Y144" s="47">
        <f t="shared" si="16"/>
        <v>165</v>
      </c>
      <c r="Z144" s="47">
        <f t="shared" si="16"/>
        <v>132</v>
      </c>
      <c r="AA144" s="47">
        <f t="shared" si="16"/>
        <v>102</v>
      </c>
      <c r="AB144" s="47">
        <f t="shared" si="16"/>
        <v>136</v>
      </c>
      <c r="AC144" s="47">
        <f t="shared" si="16"/>
        <v>90</v>
      </c>
      <c r="AD144" s="47">
        <f t="shared" si="16"/>
        <v>110</v>
      </c>
      <c r="AE144" s="34">
        <f t="shared" si="16"/>
        <v>105</v>
      </c>
      <c r="AF144" s="34">
        <f t="shared" si="16"/>
        <v>112</v>
      </c>
    </row>
    <row r="145" spans="1:42" x14ac:dyDescent="0.2">
      <c r="A145" s="13" t="s">
        <v>167</v>
      </c>
      <c r="B145" s="24" t="s">
        <v>32</v>
      </c>
      <c r="C145" s="47">
        <f>C$46</f>
        <v>2</v>
      </c>
      <c r="D145" s="47">
        <f t="shared" ref="D145:AF145" si="17">D$46</f>
        <v>2</v>
      </c>
      <c r="E145" s="47">
        <f t="shared" si="17"/>
        <v>13.6</v>
      </c>
      <c r="F145" s="64">
        <f t="shared" si="17"/>
        <v>0</v>
      </c>
      <c r="G145" s="64">
        <f t="shared" si="17"/>
        <v>0</v>
      </c>
      <c r="H145" s="64">
        <f t="shared" si="17"/>
        <v>0</v>
      </c>
      <c r="I145" s="64">
        <f t="shared" si="17"/>
        <v>0</v>
      </c>
      <c r="J145" s="64">
        <f t="shared" si="17"/>
        <v>0</v>
      </c>
      <c r="K145" s="47">
        <f t="shared" si="17"/>
        <v>168</v>
      </c>
      <c r="L145" s="47">
        <f t="shared" si="17"/>
        <v>214</v>
      </c>
      <c r="M145" s="47">
        <f t="shared" si="17"/>
        <v>96</v>
      </c>
      <c r="N145" s="47">
        <f t="shared" si="17"/>
        <v>94</v>
      </c>
      <c r="O145" s="64">
        <f t="shared" si="17"/>
        <v>0</v>
      </c>
      <c r="P145" s="47">
        <f t="shared" si="17"/>
        <v>100</v>
      </c>
      <c r="Q145" s="47">
        <f t="shared" si="17"/>
        <v>46.2</v>
      </c>
      <c r="R145" s="47">
        <f t="shared" si="17"/>
        <v>121</v>
      </c>
      <c r="S145" s="47">
        <f t="shared" si="17"/>
        <v>40</v>
      </c>
      <c r="T145" s="47">
        <f t="shared" si="17"/>
        <v>20</v>
      </c>
      <c r="U145" s="47">
        <f t="shared" si="17"/>
        <v>10</v>
      </c>
      <c r="V145" s="47">
        <f t="shared" si="17"/>
        <v>20</v>
      </c>
      <c r="W145" s="47">
        <f t="shared" si="17"/>
        <v>14</v>
      </c>
      <c r="X145" s="47">
        <f t="shared" si="17"/>
        <v>12</v>
      </c>
      <c r="Y145" s="47">
        <f t="shared" si="17"/>
        <v>12</v>
      </c>
      <c r="Z145" s="47">
        <f t="shared" si="17"/>
        <v>4</v>
      </c>
      <c r="AA145" s="47">
        <f t="shared" si="17"/>
        <v>4.4000000000000004</v>
      </c>
      <c r="AB145" s="64">
        <f t="shared" si="17"/>
        <v>0</v>
      </c>
      <c r="AC145" s="64">
        <f t="shared" si="17"/>
        <v>0</v>
      </c>
      <c r="AD145" s="64">
        <f t="shared" si="17"/>
        <v>0</v>
      </c>
      <c r="AE145" s="64">
        <f t="shared" si="17"/>
        <v>0</v>
      </c>
      <c r="AF145" s="64">
        <f t="shared" si="17"/>
        <v>0</v>
      </c>
    </row>
    <row r="146" spans="1:42" x14ac:dyDescent="0.2">
      <c r="A146" s="13" t="s">
        <v>168</v>
      </c>
      <c r="B146" s="24" t="s">
        <v>32</v>
      </c>
      <c r="C146" s="64">
        <f>C$65</f>
        <v>0</v>
      </c>
      <c r="D146" s="64">
        <f t="shared" ref="D146:AF146" si="18">D$65</f>
        <v>0</v>
      </c>
      <c r="E146" s="64">
        <f t="shared" si="18"/>
        <v>0</v>
      </c>
      <c r="F146" s="64">
        <f t="shared" si="18"/>
        <v>0</v>
      </c>
      <c r="G146" s="64">
        <f t="shared" si="18"/>
        <v>0</v>
      </c>
      <c r="H146" s="47">
        <f t="shared" si="18"/>
        <v>15</v>
      </c>
      <c r="I146" s="47">
        <f t="shared" si="18"/>
        <v>15</v>
      </c>
      <c r="J146" s="64">
        <f t="shared" si="18"/>
        <v>0</v>
      </c>
      <c r="K146" s="64">
        <f t="shared" si="18"/>
        <v>0</v>
      </c>
      <c r="L146" s="64">
        <f t="shared" si="18"/>
        <v>0</v>
      </c>
      <c r="M146" s="47">
        <f t="shared" si="18"/>
        <v>60</v>
      </c>
      <c r="N146" s="47">
        <f t="shared" si="18"/>
        <v>60</v>
      </c>
      <c r="O146" s="47">
        <f t="shared" si="18"/>
        <v>40</v>
      </c>
      <c r="P146" s="47">
        <f t="shared" si="18"/>
        <v>60</v>
      </c>
      <c r="Q146" s="47">
        <f t="shared" si="18"/>
        <v>60</v>
      </c>
      <c r="R146" s="47">
        <f t="shared" si="18"/>
        <v>20</v>
      </c>
      <c r="S146" s="47">
        <f t="shared" si="18"/>
        <v>20</v>
      </c>
      <c r="T146" s="47">
        <f t="shared" si="18"/>
        <v>20</v>
      </c>
      <c r="U146" s="47">
        <f t="shared" si="18"/>
        <v>228</v>
      </c>
      <c r="V146" s="47">
        <f t="shared" si="18"/>
        <v>8</v>
      </c>
      <c r="W146" s="47">
        <f t="shared" si="18"/>
        <v>23.6</v>
      </c>
      <c r="X146" s="47">
        <f t="shared" si="18"/>
        <v>11.5</v>
      </c>
      <c r="Y146" s="47">
        <f t="shared" si="18"/>
        <v>10</v>
      </c>
      <c r="Z146" s="47">
        <f t="shared" si="18"/>
        <v>10</v>
      </c>
      <c r="AA146" s="47">
        <f t="shared" si="18"/>
        <v>24</v>
      </c>
      <c r="AB146" s="47">
        <f t="shared" si="18"/>
        <v>27</v>
      </c>
      <c r="AC146" s="47">
        <f t="shared" si="18"/>
        <v>30</v>
      </c>
      <c r="AD146" s="47">
        <f t="shared" si="18"/>
        <v>47.5</v>
      </c>
      <c r="AE146" s="34">
        <f t="shared" si="18"/>
        <v>18</v>
      </c>
      <c r="AF146" s="34">
        <f t="shared" si="18"/>
        <v>15</v>
      </c>
    </row>
    <row r="147" spans="1:42" x14ac:dyDescent="0.2">
      <c r="A147" s="13" t="s">
        <v>169</v>
      </c>
      <c r="B147" s="24" t="s">
        <v>32</v>
      </c>
      <c r="C147" s="34">
        <f>C$83</f>
        <v>40</v>
      </c>
      <c r="D147" s="34">
        <f t="shared" ref="D147:AF147" si="19">D$83</f>
        <v>40</v>
      </c>
      <c r="E147" s="34">
        <f t="shared" si="19"/>
        <v>1020</v>
      </c>
      <c r="F147" s="34">
        <f t="shared" si="19"/>
        <v>721.8</v>
      </c>
      <c r="G147" s="34">
        <f t="shared" si="19"/>
        <v>213</v>
      </c>
      <c r="H147" s="34">
        <f t="shared" si="19"/>
        <v>235</v>
      </c>
      <c r="I147" s="34">
        <f t="shared" si="19"/>
        <v>134.5</v>
      </c>
      <c r="J147" s="34">
        <f t="shared" si="19"/>
        <v>141.5</v>
      </c>
      <c r="K147" s="34">
        <f t="shared" si="19"/>
        <v>160.5</v>
      </c>
      <c r="L147" s="34">
        <f t="shared" si="19"/>
        <v>779.5</v>
      </c>
      <c r="M147" s="34">
        <f t="shared" si="19"/>
        <v>610</v>
      </c>
      <c r="N147" s="34">
        <f t="shared" si="19"/>
        <v>511.3</v>
      </c>
      <c r="O147" s="34">
        <f t="shared" si="19"/>
        <v>571.4</v>
      </c>
      <c r="P147" s="34">
        <f t="shared" si="19"/>
        <v>1202.5999999999999</v>
      </c>
      <c r="Q147" s="34">
        <f t="shared" si="19"/>
        <v>699.2</v>
      </c>
      <c r="R147" s="34">
        <f t="shared" si="19"/>
        <v>867</v>
      </c>
      <c r="S147" s="34">
        <f t="shared" si="19"/>
        <v>556.1</v>
      </c>
      <c r="T147" s="34">
        <f t="shared" si="19"/>
        <v>451.5</v>
      </c>
      <c r="U147" s="34">
        <f t="shared" si="19"/>
        <v>281.3</v>
      </c>
      <c r="V147" s="34">
        <f t="shared" si="19"/>
        <v>170.4</v>
      </c>
      <c r="W147" s="34">
        <f t="shared" si="19"/>
        <v>117.9</v>
      </c>
      <c r="X147" s="34">
        <f t="shared" si="19"/>
        <v>130.9</v>
      </c>
      <c r="Y147" s="34">
        <f t="shared" si="19"/>
        <v>139.80000000000001</v>
      </c>
      <c r="Z147" s="34">
        <f t="shared" si="19"/>
        <v>106.1</v>
      </c>
      <c r="AA147" s="34">
        <f t="shared" si="19"/>
        <v>67.2</v>
      </c>
      <c r="AB147" s="34">
        <f t="shared" si="19"/>
        <v>21.6</v>
      </c>
      <c r="AC147" s="34">
        <f t="shared" si="19"/>
        <v>24</v>
      </c>
      <c r="AD147" s="34">
        <f t="shared" si="19"/>
        <v>31.7</v>
      </c>
      <c r="AE147" s="34">
        <f t="shared" si="19"/>
        <v>179</v>
      </c>
      <c r="AF147" s="34">
        <f t="shared" si="19"/>
        <v>204.00000000000003</v>
      </c>
    </row>
    <row r="148" spans="1:42" x14ac:dyDescent="0.2">
      <c r="A148" s="13" t="s">
        <v>170</v>
      </c>
      <c r="B148" s="24" t="s">
        <v>32</v>
      </c>
      <c r="C148" s="64">
        <f>C$115</f>
        <v>0</v>
      </c>
      <c r="D148" s="34">
        <f t="shared" ref="D148:AF148" si="20">D$115</f>
        <v>40</v>
      </c>
      <c r="E148" s="34">
        <f t="shared" si="20"/>
        <v>0</v>
      </c>
      <c r="F148" s="34">
        <f t="shared" si="20"/>
        <v>0</v>
      </c>
      <c r="G148" s="34">
        <f t="shared" si="20"/>
        <v>300</v>
      </c>
      <c r="H148" s="34">
        <f t="shared" si="20"/>
        <v>150</v>
      </c>
      <c r="I148" s="34">
        <f t="shared" si="20"/>
        <v>30</v>
      </c>
      <c r="J148" s="34">
        <f t="shared" si="20"/>
        <v>75</v>
      </c>
      <c r="K148" s="34">
        <f t="shared" si="20"/>
        <v>90</v>
      </c>
      <c r="L148" s="34">
        <f t="shared" si="20"/>
        <v>20</v>
      </c>
      <c r="M148" s="34">
        <f t="shared" si="20"/>
        <v>40</v>
      </c>
      <c r="N148" s="34">
        <f t="shared" si="20"/>
        <v>55</v>
      </c>
      <c r="O148" s="34">
        <f t="shared" si="20"/>
        <v>40</v>
      </c>
      <c r="P148" s="34">
        <f t="shared" si="20"/>
        <v>36</v>
      </c>
      <c r="Q148" s="34">
        <f t="shared" si="20"/>
        <v>24</v>
      </c>
      <c r="R148" s="34">
        <f t="shared" si="20"/>
        <v>20</v>
      </c>
      <c r="S148" s="34">
        <f t="shared" si="20"/>
        <v>30</v>
      </c>
      <c r="T148" s="34">
        <f t="shared" si="20"/>
        <v>0</v>
      </c>
      <c r="U148" s="34">
        <f t="shared" si="20"/>
        <v>50</v>
      </c>
      <c r="V148" s="34">
        <f t="shared" si="20"/>
        <v>0</v>
      </c>
      <c r="W148" s="34">
        <f t="shared" si="20"/>
        <v>0</v>
      </c>
      <c r="X148" s="34">
        <f t="shared" si="20"/>
        <v>5</v>
      </c>
      <c r="Y148" s="64">
        <f t="shared" si="20"/>
        <v>0</v>
      </c>
      <c r="Z148" s="64">
        <f t="shared" si="20"/>
        <v>0</v>
      </c>
      <c r="AA148" s="34">
        <f t="shared" si="20"/>
        <v>13.5</v>
      </c>
      <c r="AB148" s="64">
        <f t="shared" si="20"/>
        <v>0</v>
      </c>
      <c r="AC148" s="64">
        <f t="shared" si="20"/>
        <v>0</v>
      </c>
      <c r="AD148" s="64">
        <f t="shared" si="20"/>
        <v>0</v>
      </c>
      <c r="AE148" s="64">
        <f t="shared" si="20"/>
        <v>0</v>
      </c>
      <c r="AF148" s="64">
        <f t="shared" si="20"/>
        <v>0</v>
      </c>
    </row>
    <row r="149" spans="1:42" x14ac:dyDescent="0.2">
      <c r="A149" s="13" t="s">
        <v>171</v>
      </c>
      <c r="B149" s="24" t="s">
        <v>32</v>
      </c>
      <c r="C149" s="34">
        <f>C$124</f>
        <v>102.5</v>
      </c>
      <c r="D149" s="34">
        <f t="shared" ref="D149:AF149" si="21">D$124</f>
        <v>147.5</v>
      </c>
      <c r="E149" s="34">
        <f t="shared" si="21"/>
        <v>112.5</v>
      </c>
      <c r="F149" s="34">
        <f t="shared" si="21"/>
        <v>100</v>
      </c>
      <c r="G149" s="34">
        <f t="shared" si="21"/>
        <v>50</v>
      </c>
      <c r="H149" s="64">
        <f t="shared" si="21"/>
        <v>0</v>
      </c>
      <c r="I149" s="34">
        <f t="shared" si="21"/>
        <v>300</v>
      </c>
      <c r="J149" s="34">
        <f t="shared" si="21"/>
        <v>300</v>
      </c>
      <c r="K149" s="34">
        <f t="shared" si="21"/>
        <v>250</v>
      </c>
      <c r="L149" s="34">
        <f t="shared" si="21"/>
        <v>125</v>
      </c>
      <c r="M149" s="64">
        <f t="shared" si="21"/>
        <v>0</v>
      </c>
      <c r="N149" s="34">
        <f t="shared" si="21"/>
        <v>80</v>
      </c>
      <c r="O149" s="34">
        <f t="shared" si="21"/>
        <v>623.20000000000005</v>
      </c>
      <c r="P149" s="34">
        <f t="shared" si="21"/>
        <v>1874</v>
      </c>
      <c r="Q149" s="34">
        <f t="shared" si="21"/>
        <v>1159</v>
      </c>
      <c r="R149" s="34">
        <f t="shared" si="21"/>
        <v>1121</v>
      </c>
      <c r="S149" s="34">
        <f t="shared" si="21"/>
        <v>936.1</v>
      </c>
      <c r="T149" s="34">
        <f t="shared" si="21"/>
        <v>541.9</v>
      </c>
      <c r="U149" s="34">
        <f t="shared" si="21"/>
        <v>447.2</v>
      </c>
      <c r="V149" s="34">
        <f t="shared" si="21"/>
        <v>221.4</v>
      </c>
      <c r="W149" s="34">
        <f t="shared" si="21"/>
        <v>210.2</v>
      </c>
      <c r="X149" s="34">
        <f t="shared" si="21"/>
        <v>252.9</v>
      </c>
      <c r="Y149" s="34">
        <f t="shared" si="21"/>
        <v>177</v>
      </c>
      <c r="Z149" s="34">
        <f t="shared" si="21"/>
        <v>99</v>
      </c>
      <c r="AA149" s="34">
        <f t="shared" si="21"/>
        <v>105.5</v>
      </c>
      <c r="AB149" s="34">
        <f t="shared" si="21"/>
        <v>128</v>
      </c>
      <c r="AC149" s="34">
        <f t="shared" si="21"/>
        <v>133</v>
      </c>
      <c r="AD149" s="34">
        <f t="shared" si="21"/>
        <v>92</v>
      </c>
      <c r="AE149" s="34">
        <f t="shared" si="21"/>
        <v>95.9</v>
      </c>
      <c r="AF149" s="64">
        <f t="shared" si="21"/>
        <v>125</v>
      </c>
    </row>
    <row r="150" spans="1:42" ht="15" x14ac:dyDescent="0.25">
      <c r="A150" s="16" t="s">
        <v>172</v>
      </c>
      <c r="B150" s="25"/>
      <c r="C150" s="35">
        <f>C$128+C$129+C$130+C$131+C$132+C$133+C$134+C$135</f>
        <v>5254.5</v>
      </c>
      <c r="D150" s="35">
        <f t="shared" ref="D150:AF150" si="22">D$128+D$129+D$130+D$131+D$132+D$133+D$134+D$135</f>
        <v>6588.2</v>
      </c>
      <c r="E150" s="35">
        <f t="shared" si="22"/>
        <v>9782.5999999999985</v>
      </c>
      <c r="F150" s="35">
        <f t="shared" si="22"/>
        <v>11618.5</v>
      </c>
      <c r="G150" s="35">
        <f t="shared" si="22"/>
        <v>10926.400000000001</v>
      </c>
      <c r="H150" s="35">
        <f t="shared" si="22"/>
        <v>13489</v>
      </c>
      <c r="I150" s="35">
        <f t="shared" si="22"/>
        <v>10254.700000000001</v>
      </c>
      <c r="J150" s="35">
        <f t="shared" si="22"/>
        <v>7601.3</v>
      </c>
      <c r="K150" s="35">
        <f t="shared" si="22"/>
        <v>9391.6</v>
      </c>
      <c r="L150" s="35">
        <f t="shared" si="22"/>
        <v>11556.3</v>
      </c>
      <c r="M150" s="35">
        <f t="shared" si="22"/>
        <v>20185</v>
      </c>
      <c r="N150" s="35">
        <f t="shared" si="22"/>
        <v>30515.5</v>
      </c>
      <c r="O150" s="35">
        <f t="shared" si="22"/>
        <v>31318.100000000002</v>
      </c>
      <c r="P150" s="35">
        <f t="shared" si="22"/>
        <v>28715</v>
      </c>
      <c r="Q150" s="35">
        <f t="shared" si="22"/>
        <v>19623.399999999998</v>
      </c>
      <c r="R150" s="35">
        <f t="shared" si="22"/>
        <v>17202.699999999997</v>
      </c>
      <c r="S150" s="35">
        <f t="shared" si="22"/>
        <v>13324.599999999999</v>
      </c>
      <c r="T150" s="35">
        <f t="shared" si="22"/>
        <v>13309.300000000001</v>
      </c>
      <c r="U150" s="35">
        <f t="shared" si="22"/>
        <v>9029.5</v>
      </c>
      <c r="V150" s="35">
        <f t="shared" si="22"/>
        <v>5296.5</v>
      </c>
      <c r="W150" s="35">
        <f t="shared" si="22"/>
        <v>7046.5</v>
      </c>
      <c r="X150" s="35">
        <f t="shared" si="22"/>
        <v>13963.800000000001</v>
      </c>
      <c r="Y150" s="35">
        <f t="shared" si="22"/>
        <v>6064.4</v>
      </c>
      <c r="Z150" s="35">
        <f t="shared" si="22"/>
        <v>5324</v>
      </c>
      <c r="AA150" s="35">
        <f t="shared" si="22"/>
        <v>7062.1</v>
      </c>
      <c r="AB150" s="35">
        <f t="shared" si="22"/>
        <v>13216.8</v>
      </c>
      <c r="AC150" s="35">
        <f t="shared" si="22"/>
        <v>15766.6</v>
      </c>
      <c r="AD150" s="35">
        <f t="shared" si="22"/>
        <v>16038.4</v>
      </c>
      <c r="AE150" s="35">
        <f t="shared" si="22"/>
        <v>11651.7</v>
      </c>
      <c r="AF150" s="35">
        <f t="shared" si="22"/>
        <v>6590</v>
      </c>
    </row>
    <row r="151" spans="1:42" ht="15" x14ac:dyDescent="0.25">
      <c r="A151" s="16" t="s">
        <v>173</v>
      </c>
      <c r="B151" s="25"/>
      <c r="C151" s="35">
        <f>C$136+C$137+C$138+C$139+C$140+C$141+C$142</f>
        <v>370</v>
      </c>
      <c r="D151" s="35">
        <f t="shared" ref="D151:AF151" si="23">D$136+D$137+D$138+D$139+D$140+D$141+D$142</f>
        <v>200</v>
      </c>
      <c r="E151" s="35">
        <f t="shared" si="23"/>
        <v>262</v>
      </c>
      <c r="F151" s="35">
        <f t="shared" si="23"/>
        <v>280</v>
      </c>
      <c r="G151" s="35">
        <f t="shared" si="23"/>
        <v>215</v>
      </c>
      <c r="H151" s="35">
        <f t="shared" si="23"/>
        <v>127.5</v>
      </c>
      <c r="I151" s="35">
        <f t="shared" si="23"/>
        <v>357.5</v>
      </c>
      <c r="J151" s="35">
        <f t="shared" si="23"/>
        <v>343</v>
      </c>
      <c r="K151" s="35">
        <f t="shared" si="23"/>
        <v>275.89999999999998</v>
      </c>
      <c r="L151" s="35">
        <f t="shared" si="23"/>
        <v>312.5</v>
      </c>
      <c r="M151" s="35">
        <f t="shared" si="23"/>
        <v>485.5</v>
      </c>
      <c r="N151" s="35">
        <f t="shared" si="23"/>
        <v>1392</v>
      </c>
      <c r="O151" s="35">
        <f t="shared" si="23"/>
        <v>625.1</v>
      </c>
      <c r="P151" s="35">
        <f t="shared" si="23"/>
        <v>893.1</v>
      </c>
      <c r="Q151" s="35">
        <f t="shared" si="23"/>
        <v>693.5</v>
      </c>
      <c r="R151" s="35">
        <f t="shared" si="23"/>
        <v>779.5</v>
      </c>
      <c r="S151" s="35">
        <f t="shared" si="23"/>
        <v>876.4</v>
      </c>
      <c r="T151" s="35">
        <f t="shared" si="23"/>
        <v>989.5</v>
      </c>
      <c r="U151" s="35">
        <f t="shared" si="23"/>
        <v>617</v>
      </c>
      <c r="V151" s="35">
        <f t="shared" si="23"/>
        <v>278.5</v>
      </c>
      <c r="W151" s="35">
        <f t="shared" si="23"/>
        <v>199.5</v>
      </c>
      <c r="X151" s="35">
        <f t="shared" si="23"/>
        <v>327.7</v>
      </c>
      <c r="Y151" s="35">
        <f t="shared" si="23"/>
        <v>167.6</v>
      </c>
      <c r="Z151" s="35">
        <f t="shared" si="23"/>
        <v>118.9</v>
      </c>
      <c r="AA151" s="35">
        <f t="shared" si="23"/>
        <v>132.9</v>
      </c>
      <c r="AB151" s="35">
        <f t="shared" si="23"/>
        <v>319.5</v>
      </c>
      <c r="AC151" s="35">
        <f t="shared" si="23"/>
        <v>187</v>
      </c>
      <c r="AD151" s="35">
        <f t="shared" si="23"/>
        <v>262</v>
      </c>
      <c r="AE151" s="35">
        <f t="shared" si="23"/>
        <v>356.1</v>
      </c>
      <c r="AF151" s="35">
        <f t="shared" si="23"/>
        <v>385</v>
      </c>
    </row>
    <row r="152" spans="1:42" ht="15" x14ac:dyDescent="0.25">
      <c r="A152" s="16" t="s">
        <v>174</v>
      </c>
      <c r="B152" s="25"/>
      <c r="C152" s="35">
        <f>C$143+C$144+C$145+C$146+C$147+C$148+C$149</f>
        <v>144.5</v>
      </c>
      <c r="D152" s="35">
        <f t="shared" ref="D152:AC152" si="24">D$143+D$144+D$145+D$146+D$147+D$148+D$149</f>
        <v>229.5</v>
      </c>
      <c r="E152" s="35">
        <f t="shared" si="24"/>
        <v>1166.0999999999999</v>
      </c>
      <c r="F152" s="35">
        <f t="shared" si="24"/>
        <v>831.8</v>
      </c>
      <c r="G152" s="35">
        <f t="shared" si="24"/>
        <v>563</v>
      </c>
      <c r="H152" s="35">
        <f t="shared" si="24"/>
        <v>400</v>
      </c>
      <c r="I152" s="35">
        <f t="shared" si="24"/>
        <v>479.5</v>
      </c>
      <c r="J152" s="35">
        <f t="shared" si="24"/>
        <v>516.5</v>
      </c>
      <c r="K152" s="35">
        <f t="shared" si="24"/>
        <v>668.5</v>
      </c>
      <c r="L152" s="35">
        <f t="shared" si="24"/>
        <v>1138.5</v>
      </c>
      <c r="M152" s="35">
        <f t="shared" si="24"/>
        <v>1101</v>
      </c>
      <c r="N152" s="35">
        <f t="shared" si="24"/>
        <v>1657.8</v>
      </c>
      <c r="O152" s="35">
        <f t="shared" si="24"/>
        <v>2405.1999999999998</v>
      </c>
      <c r="P152" s="35">
        <f t="shared" si="24"/>
        <v>4993.6000000000004</v>
      </c>
      <c r="Q152" s="35">
        <f t="shared" si="24"/>
        <v>3191.8</v>
      </c>
      <c r="R152" s="35">
        <f t="shared" si="24"/>
        <v>3494.6</v>
      </c>
      <c r="S152" s="35">
        <f t="shared" si="24"/>
        <v>2815.5</v>
      </c>
      <c r="T152" s="35">
        <f t="shared" si="24"/>
        <v>2064.8000000000002</v>
      </c>
      <c r="U152" s="35">
        <f t="shared" si="24"/>
        <v>1873.9</v>
      </c>
      <c r="V152" s="35">
        <f t="shared" si="24"/>
        <v>1084.2</v>
      </c>
      <c r="W152" s="35">
        <f t="shared" si="24"/>
        <v>1019</v>
      </c>
      <c r="X152" s="35">
        <f t="shared" si="24"/>
        <v>1276.7</v>
      </c>
      <c r="Y152" s="35">
        <f t="shared" si="24"/>
        <v>1090.8</v>
      </c>
      <c r="Z152" s="35">
        <f t="shared" si="24"/>
        <v>754.1</v>
      </c>
      <c r="AA152" s="35">
        <f t="shared" si="24"/>
        <v>426.6</v>
      </c>
      <c r="AB152" s="35">
        <f t="shared" si="24"/>
        <v>1483.8</v>
      </c>
      <c r="AC152" s="35">
        <f t="shared" si="24"/>
        <v>1373.5</v>
      </c>
      <c r="AD152" s="35">
        <f>AD$143+AD$144+AD$145+AD$146+AD$147+AD$148+AD$149</f>
        <v>480.7</v>
      </c>
      <c r="AE152" s="35">
        <f>AE$143+AE$144+AE$145+AE$146+AE$147+AE$148+AE$149</f>
        <v>540.5</v>
      </c>
      <c r="AF152" s="35">
        <f>AF$143+AF$144+AF$145+AF$146+AF$147+AF$148+AF$149</f>
        <v>565</v>
      </c>
    </row>
    <row r="153" spans="1:42" ht="15" x14ac:dyDescent="0.25">
      <c r="A153" s="16" t="s">
        <v>175</v>
      </c>
      <c r="B153" s="25" t="s">
        <v>148</v>
      </c>
      <c r="C153" s="35">
        <f t="shared" ref="C153:AC153" si="25">C$125</f>
        <v>5769</v>
      </c>
      <c r="D153" s="35">
        <f t="shared" si="25"/>
        <v>7017.7</v>
      </c>
      <c r="E153" s="35">
        <f t="shared" si="25"/>
        <v>11210.7</v>
      </c>
      <c r="F153" s="35">
        <f t="shared" si="25"/>
        <v>12730.3</v>
      </c>
      <c r="G153" s="35">
        <f t="shared" si="25"/>
        <v>11704.4</v>
      </c>
      <c r="H153" s="35">
        <f t="shared" si="25"/>
        <v>14016.5</v>
      </c>
      <c r="I153" s="35">
        <f t="shared" si="25"/>
        <v>11091.7</v>
      </c>
      <c r="J153" s="35">
        <f t="shared" si="25"/>
        <v>8460.7999999999993</v>
      </c>
      <c r="K153" s="35">
        <f t="shared" si="25"/>
        <v>10336</v>
      </c>
      <c r="L153" s="35">
        <f t="shared" si="25"/>
        <v>13007.3</v>
      </c>
      <c r="M153" s="35">
        <f t="shared" si="25"/>
        <v>21771.5</v>
      </c>
      <c r="N153" s="35">
        <f t="shared" si="25"/>
        <v>33565.300000000003</v>
      </c>
      <c r="O153" s="35">
        <f t="shared" si="25"/>
        <v>34348.400000000001</v>
      </c>
      <c r="P153" s="35">
        <f t="shared" si="25"/>
        <v>34601.699999999997</v>
      </c>
      <c r="Q153" s="35">
        <f t="shared" si="25"/>
        <v>23508.7</v>
      </c>
      <c r="R153" s="35">
        <f t="shared" si="25"/>
        <v>21476.799999999999</v>
      </c>
      <c r="S153" s="35">
        <f t="shared" si="25"/>
        <v>17016.5</v>
      </c>
      <c r="T153" s="35">
        <f t="shared" si="25"/>
        <v>16363.6</v>
      </c>
      <c r="U153" s="35">
        <f t="shared" si="25"/>
        <v>11520.4</v>
      </c>
      <c r="V153" s="35">
        <f t="shared" si="25"/>
        <v>6659.2</v>
      </c>
      <c r="W153" s="35">
        <f t="shared" si="25"/>
        <v>8265</v>
      </c>
      <c r="X153" s="35">
        <f t="shared" si="25"/>
        <v>15568.2</v>
      </c>
      <c r="Y153" s="35">
        <f t="shared" si="25"/>
        <v>7322.8</v>
      </c>
      <c r="Z153" s="35">
        <f t="shared" si="25"/>
        <v>6197</v>
      </c>
      <c r="AA153" s="35">
        <f t="shared" si="25"/>
        <v>7621.6</v>
      </c>
      <c r="AB153" s="35">
        <f t="shared" si="25"/>
        <v>15020.1</v>
      </c>
      <c r="AC153" s="35">
        <f t="shared" si="25"/>
        <v>17327.099999999999</v>
      </c>
      <c r="AD153" s="35">
        <f>AD$125</f>
        <v>16804.099999999999</v>
      </c>
      <c r="AE153" s="35">
        <f>AE$125</f>
        <v>12578.3</v>
      </c>
      <c r="AF153" s="35">
        <f>AF$125</f>
        <v>7540</v>
      </c>
    </row>
    <row r="154" spans="1:42" s="17" customFormat="1" ht="15" x14ac:dyDescent="0.25">
      <c r="A154" s="38" t="s">
        <v>176</v>
      </c>
      <c r="B154" s="39" t="s">
        <v>49</v>
      </c>
      <c r="C154" s="38"/>
      <c r="D154" s="40">
        <f>(D150-C150)/C150%</f>
        <v>25.382053477971258</v>
      </c>
      <c r="E154" s="40">
        <f t="shared" ref="E154:AF157" si="26">(E150-D150)/D150%</f>
        <v>48.486688321544555</v>
      </c>
      <c r="F154" s="40">
        <f t="shared" si="26"/>
        <v>18.766994459550649</v>
      </c>
      <c r="G154" s="40">
        <f t="shared" si="26"/>
        <v>-5.9568791152041873</v>
      </c>
      <c r="H154" s="40">
        <f t="shared" si="26"/>
        <v>23.453287450578401</v>
      </c>
      <c r="I154" s="40">
        <f t="shared" si="26"/>
        <v>-23.977314849136331</v>
      </c>
      <c r="J154" s="40">
        <f t="shared" si="26"/>
        <v>-25.874964650355448</v>
      </c>
      <c r="K154" s="40">
        <f t="shared" si="26"/>
        <v>23.552550221672611</v>
      </c>
      <c r="L154" s="40">
        <f t="shared" si="26"/>
        <v>23.049320669534467</v>
      </c>
      <c r="M154" s="40">
        <f t="shared" si="26"/>
        <v>74.666632053511947</v>
      </c>
      <c r="N154" s="40">
        <f t="shared" si="26"/>
        <v>51.179093386177854</v>
      </c>
      <c r="O154" s="40">
        <f t="shared" si="26"/>
        <v>2.6301387819305018</v>
      </c>
      <c r="P154" s="40">
        <f t="shared" si="26"/>
        <v>-8.3118069103809038</v>
      </c>
      <c r="Q154" s="40">
        <f t="shared" si="26"/>
        <v>-31.661500957687629</v>
      </c>
      <c r="R154" s="40">
        <f t="shared" si="26"/>
        <v>-12.335782789934472</v>
      </c>
      <c r="S154" s="40">
        <f t="shared" si="26"/>
        <v>-22.543554209513619</v>
      </c>
      <c r="T154" s="40">
        <f t="shared" si="26"/>
        <v>-0.11482521051286684</v>
      </c>
      <c r="U154" s="40">
        <f t="shared" si="26"/>
        <v>-32.156462022796092</v>
      </c>
      <c r="V154" s="40">
        <f t="shared" si="26"/>
        <v>-41.342267013677393</v>
      </c>
      <c r="W154" s="40">
        <f t="shared" si="26"/>
        <v>33.040687246294723</v>
      </c>
      <c r="X154" s="40">
        <f t="shared" si="26"/>
        <v>98.166465621230415</v>
      </c>
      <c r="Y154" s="40">
        <f t="shared" si="26"/>
        <v>-56.570561022071367</v>
      </c>
      <c r="Z154" s="40">
        <f t="shared" si="26"/>
        <v>-12.208957192797303</v>
      </c>
      <c r="AA154" s="40">
        <f t="shared" si="26"/>
        <v>32.646506386175815</v>
      </c>
      <c r="AB154" s="40">
        <f t="shared" si="26"/>
        <v>87.151130683507716</v>
      </c>
      <c r="AC154" s="40">
        <f t="shared" si="26"/>
        <v>19.292113068216217</v>
      </c>
      <c r="AD154" s="40">
        <f t="shared" si="26"/>
        <v>1.7238973526315076</v>
      </c>
      <c r="AE154" s="40">
        <f t="shared" si="26"/>
        <v>-27.351232043096562</v>
      </c>
      <c r="AF154" s="40">
        <f t="shared" si="26"/>
        <v>-43.441729533029516</v>
      </c>
      <c r="AG154"/>
      <c r="AH154"/>
      <c r="AI154"/>
      <c r="AJ154"/>
      <c r="AK154"/>
      <c r="AL154"/>
      <c r="AM154"/>
      <c r="AN154"/>
      <c r="AO154"/>
      <c r="AP154"/>
    </row>
    <row r="155" spans="1:42" s="17" customFormat="1" ht="15" x14ac:dyDescent="0.25">
      <c r="A155" s="38" t="s">
        <v>177</v>
      </c>
      <c r="B155" s="39" t="s">
        <v>28</v>
      </c>
      <c r="C155" s="38"/>
      <c r="D155" s="40">
        <f>(D151-C151)/C151%</f>
        <v>-45.945945945945944</v>
      </c>
      <c r="E155" s="40">
        <f t="shared" ref="E155:S155" si="27">(E151-D151)/D151%</f>
        <v>31</v>
      </c>
      <c r="F155" s="40">
        <f t="shared" si="27"/>
        <v>6.8702290076335872</v>
      </c>
      <c r="G155" s="40">
        <f t="shared" si="27"/>
        <v>-23.214285714285715</v>
      </c>
      <c r="H155" s="40">
        <f t="shared" si="27"/>
        <v>-40.697674418604656</v>
      </c>
      <c r="I155" s="40">
        <f t="shared" si="27"/>
        <v>180.39215686274511</v>
      </c>
      <c r="J155" s="40">
        <f t="shared" si="27"/>
        <v>-4.0559440559440558</v>
      </c>
      <c r="K155" s="40">
        <f t="shared" si="27"/>
        <v>-19.562682215743447</v>
      </c>
      <c r="L155" s="40">
        <f t="shared" si="27"/>
        <v>13.265675969554195</v>
      </c>
      <c r="M155" s="40">
        <f t="shared" si="27"/>
        <v>55.36</v>
      </c>
      <c r="N155" s="40">
        <f t="shared" si="27"/>
        <v>186.71472708547887</v>
      </c>
      <c r="O155" s="40">
        <f t="shared" si="27"/>
        <v>-55.093390804597696</v>
      </c>
      <c r="P155" s="40">
        <f t="shared" si="27"/>
        <v>42.873140297552389</v>
      </c>
      <c r="Q155" s="40">
        <f t="shared" si="27"/>
        <v>-22.349121039077371</v>
      </c>
      <c r="R155" s="40">
        <f t="shared" si="27"/>
        <v>12.400865176640231</v>
      </c>
      <c r="S155" s="40">
        <f t="shared" si="27"/>
        <v>12.431045542014109</v>
      </c>
      <c r="T155" s="40">
        <f t="shared" si="26"/>
        <v>12.905066179826568</v>
      </c>
      <c r="U155" s="40">
        <f t="shared" si="26"/>
        <v>-37.645275391611925</v>
      </c>
      <c r="V155" s="40">
        <f t="shared" si="26"/>
        <v>-54.862236628849274</v>
      </c>
      <c r="W155" s="40">
        <f t="shared" si="26"/>
        <v>-28.366247755834827</v>
      </c>
      <c r="X155" s="40">
        <f t="shared" si="26"/>
        <v>64.260651629072669</v>
      </c>
      <c r="Y155" s="40">
        <f t="shared" si="26"/>
        <v>-48.855660665242603</v>
      </c>
      <c r="Z155" s="40">
        <f t="shared" si="26"/>
        <v>-29.057279236276845</v>
      </c>
      <c r="AA155" s="40">
        <f t="shared" si="26"/>
        <v>11.774600504625734</v>
      </c>
      <c r="AB155" s="40">
        <f t="shared" si="26"/>
        <v>140.40632054176072</v>
      </c>
      <c r="AC155" s="40">
        <f t="shared" si="26"/>
        <v>-41.471048513302037</v>
      </c>
      <c r="AD155" s="40">
        <f t="shared" si="26"/>
        <v>40.106951871657749</v>
      </c>
      <c r="AE155" s="40">
        <f t="shared" si="26"/>
        <v>35.916030534351151</v>
      </c>
      <c r="AF155" s="40">
        <f t="shared" si="26"/>
        <v>8.1156978376860351</v>
      </c>
      <c r="AG155"/>
      <c r="AH155"/>
      <c r="AI155"/>
      <c r="AJ155"/>
      <c r="AK155"/>
      <c r="AL155"/>
      <c r="AM155"/>
      <c r="AN155"/>
      <c r="AO155"/>
    </row>
    <row r="156" spans="1:42" s="17" customFormat="1" ht="15" x14ac:dyDescent="0.25">
      <c r="A156" s="38" t="s">
        <v>178</v>
      </c>
      <c r="B156" s="39" t="s">
        <v>32</v>
      </c>
      <c r="C156" s="38"/>
      <c r="D156" s="40">
        <f>(D152-C152)/C152%</f>
        <v>58.823529411764703</v>
      </c>
      <c r="E156" s="40">
        <f t="shared" si="26"/>
        <v>408.10457516339869</v>
      </c>
      <c r="F156" s="40">
        <f t="shared" si="26"/>
        <v>-28.668210273561442</v>
      </c>
      <c r="G156" s="40">
        <f t="shared" si="26"/>
        <v>-32.31546044722289</v>
      </c>
      <c r="H156" s="40">
        <f t="shared" si="26"/>
        <v>-28.952042628774425</v>
      </c>
      <c r="I156" s="40">
        <f t="shared" si="26"/>
        <v>19.875</v>
      </c>
      <c r="J156" s="40">
        <f t="shared" si="26"/>
        <v>7.7163712200208554</v>
      </c>
      <c r="K156" s="40">
        <f t="shared" si="26"/>
        <v>29.428848015488867</v>
      </c>
      <c r="L156" s="40">
        <f t="shared" si="26"/>
        <v>70.306656694091259</v>
      </c>
      <c r="M156" s="40">
        <f t="shared" si="26"/>
        <v>-3.2938076416337285</v>
      </c>
      <c r="N156" s="40">
        <f t="shared" si="26"/>
        <v>50.572207084468658</v>
      </c>
      <c r="O156" s="40">
        <f t="shared" si="26"/>
        <v>45.083846061044753</v>
      </c>
      <c r="P156" s="40">
        <f t="shared" si="26"/>
        <v>107.6168302012307</v>
      </c>
      <c r="Q156" s="40">
        <f t="shared" si="26"/>
        <v>-36.082185197052226</v>
      </c>
      <c r="R156" s="40">
        <f t="shared" si="26"/>
        <v>9.4868099504981416</v>
      </c>
      <c r="S156" s="40">
        <f t="shared" si="26"/>
        <v>-19.432839237680991</v>
      </c>
      <c r="T156" s="40">
        <f t="shared" si="26"/>
        <v>-26.663114899662574</v>
      </c>
      <c r="U156" s="40">
        <f t="shared" si="26"/>
        <v>-9.2454475009686199</v>
      </c>
      <c r="V156" s="40">
        <f t="shared" si="26"/>
        <v>-42.142056673248305</v>
      </c>
      <c r="W156" s="40">
        <f t="shared" si="26"/>
        <v>-6.0136506179671683</v>
      </c>
      <c r="X156" s="40">
        <f t="shared" si="26"/>
        <v>25.289499509322873</v>
      </c>
      <c r="Y156" s="40">
        <f t="shared" si="26"/>
        <v>-14.560977520169192</v>
      </c>
      <c r="Z156" s="40">
        <f t="shared" si="26"/>
        <v>-30.867253392005864</v>
      </c>
      <c r="AA156" s="40">
        <f t="shared" si="26"/>
        <v>-43.429253414666491</v>
      </c>
      <c r="AB156" s="40">
        <f t="shared" si="26"/>
        <v>247.81997187060475</v>
      </c>
      <c r="AC156" s="40">
        <f t="shared" si="26"/>
        <v>-7.4336163903491013</v>
      </c>
      <c r="AD156" s="40">
        <f t="shared" si="26"/>
        <v>-65.001820167455406</v>
      </c>
      <c r="AE156" s="40">
        <f t="shared" si="26"/>
        <v>12.440191387559812</v>
      </c>
      <c r="AF156" s="40">
        <f t="shared" si="26"/>
        <v>4.5328399629972242</v>
      </c>
      <c r="AG156"/>
      <c r="AH156"/>
      <c r="AI156"/>
      <c r="AJ156"/>
      <c r="AK156"/>
      <c r="AL156"/>
      <c r="AM156"/>
      <c r="AN156"/>
      <c r="AO156"/>
    </row>
    <row r="157" spans="1:42" s="17" customFormat="1" ht="15" x14ac:dyDescent="0.25">
      <c r="A157" s="38" t="s">
        <v>179</v>
      </c>
      <c r="B157" s="39" t="s">
        <v>148</v>
      </c>
      <c r="C157" s="38"/>
      <c r="D157" s="40">
        <f>(D153-C153)/C153%</f>
        <v>21.644999133298661</v>
      </c>
      <c r="E157" s="40">
        <f t="shared" si="26"/>
        <v>59.748920586516967</v>
      </c>
      <c r="F157" s="40">
        <f t="shared" si="26"/>
        <v>13.554907365284937</v>
      </c>
      <c r="G157" s="40">
        <f t="shared" si="26"/>
        <v>-8.0587260315939115</v>
      </c>
      <c r="H157" s="40">
        <f t="shared" si="26"/>
        <v>19.754109565633442</v>
      </c>
      <c r="I157" s="40">
        <f t="shared" si="26"/>
        <v>-20.866835515285551</v>
      </c>
      <c r="J157" s="40">
        <f t="shared" si="26"/>
        <v>-23.719538032943564</v>
      </c>
      <c r="K157" s="40">
        <f t="shared" si="26"/>
        <v>22.163388804841162</v>
      </c>
      <c r="L157" s="40">
        <f t="shared" si="26"/>
        <v>25.844620743034049</v>
      </c>
      <c r="M157" s="40">
        <f t="shared" si="26"/>
        <v>67.379087127997366</v>
      </c>
      <c r="N157" s="40">
        <f t="shared" si="26"/>
        <v>54.170819649541848</v>
      </c>
      <c r="O157" s="40">
        <f t="shared" si="26"/>
        <v>2.3330642061891256</v>
      </c>
      <c r="P157" s="40">
        <f t="shared" si="26"/>
        <v>0.73744337436385865</v>
      </c>
      <c r="Q157" s="40">
        <f t="shared" si="26"/>
        <v>-32.059118482617897</v>
      </c>
      <c r="R157" s="40">
        <f t="shared" si="26"/>
        <v>-8.643183161978337</v>
      </c>
      <c r="S157" s="40">
        <f t="shared" si="26"/>
        <v>-20.767991507114651</v>
      </c>
      <c r="T157" s="40">
        <f t="shared" si="26"/>
        <v>-3.8368642200217415</v>
      </c>
      <c r="U157" s="40">
        <f t="shared" si="26"/>
        <v>-29.597399105331352</v>
      </c>
      <c r="V157" s="40">
        <f t="shared" si="26"/>
        <v>-42.196451512100275</v>
      </c>
      <c r="W157" s="40">
        <f t="shared" si="26"/>
        <v>24.114007688611249</v>
      </c>
      <c r="X157" s="40">
        <f t="shared" si="26"/>
        <v>88.362976406533576</v>
      </c>
      <c r="Y157" s="40">
        <f t="shared" si="26"/>
        <v>-52.963091429966219</v>
      </c>
      <c r="Z157" s="40">
        <f t="shared" si="26"/>
        <v>-15.373900693723712</v>
      </c>
      <c r="AA157" s="40">
        <f t="shared" si="26"/>
        <v>22.988542843311286</v>
      </c>
      <c r="AB157" s="40">
        <f t="shared" si="26"/>
        <v>97.072793114306691</v>
      </c>
      <c r="AC157" s="40">
        <f t="shared" si="26"/>
        <v>15.359418379371631</v>
      </c>
      <c r="AD157" s="40">
        <f t="shared" si="26"/>
        <v>-3.0183931529223011</v>
      </c>
      <c r="AE157" s="40">
        <f t="shared" si="26"/>
        <v>-25.147434257115819</v>
      </c>
      <c r="AF157" s="40">
        <f t="shared" si="26"/>
        <v>-40.055492395633749</v>
      </c>
      <c r="AG157"/>
      <c r="AH157"/>
      <c r="AI157"/>
      <c r="AJ157"/>
      <c r="AK157"/>
      <c r="AL157"/>
      <c r="AM157"/>
      <c r="AN157"/>
      <c r="AO157"/>
    </row>
    <row r="158" spans="1:42" ht="15.75" x14ac:dyDescent="0.25">
      <c r="A158" s="33" t="s">
        <v>213</v>
      </c>
      <c r="B158" s="27"/>
      <c r="C158" s="36"/>
      <c r="D158" s="36"/>
      <c r="E158" s="36"/>
      <c r="F158" s="36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36"/>
      <c r="T158" s="36"/>
      <c r="U158" s="36"/>
      <c r="V158" s="36"/>
      <c r="W158" s="36"/>
      <c r="X158" s="36"/>
      <c r="Y158" s="36"/>
      <c r="Z158" s="36"/>
      <c r="AA158" s="36"/>
      <c r="AB158" s="36"/>
      <c r="AC158" s="36"/>
      <c r="AD158" s="36"/>
    </row>
    <row r="159" spans="1:42" ht="15" x14ac:dyDescent="0.25">
      <c r="A159" s="9"/>
      <c r="B159" s="9"/>
      <c r="C159" s="37" t="s">
        <v>7</v>
      </c>
      <c r="D159" s="37" t="s">
        <v>8</v>
      </c>
      <c r="E159" s="37" t="s">
        <v>9</v>
      </c>
      <c r="F159" s="37" t="s">
        <v>10</v>
      </c>
      <c r="G159" s="37" t="s">
        <v>11</v>
      </c>
      <c r="H159" s="37" t="s">
        <v>12</v>
      </c>
      <c r="I159" s="37" t="s">
        <v>13</v>
      </c>
      <c r="J159" s="37" t="s">
        <v>14</v>
      </c>
      <c r="K159" s="37" t="s">
        <v>15</v>
      </c>
      <c r="L159" s="37" t="s">
        <v>16</v>
      </c>
      <c r="M159" s="37" t="s">
        <v>17</v>
      </c>
      <c r="N159" s="37" t="s">
        <v>18</v>
      </c>
      <c r="O159" s="37" t="s">
        <v>19</v>
      </c>
      <c r="P159" s="37" t="s">
        <v>20</v>
      </c>
      <c r="Q159" s="37" t="s">
        <v>21</v>
      </c>
      <c r="R159" s="37" t="s">
        <v>22</v>
      </c>
      <c r="S159" s="37" t="s">
        <v>23</v>
      </c>
      <c r="T159" s="37" t="s">
        <v>24</v>
      </c>
      <c r="U159" s="37" t="s">
        <v>25</v>
      </c>
      <c r="V159" s="37" t="s">
        <v>181</v>
      </c>
      <c r="W159" s="37" t="s">
        <v>182</v>
      </c>
      <c r="X159" s="37" t="s">
        <v>183</v>
      </c>
      <c r="Y159" s="37" t="s">
        <v>184</v>
      </c>
      <c r="Z159" s="37" t="s">
        <v>185</v>
      </c>
      <c r="AA159" s="37" t="s">
        <v>186</v>
      </c>
      <c r="AB159" s="37" t="s">
        <v>187</v>
      </c>
      <c r="AC159" s="37" t="s">
        <v>188</v>
      </c>
      <c r="AD159" s="37">
        <f>AD127</f>
        <v>2016</v>
      </c>
      <c r="AE159" s="37">
        <v>2017</v>
      </c>
      <c r="AF159" s="37" t="s">
        <v>26</v>
      </c>
    </row>
    <row r="160" spans="1:42" x14ac:dyDescent="0.2">
      <c r="A160" s="15" t="s">
        <v>190</v>
      </c>
      <c r="B160" s="28" t="s">
        <v>148</v>
      </c>
      <c r="C160" s="34">
        <f t="shared" ref="C160:AF160" si="28">C$144+C$149</f>
        <v>102.5</v>
      </c>
      <c r="D160" s="34">
        <f t="shared" si="28"/>
        <v>147.5</v>
      </c>
      <c r="E160" s="34">
        <f t="shared" si="28"/>
        <v>112.5</v>
      </c>
      <c r="F160" s="34">
        <f t="shared" si="28"/>
        <v>100</v>
      </c>
      <c r="G160" s="34">
        <f t="shared" si="28"/>
        <v>50</v>
      </c>
      <c r="H160" s="34">
        <f t="shared" si="28"/>
        <v>0</v>
      </c>
      <c r="I160" s="34">
        <f t="shared" si="28"/>
        <v>300</v>
      </c>
      <c r="J160" s="34">
        <f t="shared" si="28"/>
        <v>300</v>
      </c>
      <c r="K160" s="34">
        <f t="shared" si="28"/>
        <v>250</v>
      </c>
      <c r="L160" s="34">
        <f t="shared" si="28"/>
        <v>125</v>
      </c>
      <c r="M160" s="34">
        <f t="shared" si="28"/>
        <v>0</v>
      </c>
      <c r="N160" s="34">
        <f t="shared" si="28"/>
        <v>470</v>
      </c>
      <c r="O160" s="34">
        <f t="shared" si="28"/>
        <v>1448.8000000000002</v>
      </c>
      <c r="P160" s="34">
        <f t="shared" si="28"/>
        <v>2476.5</v>
      </c>
      <c r="Q160" s="34">
        <f t="shared" si="28"/>
        <v>1647.4</v>
      </c>
      <c r="R160" s="34">
        <f t="shared" si="28"/>
        <v>1679</v>
      </c>
      <c r="S160" s="34">
        <f t="shared" si="28"/>
        <v>1506.1</v>
      </c>
      <c r="T160" s="34">
        <f t="shared" si="28"/>
        <v>975.3</v>
      </c>
      <c r="U160" s="34">
        <f t="shared" si="28"/>
        <v>722.8</v>
      </c>
      <c r="V160" s="34">
        <f t="shared" si="28"/>
        <v>333.2</v>
      </c>
      <c r="W160" s="34">
        <f t="shared" si="28"/>
        <v>327.5</v>
      </c>
      <c r="X160" s="34">
        <f t="shared" si="28"/>
        <v>482.9</v>
      </c>
      <c r="Y160" s="34">
        <f t="shared" si="28"/>
        <v>342</v>
      </c>
      <c r="Z160" s="34">
        <f t="shared" si="28"/>
        <v>231</v>
      </c>
      <c r="AA160" s="34">
        <f t="shared" si="28"/>
        <v>207.5</v>
      </c>
      <c r="AB160" s="34">
        <f t="shared" si="28"/>
        <v>264</v>
      </c>
      <c r="AC160" s="34">
        <f t="shared" si="28"/>
        <v>223</v>
      </c>
      <c r="AD160" s="34">
        <f t="shared" si="28"/>
        <v>202</v>
      </c>
      <c r="AE160" s="34">
        <f t="shared" si="28"/>
        <v>200.9</v>
      </c>
      <c r="AF160" s="34">
        <f t="shared" si="28"/>
        <v>237</v>
      </c>
    </row>
    <row r="161" spans="1:32" x14ac:dyDescent="0.2">
      <c r="A161" s="15" t="s">
        <v>191</v>
      </c>
      <c r="B161" s="28" t="s">
        <v>148</v>
      </c>
      <c r="C161" s="34">
        <f t="shared" ref="C161:S161" si="29">C$137+C$139</f>
        <v>370</v>
      </c>
      <c r="D161" s="34">
        <f t="shared" si="29"/>
        <v>200</v>
      </c>
      <c r="E161" s="34">
        <f t="shared" si="29"/>
        <v>262</v>
      </c>
      <c r="F161" s="34">
        <f t="shared" si="29"/>
        <v>280</v>
      </c>
      <c r="G161" s="34">
        <f t="shared" si="29"/>
        <v>215</v>
      </c>
      <c r="H161" s="34">
        <f t="shared" si="29"/>
        <v>127.5</v>
      </c>
      <c r="I161" s="34">
        <f t="shared" si="29"/>
        <v>357.5</v>
      </c>
      <c r="J161" s="34">
        <f t="shared" si="29"/>
        <v>343</v>
      </c>
      <c r="K161" s="34">
        <f t="shared" si="29"/>
        <v>275.89999999999998</v>
      </c>
      <c r="L161" s="34">
        <f t="shared" si="29"/>
        <v>312.5</v>
      </c>
      <c r="M161" s="34">
        <f t="shared" si="29"/>
        <v>416.5</v>
      </c>
      <c r="N161" s="34">
        <f t="shared" si="29"/>
        <v>629</v>
      </c>
      <c r="O161" s="34">
        <f t="shared" si="29"/>
        <v>348.7</v>
      </c>
      <c r="P161" s="34">
        <f t="shared" si="29"/>
        <v>392.9</v>
      </c>
      <c r="Q161" s="34">
        <f t="shared" si="29"/>
        <v>267</v>
      </c>
      <c r="R161" s="34">
        <f t="shared" si="29"/>
        <v>298.5</v>
      </c>
      <c r="S161" s="34">
        <f t="shared" si="29"/>
        <v>194.3</v>
      </c>
      <c r="T161" s="34">
        <f t="shared" ref="T161:AF161" si="30">T$144+T$146</f>
        <v>453.4</v>
      </c>
      <c r="U161" s="34">
        <f t="shared" si="30"/>
        <v>503.6</v>
      </c>
      <c r="V161" s="34">
        <f t="shared" si="30"/>
        <v>119.8</v>
      </c>
      <c r="W161" s="34">
        <f t="shared" si="30"/>
        <v>140.9</v>
      </c>
      <c r="X161" s="34">
        <f t="shared" si="30"/>
        <v>241.5</v>
      </c>
      <c r="Y161" s="34">
        <f t="shared" si="30"/>
        <v>175</v>
      </c>
      <c r="Z161" s="34">
        <f t="shared" si="30"/>
        <v>142</v>
      </c>
      <c r="AA161" s="34">
        <f t="shared" si="30"/>
        <v>126</v>
      </c>
      <c r="AB161" s="34">
        <f t="shared" si="30"/>
        <v>163</v>
      </c>
      <c r="AC161" s="34">
        <f t="shared" si="30"/>
        <v>120</v>
      </c>
      <c r="AD161" s="34">
        <f t="shared" si="30"/>
        <v>157.5</v>
      </c>
      <c r="AE161" s="34">
        <f t="shared" si="30"/>
        <v>123</v>
      </c>
      <c r="AF161" s="34">
        <f t="shared" si="30"/>
        <v>127</v>
      </c>
    </row>
    <row r="162" spans="1:32" x14ac:dyDescent="0.2">
      <c r="A162" s="15" t="s">
        <v>192</v>
      </c>
      <c r="B162" s="28" t="s">
        <v>148</v>
      </c>
      <c r="C162" s="34">
        <f t="shared" ref="C162:AF162" si="31">C$128</f>
        <v>840</v>
      </c>
      <c r="D162" s="34">
        <f t="shared" si="31"/>
        <v>1558</v>
      </c>
      <c r="E162" s="34">
        <f t="shared" si="31"/>
        <v>2317.1999999999998</v>
      </c>
      <c r="F162" s="34">
        <f t="shared" si="31"/>
        <v>3696</v>
      </c>
      <c r="G162" s="34">
        <f t="shared" si="31"/>
        <v>3314.5</v>
      </c>
      <c r="H162" s="34">
        <f t="shared" si="31"/>
        <v>2208</v>
      </c>
      <c r="I162" s="34">
        <f t="shared" si="31"/>
        <v>2289</v>
      </c>
      <c r="J162" s="34">
        <f t="shared" si="31"/>
        <v>1272</v>
      </c>
      <c r="K162" s="34">
        <f t="shared" si="31"/>
        <v>1344</v>
      </c>
      <c r="L162" s="34">
        <f t="shared" si="31"/>
        <v>1719</v>
      </c>
      <c r="M162" s="34">
        <f t="shared" si="31"/>
        <v>2000</v>
      </c>
      <c r="N162" s="34">
        <f t="shared" si="31"/>
        <v>2760</v>
      </c>
      <c r="O162" s="34">
        <f t="shared" si="31"/>
        <v>3134</v>
      </c>
      <c r="P162" s="34">
        <f t="shared" si="31"/>
        <v>2293.5</v>
      </c>
      <c r="Q162" s="34">
        <f t="shared" si="31"/>
        <v>1887</v>
      </c>
      <c r="R162" s="34">
        <f t="shared" si="31"/>
        <v>1491.6</v>
      </c>
      <c r="S162" s="34">
        <f t="shared" si="31"/>
        <v>1551.5</v>
      </c>
      <c r="T162" s="34">
        <f t="shared" si="31"/>
        <v>1898</v>
      </c>
      <c r="U162" s="34">
        <f t="shared" si="31"/>
        <v>1609.1</v>
      </c>
      <c r="V162" s="34">
        <f t="shared" si="31"/>
        <v>1299</v>
      </c>
      <c r="W162" s="34">
        <f t="shared" si="31"/>
        <v>1030.3</v>
      </c>
      <c r="X162" s="34">
        <f t="shared" si="31"/>
        <v>2406.8000000000002</v>
      </c>
      <c r="Y162" s="34">
        <f t="shared" si="31"/>
        <v>641.4</v>
      </c>
      <c r="Z162" s="34">
        <f t="shared" si="31"/>
        <v>497.4</v>
      </c>
      <c r="AA162" s="34">
        <f t="shared" si="31"/>
        <v>1447</v>
      </c>
      <c r="AB162" s="34">
        <f t="shared" si="31"/>
        <v>3229.6</v>
      </c>
      <c r="AC162" s="34">
        <f t="shared" si="31"/>
        <v>2409</v>
      </c>
      <c r="AD162" s="34">
        <f t="shared" si="31"/>
        <v>2798</v>
      </c>
      <c r="AE162" s="34">
        <f t="shared" si="31"/>
        <v>2150</v>
      </c>
      <c r="AF162" s="34">
        <f t="shared" si="31"/>
        <v>1990</v>
      </c>
    </row>
    <row r="163" spans="1:32" x14ac:dyDescent="0.2">
      <c r="A163" s="15" t="s">
        <v>193</v>
      </c>
      <c r="B163" s="28" t="s">
        <v>148</v>
      </c>
      <c r="C163" s="34">
        <f t="shared" ref="C163:AF163" si="32">C$129</f>
        <v>423</v>
      </c>
      <c r="D163" s="34">
        <f t="shared" si="32"/>
        <v>520</v>
      </c>
      <c r="E163" s="47">
        <f t="shared" si="32"/>
        <v>665</v>
      </c>
      <c r="F163" s="47">
        <f t="shared" si="32"/>
        <v>279</v>
      </c>
      <c r="G163" s="47">
        <f t="shared" si="32"/>
        <v>425</v>
      </c>
      <c r="H163" s="47">
        <f t="shared" si="32"/>
        <v>977.5</v>
      </c>
      <c r="I163" s="47">
        <f t="shared" si="32"/>
        <v>587</v>
      </c>
      <c r="J163" s="34">
        <f t="shared" si="32"/>
        <v>505</v>
      </c>
      <c r="K163" s="34">
        <f t="shared" si="32"/>
        <v>1070</v>
      </c>
      <c r="L163" s="34">
        <f t="shared" si="32"/>
        <v>950</v>
      </c>
      <c r="M163" s="34">
        <f t="shared" si="32"/>
        <v>781</v>
      </c>
      <c r="N163" s="34">
        <f t="shared" si="32"/>
        <v>2308</v>
      </c>
      <c r="O163" s="34">
        <f t="shared" si="32"/>
        <v>2474.5</v>
      </c>
      <c r="P163" s="34">
        <f t="shared" si="32"/>
        <v>4237.6000000000004</v>
      </c>
      <c r="Q163" s="34">
        <f t="shared" si="32"/>
        <v>2747.9</v>
      </c>
      <c r="R163" s="34">
        <f t="shared" si="32"/>
        <v>3647.7</v>
      </c>
      <c r="S163" s="47">
        <f t="shared" si="32"/>
        <v>2662.5</v>
      </c>
      <c r="T163" s="47">
        <f t="shared" si="32"/>
        <v>2853.9</v>
      </c>
      <c r="U163" s="47">
        <f t="shared" si="32"/>
        <v>1118.2</v>
      </c>
      <c r="V163" s="47">
        <f t="shared" si="32"/>
        <v>970.5</v>
      </c>
      <c r="W163" s="47">
        <f t="shared" si="32"/>
        <v>639.79999999999995</v>
      </c>
      <c r="X163" s="47">
        <f t="shared" si="32"/>
        <v>559</v>
      </c>
      <c r="Y163" s="47">
        <f t="shared" si="32"/>
        <v>530</v>
      </c>
      <c r="Z163" s="47">
        <f t="shared" si="32"/>
        <v>640</v>
      </c>
      <c r="AA163" s="47">
        <f t="shared" si="32"/>
        <v>825</v>
      </c>
      <c r="AB163" s="47">
        <f t="shared" si="32"/>
        <v>453</v>
      </c>
      <c r="AC163" s="47">
        <f t="shared" si="32"/>
        <v>598.9</v>
      </c>
      <c r="AD163" s="47">
        <f t="shared" si="32"/>
        <v>490.3</v>
      </c>
      <c r="AE163" s="34">
        <f t="shared" si="32"/>
        <v>548</v>
      </c>
      <c r="AF163" s="34">
        <f t="shared" si="32"/>
        <v>542.5</v>
      </c>
    </row>
    <row r="164" spans="1:32" x14ac:dyDescent="0.2">
      <c r="A164" s="15" t="s">
        <v>194</v>
      </c>
      <c r="B164" s="28" t="s">
        <v>148</v>
      </c>
      <c r="C164" s="34">
        <f t="shared" ref="C164:AF164" si="33">C$145</f>
        <v>2</v>
      </c>
      <c r="D164" s="34">
        <f t="shared" si="33"/>
        <v>2</v>
      </c>
      <c r="E164" s="42">
        <f t="shared" si="33"/>
        <v>13.6</v>
      </c>
      <c r="F164" s="42">
        <f t="shared" si="33"/>
        <v>0</v>
      </c>
      <c r="G164" s="42">
        <f t="shared" si="33"/>
        <v>0</v>
      </c>
      <c r="H164" s="42">
        <f t="shared" si="33"/>
        <v>0</v>
      </c>
      <c r="I164" s="47">
        <f t="shared" si="33"/>
        <v>0</v>
      </c>
      <c r="J164" s="34">
        <f t="shared" si="33"/>
        <v>0</v>
      </c>
      <c r="K164" s="34">
        <f t="shared" si="33"/>
        <v>168</v>
      </c>
      <c r="L164" s="34">
        <f t="shared" si="33"/>
        <v>214</v>
      </c>
      <c r="M164" s="34">
        <f t="shared" si="33"/>
        <v>96</v>
      </c>
      <c r="N164" s="34">
        <f t="shared" si="33"/>
        <v>94</v>
      </c>
      <c r="O164" s="34">
        <f t="shared" si="33"/>
        <v>0</v>
      </c>
      <c r="P164" s="34">
        <f t="shared" si="33"/>
        <v>100</v>
      </c>
      <c r="Q164" s="34">
        <f t="shared" si="33"/>
        <v>46.2</v>
      </c>
      <c r="R164" s="34">
        <f t="shared" si="33"/>
        <v>121</v>
      </c>
      <c r="S164" s="42">
        <f t="shared" si="33"/>
        <v>40</v>
      </c>
      <c r="T164" s="42">
        <f t="shared" si="33"/>
        <v>20</v>
      </c>
      <c r="U164" s="42">
        <f t="shared" si="33"/>
        <v>10</v>
      </c>
      <c r="V164" s="42">
        <f t="shared" si="33"/>
        <v>20</v>
      </c>
      <c r="W164" s="42">
        <f t="shared" si="33"/>
        <v>14</v>
      </c>
      <c r="X164" s="42">
        <f t="shared" si="33"/>
        <v>12</v>
      </c>
      <c r="Y164" s="42">
        <f t="shared" si="33"/>
        <v>12</v>
      </c>
      <c r="Z164" s="42">
        <f t="shared" si="33"/>
        <v>4</v>
      </c>
      <c r="AA164" s="42">
        <f t="shared" si="33"/>
        <v>4.4000000000000004</v>
      </c>
      <c r="AB164" s="64">
        <f t="shared" si="33"/>
        <v>0</v>
      </c>
      <c r="AC164" s="64">
        <f t="shared" si="33"/>
        <v>0</v>
      </c>
      <c r="AD164" s="64">
        <f t="shared" si="33"/>
        <v>0</v>
      </c>
      <c r="AE164" s="64">
        <f t="shared" si="33"/>
        <v>0</v>
      </c>
      <c r="AF164" s="64">
        <f t="shared" si="33"/>
        <v>0</v>
      </c>
    </row>
    <row r="165" spans="1:32" x14ac:dyDescent="0.2">
      <c r="A165" s="15" t="s">
        <v>195</v>
      </c>
      <c r="B165" s="28" t="s">
        <v>148</v>
      </c>
      <c r="C165" s="34">
        <f t="shared" ref="C165:AF165" si="34">C$136+C$138+C$140</f>
        <v>0</v>
      </c>
      <c r="D165" s="34">
        <f t="shared" si="34"/>
        <v>0</v>
      </c>
      <c r="E165" s="34">
        <f t="shared" si="34"/>
        <v>0</v>
      </c>
      <c r="F165" s="34">
        <f t="shared" si="34"/>
        <v>0</v>
      </c>
      <c r="G165" s="34">
        <f t="shared" si="34"/>
        <v>0</v>
      </c>
      <c r="H165" s="34">
        <f t="shared" si="34"/>
        <v>0</v>
      </c>
      <c r="I165" s="34">
        <f t="shared" si="34"/>
        <v>0</v>
      </c>
      <c r="J165" s="34">
        <f t="shared" si="34"/>
        <v>0</v>
      </c>
      <c r="K165" s="34">
        <f t="shared" si="34"/>
        <v>0</v>
      </c>
      <c r="L165" s="34">
        <f t="shared" si="34"/>
        <v>0</v>
      </c>
      <c r="M165" s="34">
        <f t="shared" si="34"/>
        <v>69</v>
      </c>
      <c r="N165" s="34">
        <f t="shared" si="34"/>
        <v>763</v>
      </c>
      <c r="O165" s="34">
        <f t="shared" si="34"/>
        <v>276.39999999999998</v>
      </c>
      <c r="P165" s="34">
        <f t="shared" si="34"/>
        <v>500.2</v>
      </c>
      <c r="Q165" s="34">
        <f t="shared" si="34"/>
        <v>376.5</v>
      </c>
      <c r="R165" s="34">
        <f t="shared" si="34"/>
        <v>385</v>
      </c>
      <c r="S165" s="34">
        <f t="shared" si="34"/>
        <v>389.6</v>
      </c>
      <c r="T165" s="34">
        <f t="shared" si="34"/>
        <v>271.5</v>
      </c>
      <c r="U165" s="34">
        <f t="shared" si="34"/>
        <v>259.5</v>
      </c>
      <c r="V165" s="34">
        <f t="shared" si="34"/>
        <v>153.5</v>
      </c>
      <c r="W165" s="34">
        <f t="shared" si="34"/>
        <v>75</v>
      </c>
      <c r="X165" s="34">
        <f t="shared" si="34"/>
        <v>159</v>
      </c>
      <c r="Y165" s="34">
        <f t="shared" si="34"/>
        <v>49</v>
      </c>
      <c r="Z165" s="34">
        <f t="shared" si="34"/>
        <v>34.4</v>
      </c>
      <c r="AA165" s="34">
        <f t="shared" si="34"/>
        <v>66.400000000000006</v>
      </c>
      <c r="AB165" s="34">
        <f t="shared" si="34"/>
        <v>212.5</v>
      </c>
      <c r="AC165" s="34">
        <f t="shared" si="34"/>
        <v>135</v>
      </c>
      <c r="AD165" s="34">
        <f t="shared" si="34"/>
        <v>80</v>
      </c>
      <c r="AE165" s="34">
        <f t="shared" si="34"/>
        <v>101.1</v>
      </c>
      <c r="AF165" s="34">
        <f t="shared" si="34"/>
        <v>225</v>
      </c>
    </row>
    <row r="166" spans="1:32" x14ac:dyDescent="0.2">
      <c r="A166" s="15" t="s">
        <v>196</v>
      </c>
      <c r="B166" s="28" t="s">
        <v>148</v>
      </c>
      <c r="C166" s="34">
        <f t="shared" ref="C166:AF166" si="35">C$142+C$141</f>
        <v>0</v>
      </c>
      <c r="D166" s="34">
        <f t="shared" si="35"/>
        <v>0</v>
      </c>
      <c r="E166" s="34">
        <f t="shared" si="35"/>
        <v>0</v>
      </c>
      <c r="F166" s="34">
        <f t="shared" si="35"/>
        <v>0</v>
      </c>
      <c r="G166" s="34">
        <f t="shared" si="35"/>
        <v>0</v>
      </c>
      <c r="H166" s="34">
        <f t="shared" si="35"/>
        <v>0</v>
      </c>
      <c r="I166" s="34">
        <f t="shared" si="35"/>
        <v>0</v>
      </c>
      <c r="J166" s="34">
        <f t="shared" si="35"/>
        <v>0</v>
      </c>
      <c r="K166" s="34">
        <f t="shared" si="35"/>
        <v>0</v>
      </c>
      <c r="L166" s="34">
        <f t="shared" si="35"/>
        <v>0</v>
      </c>
      <c r="M166" s="34">
        <f t="shared" si="35"/>
        <v>0</v>
      </c>
      <c r="N166" s="34">
        <f t="shared" si="35"/>
        <v>0</v>
      </c>
      <c r="O166" s="34">
        <f t="shared" si="35"/>
        <v>0</v>
      </c>
      <c r="P166" s="34">
        <f t="shared" si="35"/>
        <v>0</v>
      </c>
      <c r="Q166" s="34">
        <f t="shared" si="35"/>
        <v>50</v>
      </c>
      <c r="R166" s="34">
        <f t="shared" si="35"/>
        <v>96</v>
      </c>
      <c r="S166" s="34">
        <f t="shared" si="35"/>
        <v>292.5</v>
      </c>
      <c r="T166" s="34">
        <f t="shared" si="35"/>
        <v>522.5</v>
      </c>
      <c r="U166" s="34">
        <f t="shared" si="35"/>
        <v>222.5</v>
      </c>
      <c r="V166" s="34">
        <f t="shared" si="35"/>
        <v>62.5</v>
      </c>
      <c r="W166" s="34">
        <f t="shared" si="35"/>
        <v>24.5</v>
      </c>
      <c r="X166" s="34">
        <f t="shared" si="35"/>
        <v>63.7</v>
      </c>
      <c r="Y166" s="34">
        <f t="shared" si="35"/>
        <v>43.6</v>
      </c>
      <c r="Z166" s="34">
        <f t="shared" si="35"/>
        <v>36.5</v>
      </c>
      <c r="AA166" s="34">
        <f t="shared" si="35"/>
        <v>30.5</v>
      </c>
      <c r="AB166" s="34">
        <f t="shared" si="35"/>
        <v>55</v>
      </c>
      <c r="AC166" s="34">
        <f t="shared" si="35"/>
        <v>0</v>
      </c>
      <c r="AD166" s="34">
        <f t="shared" si="35"/>
        <v>0</v>
      </c>
      <c r="AE166" s="64">
        <f t="shared" si="35"/>
        <v>0</v>
      </c>
      <c r="AF166" s="64">
        <f t="shared" si="35"/>
        <v>0</v>
      </c>
    </row>
    <row r="167" spans="1:32" x14ac:dyDescent="0.2">
      <c r="A167" s="15" t="s">
        <v>197</v>
      </c>
      <c r="B167" s="28" t="s">
        <v>148</v>
      </c>
      <c r="C167" s="34">
        <f t="shared" ref="C167:AF167" si="36">C$130</f>
        <v>0</v>
      </c>
      <c r="D167" s="34">
        <f t="shared" si="36"/>
        <v>65.2</v>
      </c>
      <c r="E167" s="34">
        <f t="shared" si="36"/>
        <v>21</v>
      </c>
      <c r="F167" s="34">
        <f t="shared" si="36"/>
        <v>50</v>
      </c>
      <c r="G167" s="34">
        <f t="shared" si="36"/>
        <v>0</v>
      </c>
      <c r="H167" s="34">
        <f t="shared" si="36"/>
        <v>40</v>
      </c>
      <c r="I167" s="34">
        <f t="shared" si="36"/>
        <v>160</v>
      </c>
      <c r="J167" s="34">
        <f t="shared" si="36"/>
        <v>0</v>
      </c>
      <c r="K167" s="34">
        <f t="shared" si="36"/>
        <v>0</v>
      </c>
      <c r="L167" s="34">
        <f t="shared" si="36"/>
        <v>12.5</v>
      </c>
      <c r="M167" s="34">
        <f t="shared" si="36"/>
        <v>0</v>
      </c>
      <c r="N167" s="34">
        <f t="shared" si="36"/>
        <v>107.5</v>
      </c>
      <c r="O167" s="34">
        <f t="shared" si="36"/>
        <v>107.5</v>
      </c>
      <c r="P167" s="34">
        <f t="shared" si="36"/>
        <v>105</v>
      </c>
      <c r="Q167" s="34">
        <f t="shared" si="36"/>
        <v>92</v>
      </c>
      <c r="R167" s="34">
        <f t="shared" si="36"/>
        <v>239.3</v>
      </c>
      <c r="S167" s="34">
        <f t="shared" si="36"/>
        <v>753.2</v>
      </c>
      <c r="T167" s="34">
        <f t="shared" si="36"/>
        <v>1202.5</v>
      </c>
      <c r="U167" s="34">
        <f t="shared" si="36"/>
        <v>662.5</v>
      </c>
      <c r="V167" s="34">
        <f t="shared" si="36"/>
        <v>175</v>
      </c>
      <c r="W167" s="34">
        <f t="shared" si="36"/>
        <v>40</v>
      </c>
      <c r="X167" s="34">
        <f t="shared" si="36"/>
        <v>192.5</v>
      </c>
      <c r="Y167" s="34">
        <f t="shared" si="36"/>
        <v>22.5</v>
      </c>
      <c r="Z167" s="34">
        <f t="shared" si="36"/>
        <v>17.5</v>
      </c>
      <c r="AA167" s="34">
        <f t="shared" si="36"/>
        <v>25</v>
      </c>
      <c r="AB167" s="51">
        <f t="shared" si="36"/>
        <v>50</v>
      </c>
      <c r="AC167" s="34">
        <f t="shared" si="36"/>
        <v>50</v>
      </c>
      <c r="AD167" s="34">
        <f t="shared" si="36"/>
        <v>50</v>
      </c>
      <c r="AE167" s="34">
        <f t="shared" si="36"/>
        <v>62.5</v>
      </c>
      <c r="AF167" s="34">
        <f t="shared" si="36"/>
        <v>75</v>
      </c>
    </row>
    <row r="168" spans="1:32" x14ac:dyDescent="0.2">
      <c r="A168" s="15" t="s">
        <v>198</v>
      </c>
      <c r="B168" s="28" t="s">
        <v>148</v>
      </c>
      <c r="C168" s="34">
        <f t="shared" ref="C168:AF168" si="37">C$132+C$133</f>
        <v>0</v>
      </c>
      <c r="D168" s="34">
        <f t="shared" si="37"/>
        <v>300</v>
      </c>
      <c r="E168" s="34">
        <f t="shared" si="37"/>
        <v>150</v>
      </c>
      <c r="F168" s="34">
        <f t="shared" si="37"/>
        <v>150</v>
      </c>
      <c r="G168" s="34">
        <f t="shared" si="37"/>
        <v>0</v>
      </c>
      <c r="H168" s="34">
        <f t="shared" si="37"/>
        <v>0</v>
      </c>
      <c r="I168" s="34">
        <f t="shared" si="37"/>
        <v>0</v>
      </c>
      <c r="J168" s="34">
        <f t="shared" si="37"/>
        <v>0</v>
      </c>
      <c r="K168" s="34">
        <f t="shared" si="37"/>
        <v>0</v>
      </c>
      <c r="L168" s="34">
        <f t="shared" si="37"/>
        <v>0</v>
      </c>
      <c r="M168" s="34">
        <f t="shared" si="37"/>
        <v>0</v>
      </c>
      <c r="N168" s="34">
        <f t="shared" si="37"/>
        <v>0</v>
      </c>
      <c r="O168" s="34">
        <f t="shared" si="37"/>
        <v>329.4</v>
      </c>
      <c r="P168" s="34">
        <f t="shared" si="37"/>
        <v>319.8</v>
      </c>
      <c r="Q168" s="34">
        <f t="shared" si="37"/>
        <v>342.4</v>
      </c>
      <c r="R168" s="34">
        <f t="shared" si="37"/>
        <v>487.5</v>
      </c>
      <c r="S168" s="34">
        <f t="shared" si="37"/>
        <v>307.5</v>
      </c>
      <c r="T168" s="34">
        <f t="shared" si="37"/>
        <v>748.5</v>
      </c>
      <c r="U168" s="34">
        <f t="shared" si="37"/>
        <v>1640.2</v>
      </c>
      <c r="V168" s="34">
        <f t="shared" si="37"/>
        <v>540</v>
      </c>
      <c r="W168" s="34">
        <f t="shared" si="37"/>
        <v>462.6</v>
      </c>
      <c r="X168" s="34">
        <f t="shared" si="37"/>
        <v>490</v>
      </c>
      <c r="Y168" s="34">
        <f t="shared" si="37"/>
        <v>323</v>
      </c>
      <c r="Z168" s="34">
        <f t="shared" si="37"/>
        <v>278</v>
      </c>
      <c r="AA168" s="34">
        <f t="shared" si="37"/>
        <v>258</v>
      </c>
      <c r="AB168" s="34">
        <f t="shared" si="37"/>
        <v>360</v>
      </c>
      <c r="AC168" s="34">
        <f t="shared" si="37"/>
        <v>264</v>
      </c>
      <c r="AD168" s="34">
        <f t="shared" si="37"/>
        <v>168</v>
      </c>
      <c r="AE168" s="34">
        <f t="shared" si="37"/>
        <v>315</v>
      </c>
      <c r="AF168" s="34">
        <f t="shared" si="37"/>
        <v>205</v>
      </c>
    </row>
    <row r="169" spans="1:32" x14ac:dyDescent="0.2">
      <c r="A169" s="15" t="s">
        <v>199</v>
      </c>
      <c r="B169" s="28" t="s">
        <v>148</v>
      </c>
      <c r="C169" s="34">
        <f t="shared" ref="C169:AF169" si="38">C$143+C$135+C$131</f>
        <v>1321.5</v>
      </c>
      <c r="D169" s="34">
        <f t="shared" si="38"/>
        <v>1626.5</v>
      </c>
      <c r="E169" s="34">
        <f t="shared" si="38"/>
        <v>1977.5</v>
      </c>
      <c r="F169" s="34">
        <f t="shared" si="38"/>
        <v>1970</v>
      </c>
      <c r="G169" s="34">
        <f t="shared" si="38"/>
        <v>2383.8000000000002</v>
      </c>
      <c r="H169" s="34">
        <f t="shared" si="38"/>
        <v>3428</v>
      </c>
      <c r="I169" s="34">
        <f t="shared" si="38"/>
        <v>2581.9</v>
      </c>
      <c r="J169" s="34">
        <f t="shared" si="38"/>
        <v>1885.5</v>
      </c>
      <c r="K169" s="34">
        <f t="shared" si="38"/>
        <v>1720</v>
      </c>
      <c r="L169" s="34">
        <f t="shared" si="38"/>
        <v>1810.8</v>
      </c>
      <c r="M169" s="34">
        <f t="shared" si="38"/>
        <v>5697</v>
      </c>
      <c r="N169" s="34">
        <f t="shared" si="38"/>
        <v>8317.5</v>
      </c>
      <c r="O169" s="34">
        <f t="shared" si="38"/>
        <v>8052.7</v>
      </c>
      <c r="P169" s="34">
        <f t="shared" si="38"/>
        <v>7353.6</v>
      </c>
      <c r="Q169" s="34">
        <f t="shared" si="38"/>
        <v>6009.1</v>
      </c>
      <c r="R169" s="34">
        <f t="shared" si="38"/>
        <v>5703.4</v>
      </c>
      <c r="S169" s="34">
        <f t="shared" si="38"/>
        <v>3479</v>
      </c>
      <c r="T169" s="34">
        <f t="shared" si="38"/>
        <v>2850.4</v>
      </c>
      <c r="U169" s="34">
        <f t="shared" si="38"/>
        <v>2148.3000000000002</v>
      </c>
      <c r="V169" s="34">
        <f t="shared" si="38"/>
        <v>1702.6</v>
      </c>
      <c r="W169" s="34">
        <f t="shared" si="38"/>
        <v>4026.7999999999997</v>
      </c>
      <c r="X169" s="34">
        <f t="shared" si="38"/>
        <v>7912.9</v>
      </c>
      <c r="Y169" s="34">
        <f t="shared" si="38"/>
        <v>3764.5</v>
      </c>
      <c r="Z169" s="34">
        <f t="shared" si="38"/>
        <v>2965.8</v>
      </c>
      <c r="AA169" s="34">
        <f t="shared" si="38"/>
        <v>2638.1</v>
      </c>
      <c r="AB169" s="34">
        <f t="shared" si="38"/>
        <v>7601.2</v>
      </c>
      <c r="AC169" s="34">
        <f t="shared" si="38"/>
        <v>9608</v>
      </c>
      <c r="AD169" s="34">
        <f t="shared" si="38"/>
        <v>8664.5</v>
      </c>
      <c r="AE169" s="34">
        <f t="shared" si="38"/>
        <v>6131.3</v>
      </c>
      <c r="AF169" s="34">
        <f t="shared" si="38"/>
        <v>2784</v>
      </c>
    </row>
    <row r="170" spans="1:32" x14ac:dyDescent="0.2">
      <c r="A170" s="15" t="s">
        <v>200</v>
      </c>
      <c r="B170" s="28" t="s">
        <v>148</v>
      </c>
      <c r="C170" s="34">
        <f t="shared" ref="C170:AF170" si="39">C$146+C$147</f>
        <v>40</v>
      </c>
      <c r="D170" s="34">
        <f t="shared" si="39"/>
        <v>40</v>
      </c>
      <c r="E170" s="34">
        <f t="shared" si="39"/>
        <v>1020</v>
      </c>
      <c r="F170" s="34">
        <f t="shared" si="39"/>
        <v>721.8</v>
      </c>
      <c r="G170" s="34">
        <f t="shared" si="39"/>
        <v>213</v>
      </c>
      <c r="H170" s="34">
        <f t="shared" si="39"/>
        <v>250</v>
      </c>
      <c r="I170" s="34">
        <f t="shared" si="39"/>
        <v>149.5</v>
      </c>
      <c r="J170" s="34">
        <f t="shared" si="39"/>
        <v>141.5</v>
      </c>
      <c r="K170" s="34">
        <f t="shared" si="39"/>
        <v>160.5</v>
      </c>
      <c r="L170" s="34">
        <f t="shared" si="39"/>
        <v>779.5</v>
      </c>
      <c r="M170" s="34">
        <f t="shared" si="39"/>
        <v>670</v>
      </c>
      <c r="N170" s="34">
        <f t="shared" si="39"/>
        <v>571.29999999999995</v>
      </c>
      <c r="O170" s="34">
        <f t="shared" si="39"/>
        <v>611.4</v>
      </c>
      <c r="P170" s="34">
        <f t="shared" si="39"/>
        <v>1262.5999999999999</v>
      </c>
      <c r="Q170" s="34">
        <f t="shared" si="39"/>
        <v>759.2</v>
      </c>
      <c r="R170" s="34">
        <f t="shared" si="39"/>
        <v>887</v>
      </c>
      <c r="S170" s="34">
        <f t="shared" si="39"/>
        <v>576.1</v>
      </c>
      <c r="T170" s="34">
        <f t="shared" si="39"/>
        <v>471.5</v>
      </c>
      <c r="U170" s="34">
        <f t="shared" si="39"/>
        <v>509.3</v>
      </c>
      <c r="V170" s="34">
        <f t="shared" si="39"/>
        <v>178.4</v>
      </c>
      <c r="W170" s="34">
        <f t="shared" si="39"/>
        <v>141.5</v>
      </c>
      <c r="X170" s="34">
        <f t="shared" si="39"/>
        <v>142.4</v>
      </c>
      <c r="Y170" s="34">
        <f t="shared" si="39"/>
        <v>149.80000000000001</v>
      </c>
      <c r="Z170" s="34">
        <f t="shared" si="39"/>
        <v>116.1</v>
      </c>
      <c r="AA170" s="34">
        <f t="shared" si="39"/>
        <v>91.2</v>
      </c>
      <c r="AB170" s="34">
        <f t="shared" si="39"/>
        <v>48.6</v>
      </c>
      <c r="AC170" s="34">
        <f t="shared" si="39"/>
        <v>54</v>
      </c>
      <c r="AD170" s="34">
        <f t="shared" si="39"/>
        <v>79.2</v>
      </c>
      <c r="AE170" s="34">
        <f t="shared" si="39"/>
        <v>197</v>
      </c>
      <c r="AF170" s="34">
        <f t="shared" si="39"/>
        <v>219.00000000000003</v>
      </c>
    </row>
    <row r="171" spans="1:32" x14ac:dyDescent="0.2">
      <c r="A171" s="15" t="s">
        <v>201</v>
      </c>
      <c r="B171" s="28" t="s">
        <v>148</v>
      </c>
      <c r="C171" s="34">
        <f t="shared" ref="C171:AF171" si="40">C$134</f>
        <v>2670</v>
      </c>
      <c r="D171" s="34">
        <f t="shared" si="40"/>
        <v>2518.5</v>
      </c>
      <c r="E171" s="34">
        <f t="shared" si="40"/>
        <v>4671.8999999999996</v>
      </c>
      <c r="F171" s="34">
        <f t="shared" si="40"/>
        <v>5483.5</v>
      </c>
      <c r="G171" s="34">
        <f t="shared" si="40"/>
        <v>4803.1000000000004</v>
      </c>
      <c r="H171" s="34">
        <f t="shared" si="40"/>
        <v>6835.5</v>
      </c>
      <c r="I171" s="34">
        <f t="shared" si="40"/>
        <v>4636.8</v>
      </c>
      <c r="J171" s="34">
        <f t="shared" si="40"/>
        <v>3938.8</v>
      </c>
      <c r="K171" s="34">
        <f t="shared" si="40"/>
        <v>5257.6</v>
      </c>
      <c r="L171" s="34">
        <f t="shared" si="40"/>
        <v>7064</v>
      </c>
      <c r="M171" s="34">
        <f t="shared" si="40"/>
        <v>12002</v>
      </c>
      <c r="N171" s="34">
        <f t="shared" si="40"/>
        <v>17490</v>
      </c>
      <c r="O171" s="34">
        <f t="shared" si="40"/>
        <v>17525</v>
      </c>
      <c r="P171" s="34">
        <f t="shared" si="40"/>
        <v>15524</v>
      </c>
      <c r="Q171" s="34">
        <f t="shared" si="40"/>
        <v>9260</v>
      </c>
      <c r="R171" s="34">
        <f t="shared" si="40"/>
        <v>6420.8</v>
      </c>
      <c r="S171" s="34">
        <f t="shared" si="40"/>
        <v>5234.2</v>
      </c>
      <c r="T171" s="34">
        <f t="shared" si="40"/>
        <v>4354</v>
      </c>
      <c r="U171" s="34">
        <f t="shared" si="40"/>
        <v>2433</v>
      </c>
      <c r="V171" s="34">
        <f t="shared" si="40"/>
        <v>1162</v>
      </c>
      <c r="W171" s="34">
        <f t="shared" si="40"/>
        <v>1383</v>
      </c>
      <c r="X171" s="34">
        <f t="shared" si="40"/>
        <v>3037</v>
      </c>
      <c r="Y171" s="34">
        <f t="shared" si="40"/>
        <v>1370</v>
      </c>
      <c r="Z171" s="34">
        <f t="shared" si="40"/>
        <v>1328.3</v>
      </c>
      <c r="AA171" s="34">
        <f t="shared" si="40"/>
        <v>1979</v>
      </c>
      <c r="AB171" s="34">
        <f t="shared" si="40"/>
        <v>2694.2</v>
      </c>
      <c r="AC171" s="34">
        <f t="shared" si="40"/>
        <v>3933.2</v>
      </c>
      <c r="AD171" s="34">
        <f t="shared" si="40"/>
        <v>4067.1</v>
      </c>
      <c r="AE171" s="34">
        <f t="shared" si="40"/>
        <v>2587.5</v>
      </c>
      <c r="AF171" s="34">
        <f t="shared" si="40"/>
        <v>1102.5</v>
      </c>
    </row>
    <row r="172" spans="1:32" x14ac:dyDescent="0.2">
      <c r="A172" s="15" t="s">
        <v>202</v>
      </c>
      <c r="B172" s="28" t="s">
        <v>148</v>
      </c>
      <c r="C172" s="34">
        <f t="shared" ref="C172:AF172" si="41">C$148</f>
        <v>0</v>
      </c>
      <c r="D172" s="34">
        <f t="shared" si="41"/>
        <v>40</v>
      </c>
      <c r="E172" s="34">
        <f t="shared" si="41"/>
        <v>0</v>
      </c>
      <c r="F172" s="34">
        <f t="shared" si="41"/>
        <v>0</v>
      </c>
      <c r="G172" s="34">
        <f t="shared" si="41"/>
        <v>300</v>
      </c>
      <c r="H172" s="34">
        <f t="shared" si="41"/>
        <v>150</v>
      </c>
      <c r="I172" s="34">
        <f t="shared" si="41"/>
        <v>30</v>
      </c>
      <c r="J172" s="34">
        <f t="shared" si="41"/>
        <v>75</v>
      </c>
      <c r="K172" s="34">
        <f t="shared" si="41"/>
        <v>90</v>
      </c>
      <c r="L172" s="34">
        <f t="shared" si="41"/>
        <v>20</v>
      </c>
      <c r="M172" s="34">
        <f t="shared" si="41"/>
        <v>40</v>
      </c>
      <c r="N172" s="34">
        <f t="shared" si="41"/>
        <v>55</v>
      </c>
      <c r="O172" s="34">
        <f t="shared" si="41"/>
        <v>40</v>
      </c>
      <c r="P172" s="34">
        <f t="shared" si="41"/>
        <v>36</v>
      </c>
      <c r="Q172" s="34">
        <f t="shared" si="41"/>
        <v>24</v>
      </c>
      <c r="R172" s="34">
        <f t="shared" si="41"/>
        <v>20</v>
      </c>
      <c r="S172" s="34">
        <f t="shared" si="41"/>
        <v>30</v>
      </c>
      <c r="T172" s="64">
        <f t="shared" si="41"/>
        <v>0</v>
      </c>
      <c r="U172" s="34">
        <f t="shared" si="41"/>
        <v>50</v>
      </c>
      <c r="V172" s="64">
        <f t="shared" si="41"/>
        <v>0</v>
      </c>
      <c r="W172" s="64">
        <f t="shared" si="41"/>
        <v>0</v>
      </c>
      <c r="X172" s="34">
        <f t="shared" si="41"/>
        <v>5</v>
      </c>
      <c r="Y172" s="64">
        <f t="shared" si="41"/>
        <v>0</v>
      </c>
      <c r="Z172" s="64">
        <f t="shared" si="41"/>
        <v>0</v>
      </c>
      <c r="AA172" s="34">
        <f t="shared" si="41"/>
        <v>13.5</v>
      </c>
      <c r="AB172" s="64">
        <f t="shared" si="41"/>
        <v>0</v>
      </c>
      <c r="AC172" s="64">
        <f t="shared" si="41"/>
        <v>0</v>
      </c>
      <c r="AD172" s="64">
        <f t="shared" si="41"/>
        <v>0</v>
      </c>
      <c r="AE172" s="64">
        <f t="shared" si="41"/>
        <v>0</v>
      </c>
      <c r="AF172" s="64">
        <f t="shared" si="41"/>
        <v>0</v>
      </c>
    </row>
    <row r="173" spans="1:32" ht="15" x14ac:dyDescent="0.25">
      <c r="A173" s="16" t="s">
        <v>147</v>
      </c>
      <c r="B173" s="25"/>
      <c r="C173" s="35">
        <f t="shared" ref="C173:AF173" si="42">C$125</f>
        <v>5769</v>
      </c>
      <c r="D173" s="35">
        <f t="shared" si="42"/>
        <v>7017.7</v>
      </c>
      <c r="E173" s="35">
        <f t="shared" si="42"/>
        <v>11210.7</v>
      </c>
      <c r="F173" s="35">
        <f t="shared" si="42"/>
        <v>12730.3</v>
      </c>
      <c r="G173" s="35">
        <f t="shared" si="42"/>
        <v>11704.4</v>
      </c>
      <c r="H173" s="35">
        <f t="shared" si="42"/>
        <v>14016.5</v>
      </c>
      <c r="I173" s="35">
        <f t="shared" si="42"/>
        <v>11091.7</v>
      </c>
      <c r="J173" s="35">
        <f t="shared" si="42"/>
        <v>8460.7999999999993</v>
      </c>
      <c r="K173" s="35">
        <f t="shared" si="42"/>
        <v>10336</v>
      </c>
      <c r="L173" s="35">
        <f t="shared" si="42"/>
        <v>13007.3</v>
      </c>
      <c r="M173" s="35">
        <f t="shared" si="42"/>
        <v>21771.5</v>
      </c>
      <c r="N173" s="35">
        <f t="shared" si="42"/>
        <v>33565.300000000003</v>
      </c>
      <c r="O173" s="35">
        <f t="shared" si="42"/>
        <v>34348.400000000001</v>
      </c>
      <c r="P173" s="35">
        <f t="shared" si="42"/>
        <v>34601.699999999997</v>
      </c>
      <c r="Q173" s="35">
        <f t="shared" si="42"/>
        <v>23508.7</v>
      </c>
      <c r="R173" s="35">
        <f t="shared" si="42"/>
        <v>21476.799999999999</v>
      </c>
      <c r="S173" s="35">
        <f t="shared" si="42"/>
        <v>17016.5</v>
      </c>
      <c r="T173" s="35">
        <f t="shared" si="42"/>
        <v>16363.6</v>
      </c>
      <c r="U173" s="35">
        <f t="shared" si="42"/>
        <v>11520.4</v>
      </c>
      <c r="V173" s="35">
        <f t="shared" si="42"/>
        <v>6659.2</v>
      </c>
      <c r="W173" s="35">
        <f t="shared" si="42"/>
        <v>8265</v>
      </c>
      <c r="X173" s="35">
        <f t="shared" si="42"/>
        <v>15568.2</v>
      </c>
      <c r="Y173" s="35">
        <f t="shared" si="42"/>
        <v>7322.8</v>
      </c>
      <c r="Z173" s="35">
        <f t="shared" si="42"/>
        <v>6197</v>
      </c>
      <c r="AA173" s="35">
        <f t="shared" si="42"/>
        <v>7621.6</v>
      </c>
      <c r="AB173" s="35">
        <f t="shared" si="42"/>
        <v>15020.1</v>
      </c>
      <c r="AC173" s="35">
        <f t="shared" si="42"/>
        <v>17327.099999999999</v>
      </c>
      <c r="AD173" s="35">
        <f t="shared" si="42"/>
        <v>16804.099999999999</v>
      </c>
      <c r="AE173" s="35">
        <f t="shared" si="42"/>
        <v>12578.3</v>
      </c>
      <c r="AF173" s="35">
        <f t="shared" si="42"/>
        <v>7540</v>
      </c>
    </row>
  </sheetData>
  <phoneticPr fontId="1" type="noConversion"/>
  <conditionalFormatting sqref="D154:AD15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54:AE155 AE15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5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154:AF15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8740157499999996" right="0.78740157499999996" top="0.984251969" bottom="0.984251969" header="0.4921259845" footer="0.4921259845"/>
  <pageSetup paperSize="9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COM_Document" ma:contentTypeID="0x010100CD5D8127E63D884BA4141B8BFEBCE4D4007602658C673F454F971E4938AD6FA0DB" ma:contentTypeVersion="10" ma:contentTypeDescription="Crée un document." ma:contentTypeScope="" ma:versionID="6b8d29fc6673123c5fce2490ec5d0f59">
  <xsd:schema xmlns:xsd="http://www.w3.org/2001/XMLSchema" xmlns:xs="http://www.w3.org/2001/XMLSchema" xmlns:p="http://schemas.microsoft.com/office/2006/metadata/properties" xmlns:ns1="http://schemas.microsoft.com/sharepoint/v3" xmlns:ns2="f8834cdd-19f1-4190-8427-2cef0f2ac9e5" targetNamespace="http://schemas.microsoft.com/office/2006/metadata/properties" ma:root="true" ma:fieldsID="13ee4033e4243d72b65965740b27833d" ns1:_="" ns2:_="">
    <xsd:import namespace="http://schemas.microsoft.com/sharepoint/v3"/>
    <xsd:import namespace="f8834cdd-19f1-4190-8427-2cef0f2ac9e5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2:pf6675816e66406c997c4f8d0496ba21" minOccurs="0"/>
                <xsd:element ref="ns2:TaxCatchAll" minOccurs="0"/>
                <xsd:element ref="ns2:TaxCatchAllLabel" minOccurs="0"/>
                <xsd:element ref="ns2:MP_UserTags" minOccurs="0"/>
                <xsd:element ref="ns2:MP_InheritedTags" minOccurs="0"/>
                <xsd:element ref="ns1:AverageRating" minOccurs="0"/>
                <xsd:element ref="ns1:RatingCount" minOccurs="0"/>
                <xsd:element ref="ns1:RatedBy" minOccurs="0"/>
                <xsd:element ref="ns1:Ratings" minOccurs="0"/>
                <xsd:element ref="ns1:LikesCount" minOccurs="0"/>
                <xsd:element ref="ns1:LikedB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AverageRating" ma:index="17" nillable="true" ma:displayName="Évaluation (0-5)" ma:decimals="2" ma:description="Valeur moyenne de toutes les évaluations envoyées" ma:internalName="AverageRating" ma:readOnly="true">
      <xsd:simpleType>
        <xsd:restriction base="dms:Number"/>
      </xsd:simpleType>
    </xsd:element>
    <xsd:element name="RatingCount" ma:index="18" nillable="true" ma:displayName="Nombre d’évaluations" ma:decimals="0" ma:description="Nombre d’évaluations envoyées" ma:internalName="RatingCount" ma:readOnly="true">
      <xsd:simpleType>
        <xsd:restriction base="dms:Number"/>
      </xsd:simpleType>
    </xsd:element>
    <xsd:element name="RatedBy" ma:index="19" nillable="true" ma:displayName="Évalué par" ma:description="Des utilisateurs ont évalué l'élément." ma:hidden="true" ma:list="UserInfo" ma:internalName="RatedBy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Ratings" ma:index="20" nillable="true" ma:displayName="Évaluation des utilisateurs" ma:description="Évaluation des utilisateurs pour l'élément" ma:hidden="true" ma:internalName="Ratings">
      <xsd:simpleType>
        <xsd:restriction base="dms:Note"/>
      </xsd:simpleType>
    </xsd:element>
    <xsd:element name="LikesCount" ma:index="21" nillable="true" ma:displayName="Nombre de « J'aime »" ma:internalName="LikesCount">
      <xsd:simpleType>
        <xsd:restriction base="dms:Unknown"/>
      </xsd:simpleType>
    </xsd:element>
    <xsd:element name="LikedBy" ma:index="22" nillable="true" ma:displayName="Aimé par" ma:hidden="true" ma:list="UserInfo" ma:internalName="LikedBy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834cdd-19f1-4190-8427-2cef0f2ac9e5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Valeur d’ID de document" ma:description="Valeur de l’ID de document affecté à cet élément." ma:internalName="_dlc_DocId" ma:readOnly="true">
      <xsd:simpleType>
        <xsd:restriction base="dms:Text"/>
      </xsd:simpleType>
    </xsd:element>
    <xsd:element name="_dlc_DocIdUrl" ma:index="9" nillable="true" ma:displayName="ID de document" ma:description="Lien permanent vers ce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pf6675816e66406c997c4f8d0496ba21" ma:index="11" nillable="true" ma:taxonomy="true" ma:internalName="pf6675816e66406c997c4f8d0496ba21" ma:taxonomyFieldName="PRO_NatureDocument" ma:displayName="Nature de document" ma:default="" ma:fieldId="{9f667581-6e66-406c-997c-4f8d0496ba21}" ma:sspId="3b3927b0-ecb3-4464-b497-eda989d6617f" ma:termSetId="a4cdb2ec-bd8e-4b30-9383-b3b06d16650a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CatchAll" ma:index="12" nillable="true" ma:displayName="Colonne Attraper tout de Taxonomie" ma:hidden="true" ma:list="{a091f58b-a833-4e08-85e1-b6f5d0d403dc}" ma:internalName="TaxCatchAll" ma:showField="CatchAllData" ma:web="f8834cdd-19f1-4190-8427-2cef0f2ac9e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3" nillable="true" ma:displayName="Colonne Attraper tout de Taxonomie1" ma:hidden="true" ma:list="{a091f58b-a833-4e08-85e1-b6f5d0d403dc}" ma:internalName="TaxCatchAllLabel" ma:readOnly="true" ma:showField="CatchAllDataLabel" ma:web="f8834cdd-19f1-4190-8427-2cef0f2ac9e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MP_UserTags" ma:index="15" nillable="true" ma:displayName="Tags" ma:hidden="true" ma:internalName="MP_UserTags" ma:readOnly="false">
      <xsd:simpleType>
        <xsd:restriction base="dms:Unknown"/>
      </xsd:simpleType>
    </xsd:element>
    <xsd:element name="MP_InheritedTags" ma:index="16" nillable="true" ma:displayName="Inherited Tags" ma:hidden="true" ma:internalName="MP_InheritedTags" ma:readOnly="fals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P_UserTags xmlns="f8834cdd-19f1-4190-8427-2cef0f2ac9e5" xsi:nil="true"/>
    <pf6675816e66406c997c4f8d0496ba21 xmlns="f8834cdd-19f1-4190-8427-2cef0f2ac9e5">
      <Terms xmlns="http://schemas.microsoft.com/office/infopath/2007/PartnerControls">
        <TermInfo xmlns="http://schemas.microsoft.com/office/infopath/2007/PartnerControls">
          <TermName xmlns="http://schemas.microsoft.com/office/infopath/2007/PartnerControls">Statistiques</TermName>
          <TermId xmlns="http://schemas.microsoft.com/office/infopath/2007/PartnerControls">4f01e0d2-829e-4026-892e-9d954d472dcf</TermId>
        </TermInfo>
      </Terms>
    </pf6675816e66406c997c4f8d0496ba21>
    <LikesCount xmlns="http://schemas.microsoft.com/sharepoint/v3" xsi:nil="true"/>
    <_dlc_DocId xmlns="f8834cdd-19f1-4190-8427-2cef0f2ac9e5">CQSVCNUA5VMS-95123680-24</_dlc_DocId>
    <RatedBy xmlns="http://schemas.microsoft.com/sharepoint/v3">
      <UserInfo>
        <DisplayName/>
        <AccountId xsi:nil="true"/>
        <AccountType/>
      </UserInfo>
    </RatedBy>
    <TaxCatchAll xmlns="f8834cdd-19f1-4190-8427-2cef0f2ac9e5">
      <Value>1</Value>
    </TaxCatchAll>
    <Ratings xmlns="http://schemas.microsoft.com/sharepoint/v3" xsi:nil="true"/>
    <LikedBy xmlns="http://schemas.microsoft.com/sharepoint/v3">
      <UserInfo>
        <DisplayName/>
        <AccountId xsi:nil="true"/>
        <AccountType/>
      </UserInfo>
    </LikedBy>
    <MP_InheritedTags xmlns="f8834cdd-19f1-4190-8427-2cef0f2ac9e5">((ol45)(ol40)(ol1))((ol1783)(ol1782)(ol1568))((ol15)(ol5)(ol2))((ol26)(ol6)(ol2))((ol32)(ol10)(ol2))((ol36)(ol7)(ol2))((ol61)(ol39)(ol1))((ol2944)(ol1764)(ol41)(ol1))</MP_InheritedTags>
    <_dlc_DocIdUrl xmlns="f8834cdd-19f1-4190-8427-2cef0f2ac9e5">
      <Url>https://www.iti.terresinovia.fr/communaute/WS_000133/_layouts/15/DocIdRedir.aspx?ID=CQSVCNUA5VMS-95123680-24</Url>
      <Description>CQSVCNUA5VMS-95123680-24</Description>
    </_dlc_DocIdUrl>
  </documentManagement>
</p:properties>
</file>

<file path=customXml/item5.xml><?xml version="1.0" encoding="utf-8"?>
<LongProperties xmlns="http://schemas.microsoft.com/office/2006/metadata/longProperties"/>
</file>

<file path=customXml/itemProps1.xml><?xml version="1.0" encoding="utf-8"?>
<ds:datastoreItem xmlns:ds="http://schemas.openxmlformats.org/officeDocument/2006/customXml" ds:itemID="{7831DE9D-C81E-4DBD-9312-39579825D23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47BE8D1-8F8E-431B-8E44-189620E761AC}">
  <ds:schemaRefs>
    <ds:schemaRef ds:uri="http://schemas.microsoft.com/sharepoint/events"/>
  </ds:schemaRefs>
</ds:datastoreItem>
</file>

<file path=customXml/itemProps3.xml><?xml version="1.0" encoding="utf-8"?>
<ds:datastoreItem xmlns:ds="http://schemas.openxmlformats.org/officeDocument/2006/customXml" ds:itemID="{BAC16281-391B-4E7B-A9F9-052D2051C94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f8834cdd-19f1-4190-8427-2cef0f2ac9e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95D27C82-18A8-4BE8-82E6-D196C0CCC068}">
  <ds:schemaRefs>
    <ds:schemaRef ds:uri="http://schemas.microsoft.com/office/2006/documentManagement/types"/>
    <ds:schemaRef ds:uri="http://purl.org/dc/dcmitype/"/>
    <ds:schemaRef ds:uri="f8834cdd-19f1-4190-8427-2cef0f2ac9e5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http://schemas.microsoft.com/sharepoint/v3"/>
    <ds:schemaRef ds:uri="http://schemas.microsoft.com/office/2006/metadata/properties"/>
    <ds:schemaRef ds:uri="http://www.w3.org/XML/1998/namespace"/>
    <ds:schemaRef ds:uri="http://purl.org/dc/elements/1.1/"/>
  </ds:schemaRefs>
</ds:datastoreItem>
</file>

<file path=customXml/itemProps5.xml><?xml version="1.0" encoding="utf-8"?>
<ds:datastoreItem xmlns:ds="http://schemas.openxmlformats.org/officeDocument/2006/customXml" ds:itemID="{BEB65C5F-FF29-446C-8C22-278E0EBC58F1}">
  <ds:schemaRefs>
    <ds:schemaRef ds:uri="http://schemas.microsoft.com/office/2006/metadata/long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SURFACES_LUPIN</vt:lpstr>
      <vt:lpstr>RENDEMENTS_LUPIN</vt:lpstr>
      <vt:lpstr>PRODUCTION_LUPIN</vt:lpstr>
    </vt:vector>
  </TitlesOfParts>
  <Manager/>
  <Company>Cetiom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BdD_surfaces_rendements_production_LUPIN_TU_TI_V1.0</dc:title>
  <dc:subject/>
  <dc:creator>rivaud</dc:creator>
  <cp:keywords/>
  <dc:description/>
  <cp:lastModifiedBy>Françoise MARAIS</cp:lastModifiedBy>
  <dcterms:created xsi:type="dcterms:W3CDTF">2008-04-04T11:57:37Z</dcterms:created>
  <dcterms:modified xsi:type="dcterms:W3CDTF">2018-10-10T08:40:36Z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P_InheritedTags">
    <vt:lpwstr>((ol45)(ol40)(ol1))((ol1783)(ol1782)(ol1568))((ol15)(ol5)(ol2))((ol26)(ol6)(ol2))((ol32)(ol10)(ol2))((ol36)(ol7)(ol2))((ol61)(ol39)(ol1))((ol2944)(ol1764)(ol41)(ol1))</vt:lpwstr>
  </property>
  <property fmtid="{D5CDD505-2E9C-101B-9397-08002B2CF9AE}" pid="3" name="BDCAuthor">
    <vt:lpwstr/>
  </property>
  <property fmtid="{D5CDD505-2E9C-101B-9397-08002B2CF9AE}" pid="4" name="BDCNatureDoc">
    <vt:lpwstr>248;#Statistiques|4f01e0d2-829e-4026-892e-9d954d472dcf</vt:lpwstr>
  </property>
  <property fmtid="{D5CDD505-2E9C-101B-9397-08002B2CF9AE}" pid="5" name="BDCClassement">
    <vt:lpwstr>1220;#Lupin|fa28e1ee-b9d9-4ee2-bd8a-1f5d03929356</vt:lpwstr>
  </property>
  <property fmtid="{D5CDD505-2E9C-101B-9397-08002B2CF9AE}" pid="6" name="BDCDate">
    <vt:lpwstr>2017-09-12T00:00:00Z</vt:lpwstr>
  </property>
  <property fmtid="{D5CDD505-2E9C-101B-9397-08002B2CF9AE}" pid="7" name="BDCBase">
    <vt:lpwstr>75</vt:lpwstr>
  </property>
  <property fmtid="{D5CDD505-2E9C-101B-9397-08002B2CF9AE}" pid="8" name="m55c774667744c798e66beb0501406e2">
    <vt:lpwstr>Lupin|fa28e1ee-b9d9-4ee2-bd8a-1f5d03929356</vt:lpwstr>
  </property>
  <property fmtid="{D5CDD505-2E9C-101B-9397-08002B2CF9AE}" pid="9" name="BDCYear">
    <vt:lpwstr>2017</vt:lpwstr>
  </property>
  <property fmtid="{D5CDD505-2E9C-101B-9397-08002B2CF9AE}" pid="10" name="dc3662efd5074d9381abec06b217518f">
    <vt:lpwstr>Statistiques|4f01e0d2-829e-4026-892e-9d954d472dcf</vt:lpwstr>
  </property>
  <property fmtid="{D5CDD505-2E9C-101B-9397-08002B2CF9AE}" pid="11" name="TaxCatchAll">
    <vt:lpwstr>1;#Statistiques|4f01e0d2-829e-4026-892e-9d954d472dcf</vt:lpwstr>
  </property>
  <property fmtid="{D5CDD505-2E9C-101B-9397-08002B2CF9AE}" pid="12" name="BDCCompany">
    <vt:lpwstr/>
  </property>
  <property fmtid="{D5CDD505-2E9C-101B-9397-08002B2CF9AE}" pid="13" name="BDCCountry">
    <vt:lpwstr/>
  </property>
  <property fmtid="{D5CDD505-2E9C-101B-9397-08002B2CF9AE}" pid="14" name="BDCCongressPlace">
    <vt:lpwstr/>
  </property>
  <property fmtid="{D5CDD505-2E9C-101B-9397-08002B2CF9AE}" pid="15" name="BDCRevue">
    <vt:lpwstr/>
  </property>
  <property fmtid="{D5CDD505-2E9C-101B-9397-08002B2CF9AE}" pid="16" name="MP_UserTags">
    <vt:lpwstr/>
  </property>
  <property fmtid="{D5CDD505-2E9C-101B-9397-08002B2CF9AE}" pid="17" name="BDCKeyWords">
    <vt:lpwstr/>
  </property>
  <property fmtid="{D5CDD505-2E9C-101B-9397-08002B2CF9AE}" pid="18" name="BDCTheme">
    <vt:lpwstr/>
  </property>
  <property fmtid="{D5CDD505-2E9C-101B-9397-08002B2CF9AE}" pid="19" name="BDCCetiomZone">
    <vt:lpwstr/>
  </property>
  <property fmtid="{D5CDD505-2E9C-101B-9397-08002B2CF9AE}" pid="20" name="BDCLocalisationDoc">
    <vt:lpwstr/>
  </property>
  <property fmtid="{D5CDD505-2E9C-101B-9397-08002B2CF9AE}" pid="21" name="BDCNumber">
    <vt:lpwstr/>
  </property>
  <property fmtid="{D5CDD505-2E9C-101B-9397-08002B2CF9AE}" pid="22" name="BDCPress">
    <vt:lpwstr/>
  </property>
  <property fmtid="{D5CDD505-2E9C-101B-9397-08002B2CF9AE}" pid="23" name="BDCStation">
    <vt:lpwstr/>
  </property>
  <property fmtid="{D5CDD505-2E9C-101B-9397-08002B2CF9AE}" pid="24" name="BDCSummary">
    <vt:lpwstr/>
  </property>
  <property fmtid="{D5CDD505-2E9C-101B-9397-08002B2CF9AE}" pid="25" name="BDCAuthorTemp">
    <vt:lpwstr/>
  </property>
  <property fmtid="{D5CDD505-2E9C-101B-9397-08002B2CF9AE}" pid="26" name="BDCAddress">
    <vt:lpwstr/>
  </property>
  <property fmtid="{D5CDD505-2E9C-101B-9397-08002B2CF9AE}" pid="27" name="BDCOuvrageNumber">
    <vt:lpwstr/>
  </property>
  <property fmtid="{D5CDD505-2E9C-101B-9397-08002B2CF9AE}" pid="28" name="BDCVolumePageNumber">
    <vt:lpwstr/>
  </property>
  <property fmtid="{D5CDD505-2E9C-101B-9397-08002B2CF9AE}" pid="29" name="BDCCetiomFinance">
    <vt:lpwstr>0</vt:lpwstr>
  </property>
  <property fmtid="{D5CDD505-2E9C-101B-9397-08002B2CF9AE}" pid="30" name="BDCCongress">
    <vt:lpwstr/>
  </property>
  <property fmtid="{D5CDD505-2E9C-101B-9397-08002B2CF9AE}" pid="31" name="_dlc_DocId">
    <vt:lpwstr>CQSVCNUA5VMS-95123680-9</vt:lpwstr>
  </property>
  <property fmtid="{D5CDD505-2E9C-101B-9397-08002B2CF9AE}" pid="32" name="_dlc_DocIdItemGuid">
    <vt:lpwstr>6cd2856a-1c32-45d3-86f9-9590d2476308</vt:lpwstr>
  </property>
  <property fmtid="{D5CDD505-2E9C-101B-9397-08002B2CF9AE}" pid="33" name="_dlc_DocIdUrl">
    <vt:lpwstr>https://www.iti.terresinovia.fr/communaute/WS_000133/_layouts/15/DocIdRedir.aspx?ID=CQSVCNUA5VMS-95123680-9, CQSVCNUA5VMS-95123680-9</vt:lpwstr>
  </property>
  <property fmtid="{D5CDD505-2E9C-101B-9397-08002B2CF9AE}" pid="34" name="pf6675816e66406c997c4f8d0496ba21">
    <vt:lpwstr>Statistiques|4f01e0d2-829e-4026-892e-9d954d472dcf</vt:lpwstr>
  </property>
  <property fmtid="{D5CDD505-2E9C-101B-9397-08002B2CF9AE}" pid="35" name="PRO_NatureDocument">
    <vt:lpwstr>1;#Statistiques|4f01e0d2-829e-4026-892e-9d954d472dcf</vt:lpwstr>
  </property>
  <property fmtid="{D5CDD505-2E9C-101B-9397-08002B2CF9AE}" pid="36" name="LikesCount">
    <vt:lpwstr/>
  </property>
  <property fmtid="{D5CDD505-2E9C-101B-9397-08002B2CF9AE}" pid="37" name="Ratings">
    <vt:lpwstr/>
  </property>
  <property fmtid="{D5CDD505-2E9C-101B-9397-08002B2CF9AE}" pid="38" name="LikedBy">
    <vt:lpwstr/>
  </property>
  <property fmtid="{D5CDD505-2E9C-101B-9397-08002B2CF9AE}" pid="39" name="RatedBy">
    <vt:lpwstr/>
  </property>
  <property fmtid="{D5CDD505-2E9C-101B-9397-08002B2CF9AE}" pid="40" name="ContentTypeId">
    <vt:lpwstr>0x010100CD5D8127E63D884BA4141B8BFEBCE4D4007602658C673F454F971E4938AD6FA0DB</vt:lpwstr>
  </property>
</Properties>
</file>