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ww.iti.terresinovia.fr/communaute/WS_000133/Shared Documents/Statistiques Nationales/"/>
    </mc:Choice>
  </mc:AlternateContent>
  <xr:revisionPtr revIDLastSave="0" documentId="13_ncr:1_{E7E0EB86-17B7-41FE-BCE3-BB526385BF40}" xr6:coauthVersionLast="36" xr6:coauthVersionMax="36" xr10:uidLastSave="{00000000-0000-0000-0000-000000000000}"/>
  <bookViews>
    <workbookView xWindow="1830" yWindow="375" windowWidth="13980" windowHeight="11340" tabRatio="916" activeTab="2" xr2:uid="{00000000-000D-0000-FFFF-FFFF00000000}"/>
  </bookViews>
  <sheets>
    <sheet name="SURFACES_POIS" sheetId="1" r:id="rId1"/>
    <sheet name="RENDEMENTS_POIS" sheetId="2" r:id="rId2"/>
    <sheet name="PRODUCTION_POI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66" i="3" l="1"/>
  <c r="AF165" i="3"/>
  <c r="AF149" i="3"/>
  <c r="AF148" i="3"/>
  <c r="AF172" i="3" s="1"/>
  <c r="AF147" i="3"/>
  <c r="AF170" i="3" s="1"/>
  <c r="AF146" i="3"/>
  <c r="AF145" i="3"/>
  <c r="AF164" i="3" s="1"/>
  <c r="AF144" i="3"/>
  <c r="AF160" i="3" s="1"/>
  <c r="AF143" i="3"/>
  <c r="AF152" i="3" s="1"/>
  <c r="AF142" i="3"/>
  <c r="AF141" i="3"/>
  <c r="AF140" i="3"/>
  <c r="AF139" i="3"/>
  <c r="AF161" i="3" s="1"/>
  <c r="AF138" i="3"/>
  <c r="AF137" i="3"/>
  <c r="AF136" i="3"/>
  <c r="AF135" i="3"/>
  <c r="AF134" i="3"/>
  <c r="AF171" i="3" s="1"/>
  <c r="AF133" i="3"/>
  <c r="AF132" i="3"/>
  <c r="AF168" i="3" s="1"/>
  <c r="AF131" i="3"/>
  <c r="AF169" i="3" s="1"/>
  <c r="AF130" i="3"/>
  <c r="AF167" i="3" s="1"/>
  <c r="AF129" i="3"/>
  <c r="AF163" i="3" s="1"/>
  <c r="AF128" i="3"/>
  <c r="AF162" i="3" s="1"/>
  <c r="AF173" i="2"/>
  <c r="AF167" i="2"/>
  <c r="AF164" i="2"/>
  <c r="AF153" i="2"/>
  <c r="AF157" i="2" s="1"/>
  <c r="AF149" i="2"/>
  <c r="AF148" i="2"/>
  <c r="AF172" i="2" s="1"/>
  <c r="AF147" i="2"/>
  <c r="AF146" i="2"/>
  <c r="AF144" i="2"/>
  <c r="AF143" i="2"/>
  <c r="AF142" i="2"/>
  <c r="AF141" i="2"/>
  <c r="AF140" i="2"/>
  <c r="AF139" i="2"/>
  <c r="AF138" i="2"/>
  <c r="AF137" i="2"/>
  <c r="AF136" i="2"/>
  <c r="AF135" i="2"/>
  <c r="AF134" i="2"/>
  <c r="AF171" i="2" s="1"/>
  <c r="AF133" i="2"/>
  <c r="AF132" i="2"/>
  <c r="AF131" i="2"/>
  <c r="AF130" i="2"/>
  <c r="AF129" i="2"/>
  <c r="AF163" i="2" s="1"/>
  <c r="AF128" i="2"/>
  <c r="AF162" i="2" s="1"/>
  <c r="AF173" i="3" l="1"/>
  <c r="AF150" i="3"/>
  <c r="AF154" i="3" s="1"/>
  <c r="AF151" i="3"/>
  <c r="AF155" i="3" s="1"/>
  <c r="AF153" i="3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3" i="1"/>
  <c r="AF149" i="1"/>
  <c r="AF148" i="1"/>
  <c r="AF147" i="1"/>
  <c r="AF146" i="1"/>
  <c r="AF145" i="1"/>
  <c r="AF144" i="1"/>
  <c r="AF160" i="2" s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68" i="2" s="1"/>
  <c r="AF131" i="1"/>
  <c r="AF169" i="2" s="1"/>
  <c r="AF130" i="1"/>
  <c r="AF129" i="1"/>
  <c r="AF128" i="1"/>
  <c r="AF150" i="1" l="1"/>
  <c r="AF151" i="1"/>
  <c r="AF161" i="2"/>
  <c r="AF166" i="2"/>
  <c r="AF150" i="2"/>
  <c r="AF154" i="2" s="1"/>
  <c r="AF165" i="2"/>
  <c r="AF151" i="2"/>
  <c r="AF155" i="2" s="1"/>
  <c r="AF170" i="2"/>
  <c r="AF152" i="1"/>
  <c r="AF152" i="2" s="1"/>
  <c r="AF156" i="2" s="1"/>
  <c r="AE129" i="3"/>
  <c r="AE149" i="3"/>
  <c r="AE148" i="3"/>
  <c r="AE172" i="3" s="1"/>
  <c r="AE147" i="3"/>
  <c r="AE146" i="3"/>
  <c r="AE145" i="3"/>
  <c r="AE164" i="3" s="1"/>
  <c r="AE144" i="3"/>
  <c r="AE143" i="3"/>
  <c r="AE142" i="3"/>
  <c r="AE141" i="3"/>
  <c r="AE140" i="3"/>
  <c r="AE139" i="3"/>
  <c r="AE161" i="3" s="1"/>
  <c r="AE138" i="3"/>
  <c r="AE165" i="3" s="1"/>
  <c r="AE137" i="3"/>
  <c r="AE136" i="3"/>
  <c r="AE135" i="3"/>
  <c r="AE169" i="3" s="1"/>
  <c r="AE134" i="3"/>
  <c r="AE171" i="3"/>
  <c r="AE133" i="3"/>
  <c r="AE132" i="3"/>
  <c r="AE131" i="3"/>
  <c r="AE130" i="3"/>
  <c r="AE167" i="3"/>
  <c r="AE128" i="3"/>
  <c r="AE164" i="2"/>
  <c r="AE173" i="2"/>
  <c r="AE128" i="2"/>
  <c r="AE162" i="2" s="1"/>
  <c r="AE129" i="2"/>
  <c r="AE163" i="2"/>
  <c r="AE130" i="2"/>
  <c r="AE167" i="2" s="1"/>
  <c r="AE131" i="2"/>
  <c r="AE132" i="2"/>
  <c r="AE133" i="2"/>
  <c r="AE134" i="2"/>
  <c r="AE171" i="2" s="1"/>
  <c r="AE135" i="2"/>
  <c r="AE136" i="2"/>
  <c r="AE137" i="2"/>
  <c r="AE138" i="2"/>
  <c r="AE139" i="2"/>
  <c r="AE140" i="2"/>
  <c r="AE141" i="2"/>
  <c r="AE166" i="2" s="1"/>
  <c r="AE142" i="2"/>
  <c r="AE143" i="2"/>
  <c r="AE144" i="2"/>
  <c r="AE146" i="2"/>
  <c r="AE170" i="2" s="1"/>
  <c r="AE147" i="2"/>
  <c r="AE148" i="2"/>
  <c r="AE172" i="2" s="1"/>
  <c r="AE149" i="2"/>
  <c r="AE153" i="2"/>
  <c r="Z153" i="2"/>
  <c r="Z157" i="2" s="1"/>
  <c r="AA153" i="2"/>
  <c r="AA157" i="2" s="1"/>
  <c r="AB153" i="2"/>
  <c r="AC153" i="2"/>
  <c r="AD153" i="2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28" i="1"/>
  <c r="AE129" i="1"/>
  <c r="AE130" i="1"/>
  <c r="AE131" i="1"/>
  <c r="AE132" i="1"/>
  <c r="AE168" i="2" s="1"/>
  <c r="AE133" i="1"/>
  <c r="AE134" i="1"/>
  <c r="AE135" i="1"/>
  <c r="AE136" i="1"/>
  <c r="AE138" i="1"/>
  <c r="AE140" i="1"/>
  <c r="AE137" i="1"/>
  <c r="AE139" i="1"/>
  <c r="AE141" i="1"/>
  <c r="AE142" i="1"/>
  <c r="AE143" i="1"/>
  <c r="AE144" i="1"/>
  <c r="AE145" i="1"/>
  <c r="AE146" i="1"/>
  <c r="AE147" i="1"/>
  <c r="AE148" i="1"/>
  <c r="AE149" i="1"/>
  <c r="AD128" i="1"/>
  <c r="AD129" i="1"/>
  <c r="AD130" i="1"/>
  <c r="AD131" i="1"/>
  <c r="AD132" i="1"/>
  <c r="AD133" i="1"/>
  <c r="AD134" i="1"/>
  <c r="AD135" i="1"/>
  <c r="AE153" i="1"/>
  <c r="AF157" i="1" s="1"/>
  <c r="AD153" i="1"/>
  <c r="V145" i="2"/>
  <c r="W145" i="2"/>
  <c r="W164" i="2"/>
  <c r="X145" i="2"/>
  <c r="Y145" i="2"/>
  <c r="Y164" i="2"/>
  <c r="Z145" i="2"/>
  <c r="Z164" i="2" s="1"/>
  <c r="AA145" i="2"/>
  <c r="AA164" i="2"/>
  <c r="AB145" i="2"/>
  <c r="AB164" i="2" s="1"/>
  <c r="AC145" i="2"/>
  <c r="AC164" i="2" s="1"/>
  <c r="AD164" i="2"/>
  <c r="AD155" i="3"/>
  <c r="AD156" i="3"/>
  <c r="AD157" i="3"/>
  <c r="AD154" i="3"/>
  <c r="AD173" i="2"/>
  <c r="AD128" i="2"/>
  <c r="AD162" i="2" s="1"/>
  <c r="AD129" i="2"/>
  <c r="AD163" i="2" s="1"/>
  <c r="AD130" i="2"/>
  <c r="AD167" i="2" s="1"/>
  <c r="AD131" i="2"/>
  <c r="AD132" i="2"/>
  <c r="AD133" i="2"/>
  <c r="AD134" i="2"/>
  <c r="AD171" i="2" s="1"/>
  <c r="AD135" i="2"/>
  <c r="AD136" i="2"/>
  <c r="AD137" i="2"/>
  <c r="AD138" i="2"/>
  <c r="AD139" i="2"/>
  <c r="AD140" i="2"/>
  <c r="AD141" i="2"/>
  <c r="AD142" i="2"/>
  <c r="AD143" i="2"/>
  <c r="AD144" i="2"/>
  <c r="AD146" i="2"/>
  <c r="AD146" i="1"/>
  <c r="AD147" i="1"/>
  <c r="AD147" i="2"/>
  <c r="AD148" i="2"/>
  <c r="AD172" i="2" s="1"/>
  <c r="AD149" i="2"/>
  <c r="Y153" i="2"/>
  <c r="D144" i="2"/>
  <c r="D144" i="1"/>
  <c r="D149" i="2"/>
  <c r="D149" i="1"/>
  <c r="D160" i="2"/>
  <c r="E144" i="2"/>
  <c r="E144" i="1"/>
  <c r="E149" i="2"/>
  <c r="E149" i="1"/>
  <c r="E160" i="2" s="1"/>
  <c r="F144" i="2"/>
  <c r="F144" i="1"/>
  <c r="F149" i="2"/>
  <c r="F160" i="2" s="1"/>
  <c r="F149" i="1"/>
  <c r="G144" i="2"/>
  <c r="G144" i="1"/>
  <c r="G149" i="2"/>
  <c r="G149" i="1"/>
  <c r="H144" i="2"/>
  <c r="H144" i="1"/>
  <c r="H160" i="2" s="1"/>
  <c r="H149" i="2"/>
  <c r="H149" i="1"/>
  <c r="I144" i="2"/>
  <c r="I144" i="1"/>
  <c r="I149" i="2"/>
  <c r="I149" i="1"/>
  <c r="I160" i="2"/>
  <c r="J144" i="2"/>
  <c r="J144" i="1"/>
  <c r="J149" i="2"/>
  <c r="J149" i="1"/>
  <c r="K144" i="2"/>
  <c r="K144" i="1"/>
  <c r="K149" i="2"/>
  <c r="K149" i="1"/>
  <c r="L144" i="2"/>
  <c r="L144" i="1"/>
  <c r="L149" i="2"/>
  <c r="L149" i="1"/>
  <c r="M144" i="2"/>
  <c r="M144" i="1"/>
  <c r="M149" i="2"/>
  <c r="M149" i="1"/>
  <c r="M160" i="2"/>
  <c r="N144" i="2"/>
  <c r="N144" i="1"/>
  <c r="N149" i="2"/>
  <c r="N149" i="1"/>
  <c r="O144" i="2"/>
  <c r="O144" i="1"/>
  <c r="O149" i="2"/>
  <c r="O149" i="1"/>
  <c r="P144" i="2"/>
  <c r="P144" i="1"/>
  <c r="P160" i="2" s="1"/>
  <c r="P149" i="2"/>
  <c r="P149" i="1"/>
  <c r="Q144" i="2"/>
  <c r="Q144" i="1"/>
  <c r="Q149" i="2"/>
  <c r="Q149" i="1"/>
  <c r="Q160" i="2"/>
  <c r="R144" i="2"/>
  <c r="R144" i="1"/>
  <c r="R149" i="2"/>
  <c r="R149" i="1"/>
  <c r="S144" i="2"/>
  <c r="S144" i="1"/>
  <c r="S160" i="2" s="1"/>
  <c r="S149" i="2"/>
  <c r="S149" i="1"/>
  <c r="T144" i="2"/>
  <c r="T144" i="1"/>
  <c r="T149" i="2"/>
  <c r="T149" i="1"/>
  <c r="U144" i="2"/>
  <c r="U144" i="1"/>
  <c r="U149" i="2"/>
  <c r="U149" i="1"/>
  <c r="U160" i="2"/>
  <c r="V144" i="2"/>
  <c r="V144" i="1"/>
  <c r="V149" i="2"/>
  <c r="V149" i="1"/>
  <c r="W144" i="2"/>
  <c r="W144" i="1"/>
  <c r="W149" i="2"/>
  <c r="W149" i="1"/>
  <c r="X144" i="2"/>
  <c r="X144" i="1"/>
  <c r="X160" i="2" s="1"/>
  <c r="X149" i="2"/>
  <c r="X149" i="1"/>
  <c r="Y144" i="2"/>
  <c r="Y144" i="1"/>
  <c r="Y149" i="2"/>
  <c r="Y149" i="1"/>
  <c r="Y160" i="2"/>
  <c r="Z144" i="2"/>
  <c r="Z144" i="1"/>
  <c r="Z149" i="2"/>
  <c r="Z149" i="1"/>
  <c r="AA144" i="2"/>
  <c r="AA144" i="1"/>
  <c r="AA160" i="2" s="1"/>
  <c r="AA149" i="2"/>
  <c r="AA149" i="1"/>
  <c r="AB144" i="2"/>
  <c r="AB144" i="1"/>
  <c r="AB149" i="2"/>
  <c r="AB149" i="1"/>
  <c r="AB160" i="2"/>
  <c r="AC144" i="2"/>
  <c r="AC144" i="1"/>
  <c r="AC149" i="2"/>
  <c r="AC149" i="1"/>
  <c r="AC160" i="2"/>
  <c r="D137" i="2"/>
  <c r="D137" i="1"/>
  <c r="D139" i="1"/>
  <c r="D161" i="2" s="1"/>
  <c r="D139" i="2"/>
  <c r="E137" i="2"/>
  <c r="E137" i="1"/>
  <c r="E139" i="1"/>
  <c r="E139" i="2"/>
  <c r="F137" i="2"/>
  <c r="F137" i="1"/>
  <c r="F161" i="2" s="1"/>
  <c r="F139" i="1"/>
  <c r="F139" i="2"/>
  <c r="G137" i="2"/>
  <c r="G137" i="1"/>
  <c r="G139" i="1"/>
  <c r="G139" i="2"/>
  <c r="G161" i="2"/>
  <c r="H137" i="2"/>
  <c r="H137" i="1"/>
  <c r="H139" i="1"/>
  <c r="H139" i="2"/>
  <c r="I137" i="2"/>
  <c r="I137" i="1"/>
  <c r="I161" i="2" s="1"/>
  <c r="I139" i="1"/>
  <c r="I139" i="2"/>
  <c r="J137" i="2"/>
  <c r="J137" i="1"/>
  <c r="J139" i="1"/>
  <c r="J139" i="2"/>
  <c r="J161" i="2"/>
  <c r="K137" i="2"/>
  <c r="K137" i="1"/>
  <c r="K139" i="1"/>
  <c r="K139" i="2"/>
  <c r="L137" i="2"/>
  <c r="L137" i="1"/>
  <c r="L139" i="1"/>
  <c r="L139" i="2"/>
  <c r="M137" i="2"/>
  <c r="M137" i="1"/>
  <c r="M139" i="1"/>
  <c r="M151" i="1" s="1"/>
  <c r="M139" i="2"/>
  <c r="N137" i="2"/>
  <c r="N137" i="1"/>
  <c r="N161" i="2" s="1"/>
  <c r="N139" i="1"/>
  <c r="N139" i="2"/>
  <c r="O137" i="2"/>
  <c r="O137" i="1"/>
  <c r="O139" i="1"/>
  <c r="O139" i="2"/>
  <c r="O161" i="2"/>
  <c r="P137" i="2"/>
  <c r="P137" i="1"/>
  <c r="P139" i="1"/>
  <c r="P139" i="2"/>
  <c r="Q137" i="2"/>
  <c r="Q137" i="1"/>
  <c r="Q151" i="1" s="1"/>
  <c r="Q155" i="1" s="1"/>
  <c r="Q139" i="1"/>
  <c r="Q139" i="2"/>
  <c r="R137" i="2"/>
  <c r="R137" i="1"/>
  <c r="R139" i="1"/>
  <c r="R139" i="2"/>
  <c r="S137" i="2"/>
  <c r="S137" i="1"/>
  <c r="S139" i="1"/>
  <c r="S139" i="2"/>
  <c r="S161" i="2"/>
  <c r="T137" i="2"/>
  <c r="T137" i="1"/>
  <c r="T139" i="1"/>
  <c r="T139" i="2"/>
  <c r="U137" i="2"/>
  <c r="U137" i="1"/>
  <c r="U139" i="1"/>
  <c r="U139" i="2"/>
  <c r="V137" i="2"/>
  <c r="V137" i="1"/>
  <c r="V161" i="2" s="1"/>
  <c r="V139" i="1"/>
  <c r="V139" i="2"/>
  <c r="W137" i="2"/>
  <c r="W137" i="1"/>
  <c r="W139" i="1"/>
  <c r="W139" i="2"/>
  <c r="W161" i="2"/>
  <c r="X137" i="2"/>
  <c r="X137" i="1"/>
  <c r="X139" i="1"/>
  <c r="X139" i="2"/>
  <c r="Y137" i="2"/>
  <c r="Y137" i="1"/>
  <c r="Y161" i="2" s="1"/>
  <c r="Y139" i="1"/>
  <c r="Y139" i="2"/>
  <c r="Z137" i="2"/>
  <c r="Z137" i="1"/>
  <c r="Z139" i="1"/>
  <c r="Z139" i="2"/>
  <c r="AA137" i="2"/>
  <c r="AA137" i="1"/>
  <c r="AA139" i="1"/>
  <c r="AA139" i="2"/>
  <c r="AA161" i="2"/>
  <c r="AB137" i="2"/>
  <c r="AB137" i="1"/>
  <c r="AB139" i="1"/>
  <c r="AB139" i="2"/>
  <c r="AC137" i="2"/>
  <c r="AC137" i="1"/>
  <c r="AC139" i="1"/>
  <c r="AC139" i="2"/>
  <c r="D128" i="2"/>
  <c r="D162" i="2"/>
  <c r="E128" i="2"/>
  <c r="E162" i="2" s="1"/>
  <c r="F128" i="2"/>
  <c r="G128" i="2"/>
  <c r="G162" i="2" s="1"/>
  <c r="H128" i="2"/>
  <c r="H162" i="2"/>
  <c r="I128" i="2"/>
  <c r="I162" i="2" s="1"/>
  <c r="J128" i="2"/>
  <c r="J162" i="2"/>
  <c r="K128" i="2"/>
  <c r="K162" i="2" s="1"/>
  <c r="L128" i="2"/>
  <c r="L162" i="2"/>
  <c r="M128" i="2"/>
  <c r="M162" i="2" s="1"/>
  <c r="N128" i="2"/>
  <c r="N162" i="2" s="1"/>
  <c r="O128" i="2"/>
  <c r="O162" i="2" s="1"/>
  <c r="P128" i="2"/>
  <c r="Q128" i="2"/>
  <c r="Q162" i="2" s="1"/>
  <c r="R128" i="2"/>
  <c r="R162" i="2"/>
  <c r="S128" i="2"/>
  <c r="S162" i="2" s="1"/>
  <c r="T128" i="2"/>
  <c r="T162" i="2"/>
  <c r="U128" i="2"/>
  <c r="U162" i="2" s="1"/>
  <c r="V128" i="2"/>
  <c r="V162" i="2" s="1"/>
  <c r="W128" i="2"/>
  <c r="W162" i="2" s="1"/>
  <c r="X128" i="2"/>
  <c r="X162" i="2"/>
  <c r="Y128" i="2"/>
  <c r="Y162" i="2" s="1"/>
  <c r="Z128" i="2"/>
  <c r="Z162" i="2"/>
  <c r="AA128" i="2"/>
  <c r="AA162" i="2" s="1"/>
  <c r="AB128" i="2"/>
  <c r="AB162" i="2"/>
  <c r="AC128" i="2"/>
  <c r="AC162" i="2" s="1"/>
  <c r="D129" i="2"/>
  <c r="D163" i="2" s="1"/>
  <c r="E129" i="2"/>
  <c r="E163" i="2" s="1"/>
  <c r="F129" i="2"/>
  <c r="F163" i="2"/>
  <c r="G129" i="2"/>
  <c r="G163" i="2" s="1"/>
  <c r="H129" i="2"/>
  <c r="H163" i="2"/>
  <c r="I129" i="2"/>
  <c r="I163" i="2" s="1"/>
  <c r="J129" i="2"/>
  <c r="J163" i="2"/>
  <c r="K129" i="2"/>
  <c r="K163" i="2" s="1"/>
  <c r="L129" i="2"/>
  <c r="L163" i="2" s="1"/>
  <c r="M129" i="2"/>
  <c r="M163" i="2" s="1"/>
  <c r="N129" i="2"/>
  <c r="N163" i="2" s="1"/>
  <c r="O129" i="2"/>
  <c r="O163" i="2" s="1"/>
  <c r="P129" i="2"/>
  <c r="P163" i="2"/>
  <c r="Q129" i="2"/>
  <c r="Q163" i="2" s="1"/>
  <c r="R129" i="2"/>
  <c r="R163" i="2"/>
  <c r="S129" i="2"/>
  <c r="S163" i="2" s="1"/>
  <c r="T129" i="2"/>
  <c r="T163" i="2" s="1"/>
  <c r="U129" i="2"/>
  <c r="U163" i="2" s="1"/>
  <c r="V129" i="2"/>
  <c r="V163" i="2" s="1"/>
  <c r="W129" i="2"/>
  <c r="W163" i="2" s="1"/>
  <c r="X129" i="2"/>
  <c r="X163" i="2"/>
  <c r="Y129" i="2"/>
  <c r="Y163" i="2"/>
  <c r="Z129" i="2"/>
  <c r="Z163" i="2"/>
  <c r="AA129" i="2"/>
  <c r="AA163" i="2"/>
  <c r="AB129" i="2"/>
  <c r="AB163" i="2"/>
  <c r="AC129" i="2"/>
  <c r="AC163" i="2"/>
  <c r="D145" i="2"/>
  <c r="D164" i="2"/>
  <c r="E145" i="2"/>
  <c r="E164" i="2"/>
  <c r="F145" i="2"/>
  <c r="F164" i="2"/>
  <c r="G145" i="2"/>
  <c r="G164" i="2"/>
  <c r="H145" i="2"/>
  <c r="H164" i="2"/>
  <c r="I145" i="2"/>
  <c r="I164" i="2"/>
  <c r="J145" i="2"/>
  <c r="J164" i="2"/>
  <c r="K145" i="2"/>
  <c r="K164" i="2"/>
  <c r="L145" i="2"/>
  <c r="L164" i="2"/>
  <c r="M145" i="2"/>
  <c r="M164" i="2" s="1"/>
  <c r="N145" i="2"/>
  <c r="N164" i="2"/>
  <c r="O145" i="2"/>
  <c r="O164" i="2" s="1"/>
  <c r="P145" i="2"/>
  <c r="P164" i="2" s="1"/>
  <c r="Q145" i="2"/>
  <c r="Q164" i="2" s="1"/>
  <c r="R145" i="2"/>
  <c r="R164" i="2"/>
  <c r="S145" i="2"/>
  <c r="S164" i="2" s="1"/>
  <c r="T145" i="2"/>
  <c r="T164" i="2"/>
  <c r="U145" i="2"/>
  <c r="U164" i="2" s="1"/>
  <c r="V164" i="2"/>
  <c r="X164" i="2"/>
  <c r="D136" i="2"/>
  <c r="D136" i="1"/>
  <c r="D138" i="1"/>
  <c r="D138" i="2"/>
  <c r="D140" i="2"/>
  <c r="D140" i="1"/>
  <c r="E136" i="2"/>
  <c r="E136" i="1"/>
  <c r="E138" i="1"/>
  <c r="E138" i="2"/>
  <c r="E140" i="2"/>
  <c r="E140" i="1"/>
  <c r="E165" i="2"/>
  <c r="F136" i="2"/>
  <c r="F136" i="1"/>
  <c r="F138" i="1"/>
  <c r="F138" i="2"/>
  <c r="F140" i="2"/>
  <c r="F140" i="1"/>
  <c r="G136" i="2"/>
  <c r="G136" i="1"/>
  <c r="G138" i="1"/>
  <c r="G138" i="2"/>
  <c r="G140" i="2"/>
  <c r="G140" i="1"/>
  <c r="H136" i="2"/>
  <c r="H136" i="1"/>
  <c r="H138" i="1"/>
  <c r="H138" i="2"/>
  <c r="H140" i="2"/>
  <c r="H140" i="1"/>
  <c r="I136" i="2"/>
  <c r="I136" i="1"/>
  <c r="I138" i="1"/>
  <c r="I138" i="2"/>
  <c r="I140" i="2"/>
  <c r="I140" i="1"/>
  <c r="J136" i="2"/>
  <c r="J136" i="1"/>
  <c r="J138" i="1"/>
  <c r="J138" i="2"/>
  <c r="J140" i="2"/>
  <c r="J140" i="1"/>
  <c r="J165" i="2"/>
  <c r="K136" i="2"/>
  <c r="K136" i="1"/>
  <c r="K138" i="1"/>
  <c r="K138" i="2"/>
  <c r="K140" i="2"/>
  <c r="K140" i="1"/>
  <c r="L136" i="2"/>
  <c r="L136" i="1"/>
  <c r="L138" i="1"/>
  <c r="L138" i="2"/>
  <c r="L140" i="2"/>
  <c r="L140" i="1"/>
  <c r="M136" i="2"/>
  <c r="M136" i="1"/>
  <c r="M138" i="1"/>
  <c r="M138" i="2"/>
  <c r="M140" i="2"/>
  <c r="M140" i="1"/>
  <c r="M165" i="2"/>
  <c r="N136" i="2"/>
  <c r="N136" i="1"/>
  <c r="N138" i="1"/>
  <c r="N138" i="2"/>
  <c r="N165" i="2" s="1"/>
  <c r="N140" i="2"/>
  <c r="N140" i="1"/>
  <c r="O136" i="2"/>
  <c r="O136" i="1"/>
  <c r="O138" i="1"/>
  <c r="O138" i="2"/>
  <c r="O140" i="2"/>
  <c r="O140" i="1"/>
  <c r="P136" i="2"/>
  <c r="P136" i="1"/>
  <c r="P138" i="1"/>
  <c r="P138" i="2"/>
  <c r="P140" i="2"/>
  <c r="P140" i="1"/>
  <c r="Q136" i="2"/>
  <c r="Q136" i="1"/>
  <c r="Q138" i="1"/>
  <c r="Q138" i="2"/>
  <c r="Q140" i="2"/>
  <c r="Q140" i="1"/>
  <c r="R136" i="2"/>
  <c r="R136" i="1"/>
  <c r="R138" i="1"/>
  <c r="R138" i="2"/>
  <c r="R140" i="2"/>
  <c r="R140" i="1"/>
  <c r="R165" i="2"/>
  <c r="S136" i="2"/>
  <c r="S136" i="1"/>
  <c r="S138" i="1"/>
  <c r="S138" i="2"/>
  <c r="S140" i="2"/>
  <c r="S140" i="1"/>
  <c r="T136" i="2"/>
  <c r="T136" i="1"/>
  <c r="T138" i="1"/>
  <c r="T138" i="2"/>
  <c r="T140" i="2"/>
  <c r="T140" i="1"/>
  <c r="U136" i="2"/>
  <c r="U136" i="1"/>
  <c r="U138" i="1"/>
  <c r="U138" i="2"/>
  <c r="U140" i="2"/>
  <c r="U140" i="1"/>
  <c r="U165" i="2"/>
  <c r="V136" i="2"/>
  <c r="V136" i="1"/>
  <c r="V138" i="1"/>
  <c r="V138" i="2"/>
  <c r="V165" i="2" s="1"/>
  <c r="V140" i="2"/>
  <c r="V140" i="1"/>
  <c r="W136" i="2"/>
  <c r="W136" i="1"/>
  <c r="W138" i="1"/>
  <c r="W138" i="2"/>
  <c r="W140" i="2"/>
  <c r="W140" i="1"/>
  <c r="X136" i="2"/>
  <c r="X136" i="1"/>
  <c r="X138" i="1"/>
  <c r="X138" i="2"/>
  <c r="X140" i="2"/>
  <c r="X140" i="1"/>
  <c r="Y136" i="2"/>
  <c r="Y136" i="1"/>
  <c r="Y138" i="1"/>
  <c r="Y138" i="2"/>
  <c r="Y140" i="2"/>
  <c r="Y140" i="1"/>
  <c r="Z136" i="2"/>
  <c r="Z136" i="1"/>
  <c r="Z138" i="1"/>
  <c r="Z138" i="2"/>
  <c r="Z140" i="2"/>
  <c r="Z140" i="1"/>
  <c r="Z165" i="2"/>
  <c r="AA136" i="2"/>
  <c r="AA136" i="1"/>
  <c r="AA138" i="1"/>
  <c r="AA138" i="2"/>
  <c r="AA140" i="2"/>
  <c r="AA140" i="1"/>
  <c r="AB136" i="2"/>
  <c r="AB136" i="1"/>
  <c r="AB138" i="1"/>
  <c r="AB138" i="2"/>
  <c r="AB140" i="2"/>
  <c r="AB140" i="1"/>
  <c r="AC136" i="2"/>
  <c r="AC136" i="1"/>
  <c r="AC138" i="1"/>
  <c r="AC138" i="2"/>
  <c r="AC140" i="2"/>
  <c r="AC140" i="1"/>
  <c r="AC165" i="2"/>
  <c r="D141" i="2"/>
  <c r="D141" i="1"/>
  <c r="D142" i="1"/>
  <c r="D142" i="2"/>
  <c r="E141" i="2"/>
  <c r="E141" i="1"/>
  <c r="E142" i="1"/>
  <c r="E142" i="2"/>
  <c r="F141" i="2"/>
  <c r="F141" i="1"/>
  <c r="F142" i="1"/>
  <c r="F142" i="2"/>
  <c r="F166" i="2"/>
  <c r="G141" i="2"/>
  <c r="G141" i="1"/>
  <c r="G142" i="1"/>
  <c r="G142" i="2"/>
  <c r="G166" i="2" s="1"/>
  <c r="H141" i="2"/>
  <c r="H141" i="1"/>
  <c r="H142" i="1"/>
  <c r="H142" i="2"/>
  <c r="I141" i="2"/>
  <c r="I141" i="1"/>
  <c r="I142" i="1"/>
  <c r="I142" i="2"/>
  <c r="J141" i="2"/>
  <c r="J141" i="1"/>
  <c r="J166" i="2" s="1"/>
  <c r="J142" i="1"/>
  <c r="J142" i="2"/>
  <c r="K141" i="2"/>
  <c r="K141" i="1"/>
  <c r="K142" i="1"/>
  <c r="K142" i="2"/>
  <c r="K166" i="2"/>
  <c r="L141" i="2"/>
  <c r="L141" i="1"/>
  <c r="L142" i="1"/>
  <c r="L142" i="2"/>
  <c r="M141" i="2"/>
  <c r="M141" i="1"/>
  <c r="M142" i="1"/>
  <c r="M142" i="2"/>
  <c r="N141" i="2"/>
  <c r="N151" i="2" s="1"/>
  <c r="N141" i="1"/>
  <c r="N142" i="1"/>
  <c r="N142" i="2"/>
  <c r="N166" i="2"/>
  <c r="O141" i="2"/>
  <c r="O141" i="1"/>
  <c r="O142" i="1"/>
  <c r="O142" i="2"/>
  <c r="O166" i="2" s="1"/>
  <c r="P141" i="2"/>
  <c r="P141" i="1"/>
  <c r="P142" i="1"/>
  <c r="P166" i="2" s="1"/>
  <c r="P142" i="2"/>
  <c r="P151" i="2" s="1"/>
  <c r="Q141" i="2"/>
  <c r="Q141" i="1"/>
  <c r="Q142" i="1"/>
  <c r="Q142" i="2"/>
  <c r="R141" i="2"/>
  <c r="R141" i="1"/>
  <c r="R166" i="2" s="1"/>
  <c r="R142" i="1"/>
  <c r="R142" i="2"/>
  <c r="S141" i="2"/>
  <c r="S141" i="1"/>
  <c r="S142" i="1"/>
  <c r="S142" i="2"/>
  <c r="S166" i="2"/>
  <c r="T141" i="2"/>
  <c r="T141" i="1"/>
  <c r="T142" i="1"/>
  <c r="T142" i="2"/>
  <c r="U141" i="2"/>
  <c r="U141" i="1"/>
  <c r="U166" i="2" s="1"/>
  <c r="U142" i="1"/>
  <c r="U142" i="2"/>
  <c r="V141" i="2"/>
  <c r="V141" i="1"/>
  <c r="V142" i="1"/>
  <c r="V142" i="2"/>
  <c r="V166" i="2"/>
  <c r="W141" i="2"/>
  <c r="W141" i="1"/>
  <c r="W142" i="1"/>
  <c r="W142" i="2"/>
  <c r="W166" i="2" s="1"/>
  <c r="X141" i="2"/>
  <c r="X141" i="1"/>
  <c r="X166" i="2" s="1"/>
  <c r="X142" i="1"/>
  <c r="X142" i="2"/>
  <c r="Y141" i="2"/>
  <c r="Y141" i="1"/>
  <c r="Y142" i="1"/>
  <c r="Y142" i="2"/>
  <c r="Z141" i="2"/>
  <c r="Z141" i="1"/>
  <c r="Z142" i="1"/>
  <c r="Z142" i="2"/>
  <c r="AA141" i="2"/>
  <c r="AA141" i="1"/>
  <c r="AA142" i="1"/>
  <c r="AA142" i="2"/>
  <c r="AA166" i="2"/>
  <c r="AB141" i="2"/>
  <c r="AB141" i="1"/>
  <c r="AB142" i="1"/>
  <c r="AB142" i="2"/>
  <c r="AC141" i="2"/>
  <c r="AC141" i="1"/>
  <c r="AC166" i="2" s="1"/>
  <c r="AC142" i="1"/>
  <c r="AC142" i="2"/>
  <c r="D130" i="2"/>
  <c r="D167" i="2" s="1"/>
  <c r="E130" i="2"/>
  <c r="E167" i="2"/>
  <c r="F130" i="2"/>
  <c r="F167" i="2" s="1"/>
  <c r="G130" i="2"/>
  <c r="G167" i="2"/>
  <c r="H130" i="2"/>
  <c r="H167" i="2" s="1"/>
  <c r="I130" i="2"/>
  <c r="I167" i="2" s="1"/>
  <c r="J130" i="2"/>
  <c r="K130" i="2"/>
  <c r="K167" i="2" s="1"/>
  <c r="L130" i="2"/>
  <c r="L167" i="2"/>
  <c r="M130" i="2"/>
  <c r="M167" i="2" s="1"/>
  <c r="N130" i="2"/>
  <c r="N167" i="2" s="1"/>
  <c r="O130" i="2"/>
  <c r="O167" i="2" s="1"/>
  <c r="P130" i="2"/>
  <c r="P167" i="2" s="1"/>
  <c r="Q130" i="2"/>
  <c r="Q167" i="2" s="1"/>
  <c r="R130" i="2"/>
  <c r="R167" i="2"/>
  <c r="S130" i="2"/>
  <c r="S167" i="2" s="1"/>
  <c r="T130" i="2"/>
  <c r="T167" i="2"/>
  <c r="U130" i="2"/>
  <c r="U167" i="2" s="1"/>
  <c r="V130" i="2"/>
  <c r="V167" i="2" s="1"/>
  <c r="W130" i="2"/>
  <c r="W167" i="2" s="1"/>
  <c r="X130" i="2"/>
  <c r="X167" i="2" s="1"/>
  <c r="Y130" i="2"/>
  <c r="Y167" i="2" s="1"/>
  <c r="Z130" i="2"/>
  <c r="Z167" i="2" s="1"/>
  <c r="AA130" i="2"/>
  <c r="AA167" i="2" s="1"/>
  <c r="AB130" i="2"/>
  <c r="AB167" i="2"/>
  <c r="AC130" i="2"/>
  <c r="AC167" i="2" s="1"/>
  <c r="D132" i="2"/>
  <c r="D132" i="1"/>
  <c r="D133" i="1"/>
  <c r="D133" i="2"/>
  <c r="D168" i="2"/>
  <c r="E132" i="2"/>
  <c r="E132" i="1"/>
  <c r="E133" i="1"/>
  <c r="E133" i="2"/>
  <c r="E168" i="2" s="1"/>
  <c r="F132" i="2"/>
  <c r="F132" i="1"/>
  <c r="F133" i="1"/>
  <c r="F168" i="2" s="1"/>
  <c r="F133" i="2"/>
  <c r="G132" i="2"/>
  <c r="G132" i="1"/>
  <c r="G168" i="2" s="1"/>
  <c r="G133" i="1"/>
  <c r="G133" i="2"/>
  <c r="H132" i="2"/>
  <c r="H132" i="1"/>
  <c r="H168" i="2" s="1"/>
  <c r="H133" i="1"/>
  <c r="H133" i="2"/>
  <c r="I132" i="2"/>
  <c r="I168" i="2" s="1"/>
  <c r="I132" i="1"/>
  <c r="I133" i="1"/>
  <c r="I133" i="2"/>
  <c r="J132" i="2"/>
  <c r="J132" i="1"/>
  <c r="J133" i="1"/>
  <c r="J133" i="2"/>
  <c r="K132" i="2"/>
  <c r="K132" i="1"/>
  <c r="K133" i="1"/>
  <c r="K133" i="2"/>
  <c r="L132" i="2"/>
  <c r="L132" i="1"/>
  <c r="L133" i="1"/>
  <c r="L133" i="2"/>
  <c r="L168" i="2"/>
  <c r="M132" i="2"/>
  <c r="M132" i="1"/>
  <c r="M133" i="1"/>
  <c r="M133" i="2"/>
  <c r="M168" i="2" s="1"/>
  <c r="N132" i="2"/>
  <c r="N132" i="1"/>
  <c r="N133" i="1"/>
  <c r="N168" i="2" s="1"/>
  <c r="N133" i="2"/>
  <c r="O132" i="2"/>
  <c r="O132" i="1"/>
  <c r="O168" i="2" s="1"/>
  <c r="O133" i="1"/>
  <c r="O133" i="2"/>
  <c r="P132" i="2"/>
  <c r="P132" i="1"/>
  <c r="P168" i="2" s="1"/>
  <c r="P133" i="1"/>
  <c r="P133" i="2"/>
  <c r="Q132" i="2"/>
  <c r="Q132" i="1"/>
  <c r="Q133" i="1"/>
  <c r="Q133" i="2"/>
  <c r="Q168" i="2"/>
  <c r="R132" i="2"/>
  <c r="R132" i="1"/>
  <c r="R133" i="1"/>
  <c r="R133" i="2"/>
  <c r="S132" i="2"/>
  <c r="S132" i="1"/>
  <c r="S133" i="1"/>
  <c r="S133" i="2"/>
  <c r="T132" i="2"/>
  <c r="T132" i="1"/>
  <c r="T133" i="1"/>
  <c r="T133" i="2"/>
  <c r="T168" i="2"/>
  <c r="U132" i="2"/>
  <c r="U132" i="1"/>
  <c r="U133" i="1"/>
  <c r="U133" i="2"/>
  <c r="U168" i="2" s="1"/>
  <c r="V132" i="2"/>
  <c r="V132" i="1"/>
  <c r="V133" i="1"/>
  <c r="V168" i="2" s="1"/>
  <c r="V133" i="2"/>
  <c r="W132" i="2"/>
  <c r="W132" i="1"/>
  <c r="W168" i="2" s="1"/>
  <c r="W133" i="1"/>
  <c r="W133" i="2"/>
  <c r="X132" i="2"/>
  <c r="X132" i="1"/>
  <c r="X168" i="2" s="1"/>
  <c r="X133" i="1"/>
  <c r="X133" i="2"/>
  <c r="Y132" i="2"/>
  <c r="Y132" i="1"/>
  <c r="Y133" i="1"/>
  <c r="Y133" i="2"/>
  <c r="Y168" i="2"/>
  <c r="Z132" i="2"/>
  <c r="Z132" i="1"/>
  <c r="Z133" i="1"/>
  <c r="Z133" i="2"/>
  <c r="AA132" i="2"/>
  <c r="AA132" i="1"/>
  <c r="AA133" i="1"/>
  <c r="AA133" i="2"/>
  <c r="AB132" i="2"/>
  <c r="AB132" i="1"/>
  <c r="AB133" i="1"/>
  <c r="AB133" i="2"/>
  <c r="AB168" i="2"/>
  <c r="AC132" i="2"/>
  <c r="AC132" i="1"/>
  <c r="AC133" i="1"/>
  <c r="AC133" i="2"/>
  <c r="AC168" i="2" s="1"/>
  <c r="D131" i="2"/>
  <c r="D131" i="1"/>
  <c r="D135" i="1"/>
  <c r="D135" i="2"/>
  <c r="D143" i="2"/>
  <c r="D143" i="1"/>
  <c r="D169" i="2"/>
  <c r="E131" i="2"/>
  <c r="E131" i="1"/>
  <c r="E135" i="1"/>
  <c r="E135" i="2"/>
  <c r="E143" i="2"/>
  <c r="E143" i="1"/>
  <c r="F131" i="2"/>
  <c r="F131" i="1"/>
  <c r="F135" i="1"/>
  <c r="F135" i="2"/>
  <c r="F143" i="2"/>
  <c r="F143" i="1"/>
  <c r="G131" i="2"/>
  <c r="G131" i="1"/>
  <c r="G135" i="1"/>
  <c r="G135" i="2"/>
  <c r="G143" i="2"/>
  <c r="G143" i="1"/>
  <c r="H131" i="2"/>
  <c r="H131" i="1"/>
  <c r="H135" i="1"/>
  <c r="H135" i="2"/>
  <c r="H143" i="2"/>
  <c r="H143" i="1"/>
  <c r="H169" i="2"/>
  <c r="I131" i="2"/>
  <c r="I131" i="1"/>
  <c r="I135" i="1"/>
  <c r="I135" i="2"/>
  <c r="I143" i="2"/>
  <c r="I143" i="1"/>
  <c r="J131" i="2"/>
  <c r="J131" i="1"/>
  <c r="J135" i="1"/>
  <c r="J135" i="2"/>
  <c r="J143" i="2"/>
  <c r="J143" i="1"/>
  <c r="K131" i="2"/>
  <c r="K131" i="1"/>
  <c r="K169" i="2" s="1"/>
  <c r="K135" i="1"/>
  <c r="K135" i="2"/>
  <c r="K143" i="2"/>
  <c r="K143" i="1"/>
  <c r="L131" i="2"/>
  <c r="L131" i="1"/>
  <c r="L135" i="1"/>
  <c r="L135" i="2"/>
  <c r="L143" i="2"/>
  <c r="L143" i="1"/>
  <c r="L169" i="2"/>
  <c r="M131" i="2"/>
  <c r="M131" i="1"/>
  <c r="M135" i="1"/>
  <c r="M135" i="2"/>
  <c r="M143" i="2"/>
  <c r="M143" i="1"/>
  <c r="N131" i="2"/>
  <c r="N131" i="1"/>
  <c r="N135" i="1"/>
  <c r="N135" i="2"/>
  <c r="N143" i="2"/>
  <c r="N143" i="1"/>
  <c r="O131" i="2"/>
  <c r="O131" i="1"/>
  <c r="O135" i="1"/>
  <c r="O135" i="2"/>
  <c r="O143" i="2"/>
  <c r="O143" i="1"/>
  <c r="O169" i="2"/>
  <c r="P131" i="2"/>
  <c r="P131" i="1"/>
  <c r="P135" i="1"/>
  <c r="P135" i="2"/>
  <c r="P169" i="2" s="1"/>
  <c r="P143" i="2"/>
  <c r="P143" i="1"/>
  <c r="Q131" i="2"/>
  <c r="Q169" i="2" s="1"/>
  <c r="Q131" i="1"/>
  <c r="Q135" i="1"/>
  <c r="Q135" i="2"/>
  <c r="Q143" i="2"/>
  <c r="Q143" i="1"/>
  <c r="R131" i="2"/>
  <c r="R131" i="1"/>
  <c r="R135" i="1"/>
  <c r="R135" i="2"/>
  <c r="R143" i="2"/>
  <c r="R143" i="1"/>
  <c r="S131" i="2"/>
  <c r="S131" i="1"/>
  <c r="S169" i="2" s="1"/>
  <c r="S135" i="1"/>
  <c r="S135" i="2"/>
  <c r="S143" i="2"/>
  <c r="S143" i="1"/>
  <c r="T131" i="2"/>
  <c r="T131" i="1"/>
  <c r="T135" i="1"/>
  <c r="T135" i="2"/>
  <c r="T143" i="2"/>
  <c r="T143" i="1"/>
  <c r="T169" i="2"/>
  <c r="U131" i="2"/>
  <c r="U131" i="1"/>
  <c r="U135" i="1"/>
  <c r="U135" i="2"/>
  <c r="U143" i="2"/>
  <c r="U143" i="1"/>
  <c r="V131" i="2"/>
  <c r="V131" i="1"/>
  <c r="V135" i="1"/>
  <c r="V135" i="2"/>
  <c r="V143" i="2"/>
  <c r="V143" i="1"/>
  <c r="W131" i="2"/>
  <c r="W131" i="1"/>
  <c r="W135" i="1"/>
  <c r="W135" i="2"/>
  <c r="W143" i="2"/>
  <c r="W143" i="1"/>
  <c r="W169" i="2"/>
  <c r="X131" i="2"/>
  <c r="X131" i="1"/>
  <c r="X135" i="1"/>
  <c r="X135" i="2"/>
  <c r="X169" i="2" s="1"/>
  <c r="X143" i="2"/>
  <c r="X143" i="1"/>
  <c r="Y131" i="2"/>
  <c r="Y131" i="1"/>
  <c r="Y135" i="1"/>
  <c r="Y135" i="2"/>
  <c r="Y143" i="2"/>
  <c r="Y143" i="1"/>
  <c r="Z131" i="2"/>
  <c r="Z131" i="1"/>
  <c r="Z135" i="1"/>
  <c r="Z135" i="2"/>
  <c r="Z143" i="2"/>
  <c r="Z143" i="1"/>
  <c r="AA131" i="2"/>
  <c r="AA131" i="1"/>
  <c r="AA169" i="2" s="1"/>
  <c r="AA135" i="1"/>
  <c r="AA135" i="2"/>
  <c r="AA143" i="2"/>
  <c r="AA143" i="1"/>
  <c r="AB131" i="2"/>
  <c r="AB131" i="1"/>
  <c r="AB135" i="1"/>
  <c r="AB135" i="2"/>
  <c r="AB143" i="2"/>
  <c r="AB143" i="1"/>
  <c r="AB169" i="2"/>
  <c r="AC131" i="2"/>
  <c r="AC131" i="1"/>
  <c r="AC135" i="1"/>
  <c r="AC135" i="2"/>
  <c r="AC143" i="2"/>
  <c r="AC143" i="1"/>
  <c r="D146" i="2"/>
  <c r="D146" i="1"/>
  <c r="D147" i="1"/>
  <c r="D147" i="2"/>
  <c r="D170" i="2"/>
  <c r="E146" i="2"/>
  <c r="E146" i="1"/>
  <c r="E147" i="1"/>
  <c r="E170" i="2" s="1"/>
  <c r="E147" i="2"/>
  <c r="F146" i="2"/>
  <c r="F146" i="1"/>
  <c r="F147" i="1"/>
  <c r="F147" i="2"/>
  <c r="G146" i="2"/>
  <c r="G146" i="1"/>
  <c r="G170" i="2" s="1"/>
  <c r="G147" i="1"/>
  <c r="G147" i="2"/>
  <c r="H146" i="2"/>
  <c r="H146" i="1"/>
  <c r="H147" i="1"/>
  <c r="H147" i="2"/>
  <c r="H170" i="2"/>
  <c r="I146" i="2"/>
  <c r="I146" i="1"/>
  <c r="I147" i="1"/>
  <c r="I147" i="2"/>
  <c r="J146" i="2"/>
  <c r="J146" i="1"/>
  <c r="J147" i="1"/>
  <c r="J147" i="2"/>
  <c r="K146" i="2"/>
  <c r="K146" i="1"/>
  <c r="K147" i="1"/>
  <c r="K147" i="2"/>
  <c r="K170" i="2"/>
  <c r="L146" i="2"/>
  <c r="L146" i="1"/>
  <c r="L147" i="1"/>
  <c r="L147" i="2"/>
  <c r="L170" i="2" s="1"/>
  <c r="M146" i="2"/>
  <c r="M146" i="1"/>
  <c r="M147" i="1"/>
  <c r="M170" i="2" s="1"/>
  <c r="M147" i="2"/>
  <c r="N146" i="2"/>
  <c r="N146" i="1"/>
  <c r="N147" i="1"/>
  <c r="N147" i="2"/>
  <c r="O146" i="2"/>
  <c r="O146" i="1"/>
  <c r="O147" i="1"/>
  <c r="O147" i="2"/>
  <c r="P146" i="2"/>
  <c r="P146" i="1"/>
  <c r="P147" i="1"/>
  <c r="P147" i="2"/>
  <c r="P170" i="2"/>
  <c r="Q146" i="2"/>
  <c r="Q146" i="1"/>
  <c r="Q147" i="1"/>
  <c r="Q147" i="2"/>
  <c r="R146" i="2"/>
  <c r="R146" i="1"/>
  <c r="R147" i="1"/>
  <c r="R147" i="2"/>
  <c r="S146" i="2"/>
  <c r="S146" i="1"/>
  <c r="S147" i="1"/>
  <c r="S147" i="2"/>
  <c r="S170" i="2"/>
  <c r="T146" i="2"/>
  <c r="T146" i="1"/>
  <c r="T147" i="1"/>
  <c r="T147" i="2"/>
  <c r="T170" i="2" s="1"/>
  <c r="U146" i="2"/>
  <c r="U146" i="1"/>
  <c r="U147" i="1"/>
  <c r="U170" i="2" s="1"/>
  <c r="U147" i="2"/>
  <c r="V146" i="2"/>
  <c r="V146" i="1"/>
  <c r="V170" i="2" s="1"/>
  <c r="V147" i="1"/>
  <c r="V147" i="2"/>
  <c r="W146" i="2"/>
  <c r="W146" i="1"/>
  <c r="W170" i="2" s="1"/>
  <c r="W147" i="1"/>
  <c r="W147" i="2"/>
  <c r="X146" i="2"/>
  <c r="X146" i="1"/>
  <c r="X147" i="1"/>
  <c r="X147" i="2"/>
  <c r="X170" i="2"/>
  <c r="Y146" i="2"/>
  <c r="Y146" i="1"/>
  <c r="Y147" i="1"/>
  <c r="Y147" i="2"/>
  <c r="Z146" i="2"/>
  <c r="Z146" i="1"/>
  <c r="Z147" i="1"/>
  <c r="Z147" i="2"/>
  <c r="AA146" i="2"/>
  <c r="AA146" i="1"/>
  <c r="AA147" i="1"/>
  <c r="AA147" i="2"/>
  <c r="AA170" i="2"/>
  <c r="AB146" i="2"/>
  <c r="AB146" i="1"/>
  <c r="AB147" i="1"/>
  <c r="AB147" i="2"/>
  <c r="AB170" i="2" s="1"/>
  <c r="AC146" i="2"/>
  <c r="AC146" i="1"/>
  <c r="AC147" i="1"/>
  <c r="AC147" i="2"/>
  <c r="D134" i="2"/>
  <c r="D171" i="2"/>
  <c r="E134" i="2"/>
  <c r="E171" i="2" s="1"/>
  <c r="F134" i="2"/>
  <c r="F171" i="2"/>
  <c r="G134" i="2"/>
  <c r="G171" i="2" s="1"/>
  <c r="H134" i="2"/>
  <c r="H171" i="2"/>
  <c r="I134" i="2"/>
  <c r="I171" i="2" s="1"/>
  <c r="J134" i="2"/>
  <c r="J171" i="2"/>
  <c r="K134" i="2"/>
  <c r="K171" i="2" s="1"/>
  <c r="L134" i="2"/>
  <c r="L171" i="2"/>
  <c r="M134" i="2"/>
  <c r="M171" i="2" s="1"/>
  <c r="N134" i="2"/>
  <c r="N171" i="2"/>
  <c r="O134" i="2"/>
  <c r="O171" i="2" s="1"/>
  <c r="P134" i="2"/>
  <c r="P171" i="2"/>
  <c r="Q134" i="2"/>
  <c r="Q171" i="2" s="1"/>
  <c r="R134" i="2"/>
  <c r="R171" i="2"/>
  <c r="S134" i="2"/>
  <c r="S171" i="2" s="1"/>
  <c r="T134" i="2"/>
  <c r="T171" i="2"/>
  <c r="U134" i="2"/>
  <c r="U171" i="2" s="1"/>
  <c r="V134" i="2"/>
  <c r="V171" i="2"/>
  <c r="W134" i="2"/>
  <c r="W171" i="2" s="1"/>
  <c r="X134" i="2"/>
  <c r="X171" i="2"/>
  <c r="Y134" i="2"/>
  <c r="Y171" i="2" s="1"/>
  <c r="Z134" i="2"/>
  <c r="Z171" i="2"/>
  <c r="AA134" i="2"/>
  <c r="AA171" i="2" s="1"/>
  <c r="AB134" i="2"/>
  <c r="AB171" i="2"/>
  <c r="AC134" i="2"/>
  <c r="AC171" i="2" s="1"/>
  <c r="D148" i="2"/>
  <c r="D172" i="2"/>
  <c r="E148" i="2"/>
  <c r="E172" i="2" s="1"/>
  <c r="F148" i="2"/>
  <c r="F172" i="2"/>
  <c r="G148" i="2"/>
  <c r="G172" i="2" s="1"/>
  <c r="H148" i="2"/>
  <c r="H172" i="2"/>
  <c r="I148" i="2"/>
  <c r="I172" i="2" s="1"/>
  <c r="J148" i="2"/>
  <c r="J172" i="2"/>
  <c r="K148" i="2"/>
  <c r="K172" i="2" s="1"/>
  <c r="L148" i="2"/>
  <c r="L172" i="2"/>
  <c r="M148" i="2"/>
  <c r="M172" i="2" s="1"/>
  <c r="N148" i="2"/>
  <c r="N172" i="2"/>
  <c r="O148" i="2"/>
  <c r="O172" i="2" s="1"/>
  <c r="P148" i="2"/>
  <c r="P172" i="2"/>
  <c r="Q148" i="2"/>
  <c r="Q172" i="2" s="1"/>
  <c r="R148" i="2"/>
  <c r="R172" i="2"/>
  <c r="S148" i="2"/>
  <c r="S172" i="2" s="1"/>
  <c r="T148" i="2"/>
  <c r="T172" i="2"/>
  <c r="U148" i="2"/>
  <c r="U172" i="2" s="1"/>
  <c r="V148" i="2"/>
  <c r="V172" i="2"/>
  <c r="W148" i="2"/>
  <c r="W172" i="2" s="1"/>
  <c r="X148" i="2"/>
  <c r="X172" i="2"/>
  <c r="Y148" i="2"/>
  <c r="Y172" i="2" s="1"/>
  <c r="Z148" i="2"/>
  <c r="Z172" i="2"/>
  <c r="AA148" i="2"/>
  <c r="AA172" i="2" s="1"/>
  <c r="AB148" i="2"/>
  <c r="AB172" i="2"/>
  <c r="AC148" i="2"/>
  <c r="AC172" i="2" s="1"/>
  <c r="C148" i="2"/>
  <c r="C172" i="2"/>
  <c r="C134" i="2"/>
  <c r="C171" i="2" s="1"/>
  <c r="C146" i="2"/>
  <c r="C146" i="1"/>
  <c r="C170" i="2" s="1"/>
  <c r="C147" i="1"/>
  <c r="C147" i="2"/>
  <c r="C131" i="2"/>
  <c r="C131" i="1"/>
  <c r="C135" i="1"/>
  <c r="C135" i="2"/>
  <c r="C143" i="2"/>
  <c r="C143" i="1"/>
  <c r="C132" i="2"/>
  <c r="C132" i="1"/>
  <c r="C133" i="1"/>
  <c r="C133" i="2"/>
  <c r="C130" i="2"/>
  <c r="C167" i="2"/>
  <c r="C141" i="2"/>
  <c r="C141" i="1"/>
  <c r="C142" i="1"/>
  <c r="C166" i="2" s="1"/>
  <c r="C142" i="2"/>
  <c r="C136" i="2"/>
  <c r="C136" i="1"/>
  <c r="C165" i="2" s="1"/>
  <c r="C138" i="1"/>
  <c r="C138" i="2"/>
  <c r="C140" i="2"/>
  <c r="C140" i="1"/>
  <c r="C145" i="2"/>
  <c r="C164" i="2" s="1"/>
  <c r="C129" i="2"/>
  <c r="C163" i="2" s="1"/>
  <c r="C128" i="2"/>
  <c r="C162" i="2" s="1"/>
  <c r="C137" i="2"/>
  <c r="C137" i="1"/>
  <c r="C139" i="1"/>
  <c r="C139" i="2"/>
  <c r="C144" i="2"/>
  <c r="C144" i="1"/>
  <c r="C149" i="2"/>
  <c r="C149" i="1"/>
  <c r="C160" i="2"/>
  <c r="D128" i="1"/>
  <c r="D129" i="1"/>
  <c r="D130" i="1"/>
  <c r="D134" i="1"/>
  <c r="E128" i="1"/>
  <c r="E150" i="2" s="1"/>
  <c r="E129" i="1"/>
  <c r="E130" i="1"/>
  <c r="E134" i="1"/>
  <c r="E150" i="1"/>
  <c r="H128" i="1"/>
  <c r="H129" i="1"/>
  <c r="H130" i="1"/>
  <c r="H134" i="1"/>
  <c r="C128" i="1"/>
  <c r="C129" i="1"/>
  <c r="C150" i="1" s="1"/>
  <c r="C130" i="1"/>
  <c r="C134" i="1"/>
  <c r="C150" i="2"/>
  <c r="F128" i="1"/>
  <c r="F129" i="1"/>
  <c r="F130" i="1"/>
  <c r="F134" i="1"/>
  <c r="G128" i="1"/>
  <c r="G129" i="1"/>
  <c r="G130" i="1"/>
  <c r="G134" i="1"/>
  <c r="L128" i="1"/>
  <c r="L129" i="1"/>
  <c r="L130" i="1"/>
  <c r="L134" i="1"/>
  <c r="I128" i="1"/>
  <c r="I129" i="1"/>
  <c r="I130" i="1"/>
  <c r="I134" i="1"/>
  <c r="I150" i="1"/>
  <c r="J128" i="1"/>
  <c r="J129" i="1"/>
  <c r="J130" i="1"/>
  <c r="J134" i="1"/>
  <c r="K128" i="1"/>
  <c r="K129" i="1"/>
  <c r="K130" i="1"/>
  <c r="K134" i="1"/>
  <c r="K150" i="1" s="1"/>
  <c r="N128" i="1"/>
  <c r="N129" i="1"/>
  <c r="N150" i="1" s="1"/>
  <c r="N130" i="1"/>
  <c r="N134" i="1"/>
  <c r="M128" i="1"/>
  <c r="M129" i="1"/>
  <c r="M130" i="1"/>
  <c r="M134" i="1"/>
  <c r="P128" i="1"/>
  <c r="P129" i="1"/>
  <c r="P130" i="1"/>
  <c r="P134" i="1"/>
  <c r="P150" i="1" s="1"/>
  <c r="O128" i="1"/>
  <c r="O129" i="1"/>
  <c r="O130" i="1"/>
  <c r="O134" i="1"/>
  <c r="R128" i="1"/>
  <c r="R129" i="1"/>
  <c r="R130" i="1"/>
  <c r="R134" i="1"/>
  <c r="R150" i="1" s="1"/>
  <c r="Q128" i="1"/>
  <c r="Q129" i="1"/>
  <c r="Q150" i="1" s="1"/>
  <c r="Q154" i="1" s="1"/>
  <c r="Q130" i="1"/>
  <c r="Q134" i="1"/>
  <c r="T128" i="1"/>
  <c r="T129" i="1"/>
  <c r="T130" i="1"/>
  <c r="T134" i="1"/>
  <c r="S128" i="1"/>
  <c r="S129" i="1"/>
  <c r="S150" i="1" s="1"/>
  <c r="S130" i="1"/>
  <c r="S134" i="1"/>
  <c r="S150" i="2" s="1"/>
  <c r="V128" i="1"/>
  <c r="V129" i="1"/>
  <c r="V130" i="1"/>
  <c r="V134" i="1"/>
  <c r="V150" i="1"/>
  <c r="U128" i="1"/>
  <c r="U129" i="1"/>
  <c r="U130" i="1"/>
  <c r="U150" i="1" s="1"/>
  <c r="U134" i="1"/>
  <c r="X128" i="1"/>
  <c r="X129" i="1"/>
  <c r="X130" i="1"/>
  <c r="X134" i="1"/>
  <c r="X150" i="1"/>
  <c r="W128" i="1"/>
  <c r="W129" i="1"/>
  <c r="W130" i="1"/>
  <c r="W134" i="1"/>
  <c r="Z128" i="1"/>
  <c r="Z129" i="1"/>
  <c r="Z130" i="1"/>
  <c r="Z134" i="1"/>
  <c r="Z150" i="1"/>
  <c r="Y128" i="1"/>
  <c r="Y150" i="2" s="1"/>
  <c r="Y129" i="1"/>
  <c r="Y130" i="1"/>
  <c r="Y134" i="1"/>
  <c r="Y150" i="1"/>
  <c r="AB128" i="1"/>
  <c r="AB129" i="1"/>
  <c r="AB150" i="1" s="1"/>
  <c r="AB130" i="1"/>
  <c r="AB134" i="1"/>
  <c r="AB150" i="2"/>
  <c r="AA128" i="1"/>
  <c r="AA129" i="1"/>
  <c r="AA130" i="1"/>
  <c r="AA134" i="1"/>
  <c r="AA150" i="1" s="1"/>
  <c r="AC128" i="1"/>
  <c r="AC129" i="1"/>
  <c r="AC150" i="1" s="1"/>
  <c r="AC130" i="1"/>
  <c r="AC134" i="1"/>
  <c r="E151" i="1"/>
  <c r="E151" i="2"/>
  <c r="F151" i="1"/>
  <c r="G151" i="1"/>
  <c r="G151" i="2" s="1"/>
  <c r="H151" i="1"/>
  <c r="I151" i="1"/>
  <c r="I155" i="1" s="1"/>
  <c r="K151" i="1"/>
  <c r="N151" i="1"/>
  <c r="O155" i="1" s="1"/>
  <c r="O151" i="1"/>
  <c r="P151" i="1"/>
  <c r="S151" i="1"/>
  <c r="U151" i="1"/>
  <c r="V155" i="1" s="1"/>
  <c r="V151" i="1"/>
  <c r="W155" i="1" s="1"/>
  <c r="W151" i="1"/>
  <c r="W151" i="2"/>
  <c r="X151" i="1"/>
  <c r="Y151" i="1"/>
  <c r="AA151" i="1"/>
  <c r="AB151" i="1"/>
  <c r="AB151" i="2"/>
  <c r="AC151" i="1"/>
  <c r="D145" i="1"/>
  <c r="D148" i="1"/>
  <c r="E145" i="1"/>
  <c r="E148" i="1"/>
  <c r="J145" i="1"/>
  <c r="J148" i="1"/>
  <c r="F145" i="1"/>
  <c r="F148" i="1"/>
  <c r="G145" i="1"/>
  <c r="G148" i="1"/>
  <c r="H145" i="1"/>
  <c r="H152" i="1" s="1"/>
  <c r="H148" i="1"/>
  <c r="I145" i="1"/>
  <c r="I148" i="1"/>
  <c r="L145" i="1"/>
  <c r="L148" i="1"/>
  <c r="K145" i="1"/>
  <c r="K148" i="1"/>
  <c r="N145" i="1"/>
  <c r="N148" i="1"/>
  <c r="O145" i="1"/>
  <c r="O148" i="1"/>
  <c r="S145" i="1"/>
  <c r="S148" i="1"/>
  <c r="S152" i="1"/>
  <c r="S152" i="2"/>
  <c r="P145" i="1"/>
  <c r="P148" i="1"/>
  <c r="P152" i="1"/>
  <c r="P152" i="2"/>
  <c r="Q145" i="1"/>
  <c r="Q148" i="1"/>
  <c r="Q152" i="1"/>
  <c r="Q152" i="2"/>
  <c r="R145" i="1"/>
  <c r="R148" i="1"/>
  <c r="R152" i="1"/>
  <c r="R156" i="1" s="1"/>
  <c r="R152" i="2"/>
  <c r="T145" i="1"/>
  <c r="T148" i="1"/>
  <c r="T152" i="1"/>
  <c r="T156" i="1" s="1"/>
  <c r="U145" i="1"/>
  <c r="U152" i="1" s="1"/>
  <c r="U156" i="1" s="1"/>
  <c r="U148" i="1"/>
  <c r="V145" i="1"/>
  <c r="V148" i="1"/>
  <c r="X145" i="1"/>
  <c r="X148" i="1"/>
  <c r="Y145" i="1"/>
  <c r="Y148" i="1"/>
  <c r="Z145" i="1"/>
  <c r="Z148" i="1"/>
  <c r="AA145" i="1"/>
  <c r="AA148" i="1"/>
  <c r="AB145" i="1"/>
  <c r="AB148" i="1"/>
  <c r="C145" i="1"/>
  <c r="C148" i="1"/>
  <c r="I153" i="2"/>
  <c r="D153" i="2"/>
  <c r="E153" i="2"/>
  <c r="F153" i="2"/>
  <c r="G153" i="2"/>
  <c r="H153" i="2"/>
  <c r="J153" i="2"/>
  <c r="J157" i="2" s="1"/>
  <c r="K153" i="2"/>
  <c r="L153" i="2"/>
  <c r="L157" i="2"/>
  <c r="M153" i="2"/>
  <c r="N153" i="2"/>
  <c r="O153" i="2"/>
  <c r="P153" i="2"/>
  <c r="P157" i="2" s="1"/>
  <c r="Q153" i="2"/>
  <c r="R153" i="2"/>
  <c r="R157" i="2" s="1"/>
  <c r="S153" i="2"/>
  <c r="T153" i="2"/>
  <c r="U153" i="2"/>
  <c r="V153" i="2"/>
  <c r="W153" i="2"/>
  <c r="X153" i="2"/>
  <c r="AB157" i="2" s="1"/>
  <c r="C153" i="2"/>
  <c r="H157" i="2" s="1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C153" i="1"/>
  <c r="AD157" i="1" s="1"/>
  <c r="AB153" i="1"/>
  <c r="AB157" i="1" s="1"/>
  <c r="AA153" i="1"/>
  <c r="Z153" i="1"/>
  <c r="Y153" i="1"/>
  <c r="Y157" i="1" s="1"/>
  <c r="X153" i="1"/>
  <c r="X157" i="1" s="1"/>
  <c r="W153" i="1"/>
  <c r="V153" i="1"/>
  <c r="U153" i="1"/>
  <c r="V157" i="1" s="1"/>
  <c r="T153" i="1"/>
  <c r="T157" i="1" s="1"/>
  <c r="S153" i="1"/>
  <c r="R153" i="1"/>
  <c r="R157" i="1" s="1"/>
  <c r="Q153" i="1"/>
  <c r="Q157" i="1" s="1"/>
  <c r="P153" i="1"/>
  <c r="P157" i="1" s="1"/>
  <c r="O153" i="1"/>
  <c r="N153" i="1"/>
  <c r="M153" i="1"/>
  <c r="L153" i="1"/>
  <c r="K153" i="1"/>
  <c r="L157" i="1"/>
  <c r="J153" i="1"/>
  <c r="K157" i="1" s="1"/>
  <c r="I153" i="1"/>
  <c r="J157" i="1"/>
  <c r="H153" i="1"/>
  <c r="I157" i="1"/>
  <c r="G153" i="1"/>
  <c r="H157" i="1"/>
  <c r="F153" i="1"/>
  <c r="G157" i="1"/>
  <c r="E153" i="1"/>
  <c r="F157" i="1"/>
  <c r="D153" i="1"/>
  <c r="E157" i="1"/>
  <c r="C153" i="1"/>
  <c r="D157" i="1"/>
  <c r="AD149" i="1"/>
  <c r="AD160" i="2" s="1"/>
  <c r="AD148" i="1"/>
  <c r="AC148" i="1"/>
  <c r="W148" i="1"/>
  <c r="M148" i="1"/>
  <c r="AD145" i="1"/>
  <c r="AC145" i="1"/>
  <c r="W145" i="1"/>
  <c r="W152" i="1" s="1"/>
  <c r="M145" i="1"/>
  <c r="M152" i="1" s="1"/>
  <c r="AD144" i="1"/>
  <c r="AD143" i="1"/>
  <c r="AD142" i="1"/>
  <c r="AD141" i="1"/>
  <c r="AD140" i="1"/>
  <c r="AD139" i="1"/>
  <c r="AD161" i="2" s="1"/>
  <c r="AD138" i="1"/>
  <c r="AD137" i="1"/>
  <c r="AD136" i="1"/>
  <c r="AD168" i="2"/>
  <c r="AD169" i="2"/>
  <c r="S154" i="1"/>
  <c r="R154" i="1"/>
  <c r="X155" i="1"/>
  <c r="S156" i="1"/>
  <c r="Z154" i="1"/>
  <c r="AB154" i="1"/>
  <c r="AC155" i="1"/>
  <c r="AC154" i="1"/>
  <c r="Y155" i="1"/>
  <c r="Y154" i="1"/>
  <c r="F155" i="1"/>
  <c r="H155" i="1"/>
  <c r="P155" i="1"/>
  <c r="Q156" i="1"/>
  <c r="W157" i="1"/>
  <c r="AD152" i="1"/>
  <c r="AE166" i="3"/>
  <c r="AE170" i="3"/>
  <c r="AE162" i="3"/>
  <c r="AE151" i="3"/>
  <c r="AE155" i="3" s="1"/>
  <c r="AE169" i="2"/>
  <c r="AE152" i="1"/>
  <c r="AF156" i="1" s="1"/>
  <c r="AE161" i="2"/>
  <c r="AE160" i="2"/>
  <c r="AE151" i="1"/>
  <c r="AF155" i="1" l="1"/>
  <c r="X157" i="2"/>
  <c r="V157" i="2"/>
  <c r="W157" i="2"/>
  <c r="U157" i="2"/>
  <c r="S157" i="2"/>
  <c r="Q157" i="2"/>
  <c r="T157" i="2"/>
  <c r="N157" i="2"/>
  <c r="O157" i="2"/>
  <c r="K157" i="2"/>
  <c r="W152" i="2"/>
  <c r="N155" i="1"/>
  <c r="I152" i="1"/>
  <c r="I156" i="1" s="1"/>
  <c r="L161" i="2"/>
  <c r="L151" i="1"/>
  <c r="L155" i="1" s="1"/>
  <c r="AC157" i="1"/>
  <c r="Z150" i="2"/>
  <c r="C151" i="1"/>
  <c r="C151" i="2"/>
  <c r="C161" i="2"/>
  <c r="F170" i="2"/>
  <c r="AA152" i="1"/>
  <c r="AA156" i="1" s="1"/>
  <c r="J167" i="2"/>
  <c r="Z166" i="2"/>
  <c r="Z151" i="2"/>
  <c r="Z155" i="2" s="1"/>
  <c r="Y166" i="2"/>
  <c r="Y151" i="2"/>
  <c r="I166" i="2"/>
  <c r="I151" i="2"/>
  <c r="T151" i="1"/>
  <c r="T151" i="2" s="1"/>
  <c r="T155" i="2" s="1"/>
  <c r="O165" i="2"/>
  <c r="O151" i="2"/>
  <c r="D151" i="1"/>
  <c r="S151" i="2"/>
  <c r="L152" i="1"/>
  <c r="L160" i="2"/>
  <c r="K160" i="2"/>
  <c r="K152" i="1"/>
  <c r="K156" i="1" s="1"/>
  <c r="O150" i="1"/>
  <c r="O150" i="2"/>
  <c r="R151" i="1"/>
  <c r="R161" i="2"/>
  <c r="R151" i="2"/>
  <c r="AD152" i="2"/>
  <c r="I157" i="2"/>
  <c r="M157" i="2"/>
  <c r="V152" i="1"/>
  <c r="V156" i="1" s="1"/>
  <c r="AA151" i="2"/>
  <c r="AA155" i="2" s="1"/>
  <c r="AC150" i="2"/>
  <c r="AA150" i="2"/>
  <c r="X150" i="2"/>
  <c r="Q150" i="2"/>
  <c r="N150" i="2"/>
  <c r="L150" i="1"/>
  <c r="L154" i="1" s="1"/>
  <c r="L150" i="2"/>
  <c r="G152" i="1"/>
  <c r="G169" i="2"/>
  <c r="G150" i="1"/>
  <c r="G154" i="1" s="1"/>
  <c r="P150" i="2"/>
  <c r="P162" i="2"/>
  <c r="M152" i="2"/>
  <c r="Q161" i="2"/>
  <c r="Q151" i="2"/>
  <c r="AE152" i="3"/>
  <c r="V154" i="1"/>
  <c r="E152" i="2"/>
  <c r="AA154" i="1"/>
  <c r="V150" i="2"/>
  <c r="I154" i="1"/>
  <c r="I150" i="2"/>
  <c r="C169" i="2"/>
  <c r="O170" i="2"/>
  <c r="O152" i="1"/>
  <c r="N170" i="2"/>
  <c r="N152" i="1"/>
  <c r="N169" i="2"/>
  <c r="J152" i="1"/>
  <c r="J152" i="2" s="1"/>
  <c r="K161" i="2"/>
  <c r="K151" i="2"/>
  <c r="AD151" i="1"/>
  <c r="Y157" i="2"/>
  <c r="X152" i="1"/>
  <c r="X156" i="1" s="1"/>
  <c r="H152" i="2"/>
  <c r="V151" i="2"/>
  <c r="W150" i="1"/>
  <c r="W150" i="2" s="1"/>
  <c r="M150" i="1"/>
  <c r="F150" i="1"/>
  <c r="F154" i="1" s="1"/>
  <c r="D150" i="1"/>
  <c r="C168" i="2"/>
  <c r="Y170" i="2"/>
  <c r="Q170" i="2"/>
  <c r="I170" i="2"/>
  <c r="Y169" i="2"/>
  <c r="V152" i="2"/>
  <c r="V169" i="2"/>
  <c r="J168" i="2"/>
  <c r="Y165" i="2"/>
  <c r="U151" i="2"/>
  <c r="T165" i="2"/>
  <c r="I165" i="2"/>
  <c r="F165" i="2"/>
  <c r="F151" i="2"/>
  <c r="D165" i="2"/>
  <c r="D151" i="2"/>
  <c r="F162" i="2"/>
  <c r="F150" i="2"/>
  <c r="Z151" i="1"/>
  <c r="Z155" i="1" s="1"/>
  <c r="T161" i="2"/>
  <c r="U152" i="2"/>
  <c r="U156" i="2" s="1"/>
  <c r="T152" i="2"/>
  <c r="N160" i="2"/>
  <c r="AE150" i="1"/>
  <c r="AC157" i="2"/>
  <c r="AE157" i="2"/>
  <c r="AE163" i="3"/>
  <c r="AE150" i="3"/>
  <c r="Y152" i="1"/>
  <c r="AB155" i="1"/>
  <c r="U150" i="2"/>
  <c r="T150" i="1"/>
  <c r="T154" i="1" s="1"/>
  <c r="K150" i="2"/>
  <c r="J150" i="1"/>
  <c r="Z170" i="2"/>
  <c r="R170" i="2"/>
  <c r="J170" i="2"/>
  <c r="Z152" i="1"/>
  <c r="F152" i="1"/>
  <c r="F156" i="1" s="1"/>
  <c r="R168" i="2"/>
  <c r="X151" i="2"/>
  <c r="AB155" i="2" s="1"/>
  <c r="Q166" i="2"/>
  <c r="W165" i="2"/>
  <c r="G165" i="2"/>
  <c r="AB161" i="2"/>
  <c r="Z161" i="2"/>
  <c r="AB152" i="1"/>
  <c r="V160" i="2"/>
  <c r="T160" i="2"/>
  <c r="E152" i="1"/>
  <c r="G155" i="1"/>
  <c r="R150" i="2"/>
  <c r="R154" i="2" s="1"/>
  <c r="M150" i="2"/>
  <c r="H150" i="1"/>
  <c r="D150" i="2"/>
  <c r="C152" i="1"/>
  <c r="C152" i="2" s="1"/>
  <c r="AC170" i="2"/>
  <c r="AC152" i="1"/>
  <c r="I169" i="2"/>
  <c r="F169" i="2"/>
  <c r="Z168" i="2"/>
  <c r="H166" i="2"/>
  <c r="H151" i="2"/>
  <c r="AC151" i="2"/>
  <c r="AC155" i="2" s="1"/>
  <c r="AB165" i="2"/>
  <c r="Q165" i="2"/>
  <c r="M151" i="2"/>
  <c r="L165" i="2"/>
  <c r="H150" i="2"/>
  <c r="J151" i="1"/>
  <c r="D152" i="1"/>
  <c r="AD166" i="2"/>
  <c r="O157" i="1"/>
  <c r="AA157" i="1"/>
  <c r="AC169" i="2"/>
  <c r="Z169" i="2"/>
  <c r="U169" i="2"/>
  <c r="R169" i="2"/>
  <c r="M169" i="2"/>
  <c r="J169" i="2"/>
  <c r="E169" i="2"/>
  <c r="AA168" i="2"/>
  <c r="S168" i="2"/>
  <c r="K168" i="2"/>
  <c r="T166" i="2"/>
  <c r="L166" i="2"/>
  <c r="D166" i="2"/>
  <c r="AC161" i="2"/>
  <c r="U161" i="2"/>
  <c r="M161" i="2"/>
  <c r="E161" i="2"/>
  <c r="W160" i="2"/>
  <c r="O160" i="2"/>
  <c r="G160" i="2"/>
  <c r="AE168" i="3"/>
  <c r="AB166" i="2"/>
  <c r="M166" i="2"/>
  <c r="E166" i="2"/>
  <c r="AA165" i="2"/>
  <c r="X165" i="2"/>
  <c r="S165" i="2"/>
  <c r="P165" i="2"/>
  <c r="K165" i="2"/>
  <c r="H165" i="2"/>
  <c r="X161" i="2"/>
  <c r="P161" i="2"/>
  <c r="H161" i="2"/>
  <c r="Z160" i="2"/>
  <c r="R160" i="2"/>
  <c r="J160" i="2"/>
  <c r="AD157" i="2"/>
  <c r="AE165" i="2"/>
  <c r="AE160" i="3"/>
  <c r="AE173" i="3" s="1"/>
  <c r="AD150" i="1"/>
  <c r="AD170" i="2"/>
  <c r="AD155" i="1"/>
  <c r="AE155" i="1"/>
  <c r="AD151" i="2"/>
  <c r="AE154" i="1"/>
  <c r="AD150" i="2"/>
  <c r="AD154" i="2" s="1"/>
  <c r="AD154" i="1"/>
  <c r="AE151" i="2"/>
  <c r="AE152" i="2"/>
  <c r="AD165" i="2"/>
  <c r="AE157" i="1"/>
  <c r="AE156" i="1"/>
  <c r="Z157" i="1"/>
  <c r="U157" i="1"/>
  <c r="S157" i="1"/>
  <c r="N157" i="1"/>
  <c r="M157" i="1"/>
  <c r="AE156" i="3" l="1"/>
  <c r="AF156" i="3"/>
  <c r="AB154" i="2"/>
  <c r="AE156" i="2"/>
  <c r="Y156" i="1"/>
  <c r="Y152" i="2"/>
  <c r="L154" i="2"/>
  <c r="L156" i="1"/>
  <c r="AA152" i="2"/>
  <c r="AE155" i="2"/>
  <c r="D156" i="1"/>
  <c r="D152" i="2"/>
  <c r="H155" i="2"/>
  <c r="AB156" i="1"/>
  <c r="AE153" i="3"/>
  <c r="AE154" i="3"/>
  <c r="AF154" i="1"/>
  <c r="AE150" i="2"/>
  <c r="E154" i="1"/>
  <c r="D154" i="1"/>
  <c r="V155" i="2"/>
  <c r="N156" i="1"/>
  <c r="N152" i="2"/>
  <c r="V154" i="2"/>
  <c r="AB152" i="2"/>
  <c r="AA154" i="2"/>
  <c r="R155" i="2"/>
  <c r="O154" i="1"/>
  <c r="P154" i="1"/>
  <c r="S155" i="2"/>
  <c r="P155" i="2"/>
  <c r="F152" i="2"/>
  <c r="J156" i="2" s="1"/>
  <c r="AD156" i="2"/>
  <c r="M155" i="1"/>
  <c r="AD155" i="2"/>
  <c r="J155" i="1"/>
  <c r="K155" i="1"/>
  <c r="AC156" i="1"/>
  <c r="AC152" i="2"/>
  <c r="H154" i="1"/>
  <c r="E156" i="1"/>
  <c r="Z156" i="1"/>
  <c r="Z152" i="2"/>
  <c r="J154" i="1"/>
  <c r="K154" i="1"/>
  <c r="G150" i="2"/>
  <c r="T150" i="2"/>
  <c r="X154" i="2" s="1"/>
  <c r="G156" i="1"/>
  <c r="G152" i="2"/>
  <c r="H156" i="2" s="1"/>
  <c r="H156" i="1"/>
  <c r="N154" i="2"/>
  <c r="AC154" i="2"/>
  <c r="S154" i="2"/>
  <c r="L152" i="2"/>
  <c r="E155" i="1"/>
  <c r="D155" i="1"/>
  <c r="T155" i="1"/>
  <c r="U155" i="1"/>
  <c r="Y155" i="2"/>
  <c r="J150" i="2"/>
  <c r="J154" i="2" s="1"/>
  <c r="Z154" i="2"/>
  <c r="AD156" i="1"/>
  <c r="M156" i="1"/>
  <c r="W156" i="2"/>
  <c r="W154" i="1"/>
  <c r="X154" i="1"/>
  <c r="H154" i="2"/>
  <c r="M154" i="2"/>
  <c r="X155" i="2"/>
  <c r="K154" i="2"/>
  <c r="U155" i="2"/>
  <c r="V156" i="2"/>
  <c r="M154" i="1"/>
  <c r="N154" i="1"/>
  <c r="J151" i="2"/>
  <c r="J155" i="2" s="1"/>
  <c r="J156" i="1"/>
  <c r="P156" i="1"/>
  <c r="O152" i="2"/>
  <c r="O156" i="2" s="1"/>
  <c r="O156" i="1"/>
  <c r="I154" i="2"/>
  <c r="U154" i="1"/>
  <c r="P154" i="2"/>
  <c r="X152" i="2"/>
  <c r="X156" i="2" s="1"/>
  <c r="Q154" i="2"/>
  <c r="AA155" i="1"/>
  <c r="R155" i="1"/>
  <c r="S155" i="1"/>
  <c r="K152" i="2"/>
  <c r="I155" i="2"/>
  <c r="N155" i="2"/>
  <c r="W155" i="2"/>
  <c r="L151" i="2"/>
  <c r="I152" i="2"/>
  <c r="R156" i="2"/>
  <c r="W156" i="1"/>
  <c r="AE154" i="2"/>
  <c r="AE157" i="3" l="1"/>
  <c r="AF157" i="3"/>
  <c r="I156" i="2"/>
  <c r="N156" i="2"/>
  <c r="S156" i="2"/>
  <c r="M155" i="2"/>
  <c r="AA156" i="2"/>
  <c r="K155" i="2"/>
  <c r="L155" i="2"/>
  <c r="O155" i="2"/>
  <c r="T156" i="2"/>
  <c r="T154" i="2"/>
  <c r="Y154" i="2"/>
  <c r="Z156" i="2"/>
  <c r="AC156" i="2"/>
  <c r="Q155" i="2"/>
  <c r="M156" i="2"/>
  <c r="U154" i="2"/>
  <c r="Y156" i="2"/>
  <c r="K156" i="2"/>
  <c r="P156" i="2"/>
  <c r="L156" i="2"/>
  <c r="Q156" i="2"/>
  <c r="AB156" i="2"/>
  <c r="O154" i="2"/>
  <c r="W154" i="2"/>
</calcChain>
</file>

<file path=xl/sharedStrings.xml><?xml version="1.0" encoding="utf-8"?>
<sst xmlns="http://schemas.openxmlformats.org/spreadsheetml/2006/main" count="1193" uniqueCount="215">
  <si>
    <t>POIS PROTEAGINEUX - SURFACES (ha)</t>
  </si>
  <si>
    <t>Source : Terres Inovia et Terres Univia d'après les données du Ministère de l'Agriculture, de l'Agroalimentaire et de la Forêt (MAAF)</t>
  </si>
  <si>
    <t>Date de la dernière actualisation :</t>
  </si>
  <si>
    <t xml:space="preserve"> : absence de pois</t>
  </si>
  <si>
    <t xml:space="preserve"> </t>
  </si>
  <si>
    <t>Superficie (ha)</t>
  </si>
  <si>
    <t>POIS</t>
  </si>
  <si>
    <t>*données provisoires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</si>
  <si>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</si>
  <si>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</si>
  <si>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</si>
  <si>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</si>
  <si>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</si>
  <si>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</si>
  <si>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</si>
  <si>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</si>
  <si>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</si>
  <si>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</si>
  <si>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</si>
  <si>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</si>
  <si>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</si>
  <si>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</si>
  <si>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</si>
  <si>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</si>
  <si>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</si>
  <si>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</si>
  <si>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</si>
  <si>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 xml:space="preserve">   D67 - Bas-Rhin</t>
  </si>
  <si>
    <t>Est et Nord</t>
  </si>
  <si>
    <t xml:space="preserve">   D68 - Haut-Rhin</t>
  </si>
  <si>
    <t>R42 - Alsace</t>
  </si>
  <si>
    <t xml:space="preserve">   D24 - Dordogne</t>
  </si>
  <si>
    <t>Sud</t>
  </si>
  <si>
    <t xml:space="preserve">   D33 - Gironde</t>
  </si>
  <si>
    <t xml:space="preserve">   D40 - Landes</t>
  </si>
  <si>
    <t xml:space="preserve">   D47 - Lot-et-Garonne</t>
  </si>
  <si>
    <t xml:space="preserve">   D64 - Pyrénées-Atlantiques</t>
  </si>
  <si>
    <t>R72 - Aquitaine</t>
  </si>
  <si>
    <t xml:space="preserve">   D03 - Allier</t>
  </si>
  <si>
    <t xml:space="preserve">   D15 - Cantal</t>
  </si>
  <si>
    <t xml:space="preserve">   D43 - Haute-Loire</t>
  </si>
  <si>
    <t xml:space="preserve">   D63 - Puy-de-Dôme</t>
  </si>
  <si>
    <t>R83 - Auvergne</t>
  </si>
  <si>
    <t xml:space="preserve">   D21 - Côte-d'Or</t>
  </si>
  <si>
    <t xml:space="preserve">   D58 - Nièvre</t>
  </si>
  <si>
    <t xml:space="preserve">   D71 - Saône-et-Loire</t>
  </si>
  <si>
    <t xml:space="preserve">   D89 - Yonne</t>
  </si>
  <si>
    <t>R26 - Bourgogne</t>
  </si>
  <si>
    <t xml:space="preserve">   D22 - Côtes-d'Armor</t>
  </si>
  <si>
    <t>Centre et Ouest</t>
  </si>
  <si>
    <t xml:space="preserve">   D29 - Finistère</t>
  </si>
  <si>
    <t xml:space="preserve">   D35 - Ille-et-Vilaine</t>
  </si>
  <si>
    <t xml:space="preserve">   D56 - Morbihan</t>
  </si>
  <si>
    <t>R53 - Bretagne</t>
  </si>
  <si>
    <t xml:space="preserve">   D18 - Cher</t>
  </si>
  <si>
    <t xml:space="preserve">   D28 - Eure-et-Loir</t>
  </si>
  <si>
    <t xml:space="preserve">   D36 - Indre</t>
  </si>
  <si>
    <t xml:space="preserve">   D37 - Indre-et-Loire</t>
  </si>
  <si>
    <t xml:space="preserve">   D41 - Loir-et-Cher</t>
  </si>
  <si>
    <t xml:space="preserve">   D45 - Loiret</t>
  </si>
  <si>
    <t>R24 - Centre Val de Loire</t>
  </si>
  <si>
    <t xml:space="preserve">   D08 - Ardennes</t>
  </si>
  <si>
    <t xml:space="preserve">   D10 - Aube</t>
  </si>
  <si>
    <t xml:space="preserve">   D51 - Marne</t>
  </si>
  <si>
    <t xml:space="preserve">   D52 - Haute-Marne</t>
  </si>
  <si>
    <t>R21 - Champagne-Ardenne</t>
  </si>
  <si>
    <t xml:space="preserve">   D2A - Corse-du-Sud</t>
  </si>
  <si>
    <t xml:space="preserve">   D2B - Haute-Corse</t>
  </si>
  <si>
    <t>R94 - Corse</t>
  </si>
  <si>
    <t xml:space="preserve">   D25 - Doubs</t>
  </si>
  <si>
    <t xml:space="preserve">   D39 - Jura</t>
  </si>
  <si>
    <t xml:space="preserve">   D70 - Haute-Saône</t>
  </si>
  <si>
    <t xml:space="preserve">   D90 - Territoire de Belfort</t>
  </si>
  <si>
    <t>R43 - Franche-Comté</t>
  </si>
  <si>
    <t xml:space="preserve">   D77 - Seine-et-Marne</t>
  </si>
  <si>
    <t xml:space="preserve">   D78 - Yvelines</t>
  </si>
  <si>
    <t xml:space="preserve">   D91 - Essonne</t>
  </si>
  <si>
    <t xml:space="preserve">   D92 - Hauts-de-Seine</t>
  </si>
  <si>
    <t xml:space="preserve">   D93 - Seine-Saint-Denis</t>
  </si>
  <si>
    <t xml:space="preserve">   D94 - Val-de-Marne</t>
  </si>
  <si>
    <t xml:space="preserve">   D95 - Val-d'Oise</t>
  </si>
  <si>
    <t>R11 - Ile-de-France</t>
  </si>
  <si>
    <t xml:space="preserve">   D11 - Aude</t>
  </si>
  <si>
    <t xml:space="preserve">   D30 - Gard</t>
  </si>
  <si>
    <t xml:space="preserve">   D34 - Hérault</t>
  </si>
  <si>
    <t xml:space="preserve">   D48 - Lozère</t>
  </si>
  <si>
    <t xml:space="preserve">   D66 - Pyrénées-Orientales</t>
  </si>
  <si>
    <t>R91 - Languedoc-Roussillon</t>
  </si>
  <si>
    <t xml:space="preserve">   D19 - Corrèze</t>
  </si>
  <si>
    <t xml:space="preserve">   D23 - Creuse</t>
  </si>
  <si>
    <t xml:space="preserve">   D87 - Haute-Vienne</t>
  </si>
  <si>
    <t>R74 - Limousin</t>
  </si>
  <si>
    <t xml:space="preserve">   D54 - Meurthe-et-Moselle</t>
  </si>
  <si>
    <t xml:space="preserve">   D55 - Meuse</t>
  </si>
  <si>
    <t xml:space="preserve">   D57 - Moselle</t>
  </si>
  <si>
    <t xml:space="preserve">   D88 - Vosges</t>
  </si>
  <si>
    <t>R41 - Lorraine</t>
  </si>
  <si>
    <t xml:space="preserve">   D09 - Ariège</t>
  </si>
  <si>
    <t xml:space="preserve">   D12 - Aveyron</t>
  </si>
  <si>
    <t xml:space="preserve">   D31 - Haute-Garonne</t>
  </si>
  <si>
    <t xml:space="preserve">   D32 - Gers</t>
  </si>
  <si>
    <t xml:space="preserve">   D46 - Lot</t>
  </si>
  <si>
    <t xml:space="preserve">   D65 - Hautes-Pyrénées</t>
  </si>
  <si>
    <t xml:space="preserve">   D81 - Tarn</t>
  </si>
  <si>
    <t xml:space="preserve">   D82 - Tarn-et-Garonne</t>
  </si>
  <si>
    <t>R73 - Midi-Pyrénées</t>
  </si>
  <si>
    <t xml:space="preserve">   D59 - Nord</t>
  </si>
  <si>
    <t xml:space="preserve">   D62 - Pas-de-Calais</t>
  </si>
  <si>
    <t>R31 - Nord - Pas-de-Calais</t>
  </si>
  <si>
    <t xml:space="preserve">   D14 - Calvados</t>
  </si>
  <si>
    <t xml:space="preserve">   D50 - Manche</t>
  </si>
  <si>
    <t xml:space="preserve">   D61 - Orne</t>
  </si>
  <si>
    <t>R25 - Basse-Normandie</t>
  </si>
  <si>
    <t xml:space="preserve">   D27 - Eure</t>
  </si>
  <si>
    <t xml:space="preserve">   D76 - Seine-Maritime</t>
  </si>
  <si>
    <t>R23 - Haute-Normandie</t>
  </si>
  <si>
    <t xml:space="preserve">   D44 - Loire-Atlantique</t>
  </si>
  <si>
    <t xml:space="preserve">   D49 - Maine-et-Loire</t>
  </si>
  <si>
    <t xml:space="preserve">   D53 - Mayenne</t>
  </si>
  <si>
    <t xml:space="preserve">   D72 - Sarthe</t>
  </si>
  <si>
    <t xml:space="preserve">   D85 - Vendée</t>
  </si>
  <si>
    <t>R52 - Pays de la Loire</t>
  </si>
  <si>
    <t xml:space="preserve">   D02 - Aisne</t>
  </si>
  <si>
    <t xml:space="preserve">   D60 - Oise</t>
  </si>
  <si>
    <t xml:space="preserve">   D80 - Somme</t>
  </si>
  <si>
    <t>R22 - Picardie</t>
  </si>
  <si>
    <t xml:space="preserve">   D16 - Charente</t>
  </si>
  <si>
    <t xml:space="preserve">   D17 - Charente-Maritime</t>
  </si>
  <si>
    <t xml:space="preserve">   D79 - Deux-Sèvres</t>
  </si>
  <si>
    <t xml:space="preserve">   D86 - Vienne</t>
  </si>
  <si>
    <t>R54 - Poitou-Charentes</t>
  </si>
  <si>
    <t xml:space="preserve">   D04 - Alpes-de-Haute-Provence</t>
  </si>
  <si>
    <t xml:space="preserve">   D05 - Hautes-Alpes</t>
  </si>
  <si>
    <t xml:space="preserve">   D06 - Alpes-Maritimes</t>
  </si>
  <si>
    <t xml:space="preserve">   D13 - Bouches-du-Rhône</t>
  </si>
  <si>
    <t xml:space="preserve">   D83 - Var</t>
  </si>
  <si>
    <t xml:space="preserve">   D84 - Vaucluse</t>
  </si>
  <si>
    <t>R93 - Provence-Alpes-Côte d'Azur</t>
  </si>
  <si>
    <t xml:space="preserve">   D01 - Ain</t>
  </si>
  <si>
    <t xml:space="preserve">   D07 - Ardèche</t>
  </si>
  <si>
    <t xml:space="preserve">   D26 - Drôme</t>
  </si>
  <si>
    <t xml:space="preserve">   D38 - Isère</t>
  </si>
  <si>
    <t xml:space="preserve">   D42 - Loire</t>
  </si>
  <si>
    <t xml:space="preserve">   D69 - Rhône</t>
  </si>
  <si>
    <t xml:space="preserve">   D73 - Savoie</t>
  </si>
  <si>
    <t xml:space="preserve">   D74 - Haute-Savoie</t>
  </si>
  <si>
    <t>R82 - Rhône-Alpes</t>
  </si>
  <si>
    <t>FR - France métropolitaine</t>
  </si>
  <si>
    <t xml:space="preserve"> /</t>
  </si>
  <si>
    <t>SURFACES "ANCIENNES" REGIONS</t>
  </si>
  <si>
    <t>Bretagne</t>
  </si>
  <si>
    <t>Centre Val de Loire</t>
  </si>
  <si>
    <t xml:space="preserve"> Ile-de-France</t>
  </si>
  <si>
    <t>Limousin</t>
  </si>
  <si>
    <t>Basse-Normandie</t>
  </si>
  <si>
    <t>Haute-Normandie</t>
  </si>
  <si>
    <t>Pays de la Loire</t>
  </si>
  <si>
    <t>Poitou-Charentes</t>
  </si>
  <si>
    <t>Alsace</t>
  </si>
  <si>
    <t>Bourgogne</t>
  </si>
  <si>
    <t>Champagne-Ardenne</t>
  </si>
  <si>
    <t>Franche-Comté</t>
  </si>
  <si>
    <t>Lorraine</t>
  </si>
  <si>
    <t>Nord - Pas-de-Calais</t>
  </si>
  <si>
    <t>Picardie</t>
  </si>
  <si>
    <t>Aquitaine</t>
  </si>
  <si>
    <t>Auvergne</t>
  </si>
  <si>
    <t>Corse</t>
  </si>
  <si>
    <t>Languedoc-Roussillon</t>
  </si>
  <si>
    <t>Midi-Pyrénées</t>
  </si>
  <si>
    <t>Provence-Alpes-Côte d'Azur</t>
  </si>
  <si>
    <t>Rhône-Alpes</t>
  </si>
  <si>
    <t>Grand bassin Centre et Ouest</t>
  </si>
  <si>
    <t>Grand bassin Est et Nord</t>
  </si>
  <si>
    <t>Grand bassin Sud</t>
  </si>
  <si>
    <t>France métropolitaine</t>
  </si>
  <si>
    <t>Evolution année N par rapport à N-1 Centre et Ouest (en %)</t>
  </si>
  <si>
    <t>Evolution année N par rapport à N-1 Est et Nord (en %)</t>
  </si>
  <si>
    <t>Evolution année N par rapport à N-1 Sud (en %)</t>
  </si>
  <si>
    <t>Evolution année N par rapport à N-1 France métropolitaine (en %)</t>
  </si>
  <si>
    <t>SURFACES "NOUVELLES" REGIONS</t>
  </si>
  <si>
    <t>2008</t>
  </si>
  <si>
    <t>2009</t>
  </si>
  <si>
    <t>2010</t>
  </si>
  <si>
    <t>2011</t>
  </si>
  <si>
    <t>2012</t>
  </si>
  <si>
    <t>2013</t>
  </si>
  <si>
    <t>2014</t>
  </si>
  <si>
    <t>2015</t>
  </si>
  <si>
    <t>AUVERGNE ET RHÔNE ALPES</t>
  </si>
  <si>
    <t>BOURGOGNE ET FRANCHE COMTE</t>
  </si>
  <si>
    <t>BRETAGNE</t>
  </si>
  <si>
    <t>CENTRE VAL DE LOIRE</t>
  </si>
  <si>
    <t>CORSE</t>
  </si>
  <si>
    <t>GRAND EST</t>
  </si>
  <si>
    <t>HAUTS DE France</t>
  </si>
  <si>
    <t>ILE DE France</t>
  </si>
  <si>
    <t>NORMANDIE</t>
  </si>
  <si>
    <t>NOUVELLE AQUITAINE</t>
  </si>
  <si>
    <t>OCCITANIE</t>
  </si>
  <si>
    <t>PAYS DE LOIRE</t>
  </si>
  <si>
    <t>PROVENCE-ALPES-CÔTE D'AZUR</t>
  </si>
  <si>
    <t>POIS PROTEAGINEUX - RENDEMENTS (q/ha)</t>
  </si>
  <si>
    <t>absence de pois</t>
  </si>
  <si>
    <t>R24 - Centre Val de loire</t>
  </si>
  <si>
    <t>RENDEMENTS "ANCIENNES" REGIONS</t>
  </si>
  <si>
    <t>Evolution du rendement de l'année N par rapport à la la moy. glissée sur les cinq ans [N-5 à N-1] en Centre et Ouest (en %)</t>
  </si>
  <si>
    <t>Evolution du rendement de l'année N par rapport à la la moy. glissée sur les cinq ans [N-5 à N-1] en Est et Nord (en %)</t>
  </si>
  <si>
    <t>Evolution du rendement de l'année N par rapport à la la moy. glissée sur les cinq ans [N-5 à N-1] dans le Sud (en %)</t>
  </si>
  <si>
    <t>Evolution du rendement de l'année N par rapport à la la moy. glissée sur les cinq ans [N-5 à N-1] en France (en %)</t>
  </si>
  <si>
    <t>RENDEMENTS "NOUVELLES" REGIONS</t>
  </si>
  <si>
    <t>POIS PROTEAGINEUX - PRODUCTION (t)</t>
  </si>
  <si>
    <t>PRODUCTION "ANCIENNES" REGIONS</t>
  </si>
  <si>
    <t>PRODUCTION "NOUVELLES" REGIONS</t>
  </si>
  <si>
    <t>2018*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</si>
</sst>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4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10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3" borderId="1" xfId="0" applyFont="1" applyFill="1" applyBorder="1"/>
    <xf numFmtId="0" fontId="5" fillId="4" borderId="1" xfId="0" applyFont="1" applyFill="1" applyBorder="1"/>
    <xf numFmtId="0" fontId="6" fillId="4" borderId="0" xfId="0" applyFont="1" applyFill="1"/>
    <xf numFmtId="0" fontId="7" fillId="0" borderId="0" xfId="0" applyFont="1"/>
    <xf numFmtId="49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164" fontId="3" fillId="0" borderId="1" xfId="0" applyNumberFormat="1" applyFont="1" applyBorder="1"/>
    <xf numFmtId="164" fontId="5" fillId="4" borderId="1" xfId="0" applyNumberFormat="1" applyFont="1" applyFill="1" applyBorder="1"/>
    <xf numFmtId="0" fontId="8" fillId="2" borderId="0" xfId="0" applyFont="1" applyFill="1"/>
    <xf numFmtId="0" fontId="8" fillId="3" borderId="0" xfId="0" applyFont="1" applyFill="1"/>
    <xf numFmtId="1" fontId="3" fillId="0" borderId="1" xfId="0" applyNumberFormat="1" applyFont="1" applyBorder="1"/>
    <xf numFmtId="1" fontId="5" fillId="4" borderId="1" xfId="0" applyNumberFormat="1" applyFont="1" applyFill="1" applyBorder="1"/>
    <xf numFmtId="1" fontId="3" fillId="0" borderId="0" xfId="0" applyNumberFormat="1" applyFont="1"/>
    <xf numFmtId="1" fontId="5" fillId="0" borderId="1" xfId="0" applyNumberFormat="1" applyFont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1" fontId="5" fillId="6" borderId="1" xfId="0" applyNumberFormat="1" applyFont="1" applyFill="1" applyBorder="1"/>
    <xf numFmtId="0" fontId="9" fillId="0" borderId="0" xfId="0" applyFont="1"/>
    <xf numFmtId="0" fontId="3" fillId="7" borderId="1" xfId="0" applyFont="1" applyFill="1" applyBorder="1"/>
    <xf numFmtId="0" fontId="3" fillId="7" borderId="2" xfId="0" applyFont="1" applyFill="1" applyBorder="1"/>
    <xf numFmtId="0" fontId="3" fillId="7" borderId="0" xfId="0" applyFont="1" applyFill="1"/>
    <xf numFmtId="0" fontId="5" fillId="7" borderId="1" xfId="0" applyFont="1" applyFill="1" applyBorder="1"/>
    <xf numFmtId="0" fontId="3" fillId="7" borderId="3" xfId="0" applyFont="1" applyFill="1" applyBorder="1"/>
    <xf numFmtId="164" fontId="3" fillId="7" borderId="1" xfId="0" applyNumberFormat="1" applyFont="1" applyFill="1" applyBorder="1"/>
    <xf numFmtId="1" fontId="3" fillId="7" borderId="1" xfId="0" applyNumberFormat="1" applyFont="1" applyFill="1" applyBorder="1"/>
    <xf numFmtId="0" fontId="3" fillId="2" borderId="1" xfId="0" applyFont="1" applyFill="1" applyBorder="1"/>
    <xf numFmtId="1" fontId="3" fillId="2" borderId="1" xfId="0" applyNumberFormat="1" applyFont="1" applyFill="1" applyBorder="1"/>
    <xf numFmtId="14" fontId="2" fillId="8" borderId="0" xfId="0" applyNumberFormat="1" applyFont="1" applyFill="1" applyAlignment="1">
      <alignment horizontal="left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64" fontId="5" fillId="6" borderId="1" xfId="0" applyNumberFormat="1" applyFont="1" applyFill="1" applyBorder="1" applyAlignment="1">
      <alignment vertical="center"/>
    </xf>
    <xf numFmtId="0" fontId="4" fillId="0" borderId="0" xfId="0" applyFont="1"/>
    <xf numFmtId="1" fontId="4" fillId="0" borderId="0" xfId="0" applyNumberFormat="1" applyFont="1"/>
    <xf numFmtId="0" fontId="3" fillId="9" borderId="1" xfId="0" applyFont="1" applyFill="1" applyBorder="1"/>
    <xf numFmtId="0" fontId="5" fillId="4" borderId="1" xfId="0" applyFont="1" applyFill="1" applyBorder="1" applyAlignment="1">
      <alignment horizontal="right"/>
    </xf>
    <xf numFmtId="1" fontId="5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L184"/>
  <sheetViews>
    <sheetView zoomScale="90" zoomScaleNormal="90" workbookViewId="0">
      <pane xSplit="1" ySplit="6" topLeftCell="AA7" activePane="bottomRight" state="frozen"/>
      <selection pane="topRight" activeCell="B1" sqref="B1"/>
      <selection pane="bottomLeft" activeCell="A9" sqref="A9"/>
      <selection pane="bottomRight" activeCell="A5" sqref="A5"/>
    </sheetView>
  </sheetViews>
  <sheetFormatPr baseColWidth="10" defaultColWidth="9.140625" defaultRowHeight="12.75" x14ac:dyDescent="0.2"/>
  <cols>
    <col min="1" max="1" width="63.28515625" style="2" customWidth="1"/>
    <col min="2" max="2" width="16.140625" style="7" customWidth="1"/>
    <col min="3" max="21" width="11.42578125" style="2" customWidth="1"/>
    <col min="22" max="256" width="11.42578125" customWidth="1"/>
  </cols>
  <sheetData>
    <row r="1" spans="1:32" ht="18" x14ac:dyDescent="0.25">
      <c r="A1" s="6" t="s">
        <v>0</v>
      </c>
      <c r="B1" s="22"/>
    </row>
    <row r="2" spans="1:32" x14ac:dyDescent="0.2">
      <c r="A2" s="41" t="s">
        <v>1</v>
      </c>
      <c r="B2" s="4"/>
    </row>
    <row r="3" spans="1:32" x14ac:dyDescent="0.2">
      <c r="A3" s="1" t="s">
        <v>2</v>
      </c>
      <c r="B3" s="4"/>
      <c r="C3" s="58">
        <v>0</v>
      </c>
      <c r="D3" s="2" t="s">
        <v>3</v>
      </c>
    </row>
    <row r="4" spans="1:32" x14ac:dyDescent="0.2">
      <c r="A4" s="51">
        <v>43383</v>
      </c>
      <c r="B4" s="23"/>
    </row>
    <row r="5" spans="1:32" x14ac:dyDescent="0.2">
      <c r="A5" s="2" t="s">
        <v>4</v>
      </c>
      <c r="C5" s="2" t="s">
        <v>5</v>
      </c>
      <c r="W5" t="s">
        <v>6</v>
      </c>
      <c r="AD5" s="18" t="s">
        <v>7</v>
      </c>
      <c r="AE5" s="18"/>
    </row>
    <row r="6" spans="1:32" s="11" customFormat="1" ht="15" x14ac:dyDescent="0.25">
      <c r="A6" s="9"/>
      <c r="B6" s="9"/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0" t="s">
        <v>21</v>
      </c>
      <c r="Q6" s="10" t="s">
        <v>22</v>
      </c>
      <c r="R6" s="10" t="s">
        <v>23</v>
      </c>
      <c r="S6" s="10" t="s">
        <v>24</v>
      </c>
      <c r="T6" s="10" t="s">
        <v>25</v>
      </c>
      <c r="U6" s="10" t="s">
        <v>26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>
        <v>2017</v>
      </c>
      <c r="AF6" s="10" t="s">
        <v>214</v>
      </c>
    </row>
    <row r="7" spans="1:32" s="21" customFormat="1" ht="9.75" customHeight="1" x14ac:dyDescent="0.25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2" x14ac:dyDescent="0.2">
      <c r="A8" s="12" t="s">
        <v>27</v>
      </c>
      <c r="B8" s="8" t="s">
        <v>28</v>
      </c>
      <c r="C8" s="42">
        <v>35</v>
      </c>
      <c r="D8" s="42">
        <v>10</v>
      </c>
      <c r="E8" s="58">
        <v>0</v>
      </c>
      <c r="F8" s="58">
        <v>0</v>
      </c>
      <c r="G8" s="42">
        <v>30</v>
      </c>
      <c r="H8" s="42">
        <v>30</v>
      </c>
      <c r="I8" s="42">
        <v>30</v>
      </c>
      <c r="J8" s="42">
        <v>30</v>
      </c>
      <c r="K8" s="42">
        <v>30</v>
      </c>
      <c r="L8" s="42">
        <v>20</v>
      </c>
      <c r="M8" s="58">
        <v>0</v>
      </c>
      <c r="N8" s="42">
        <v>20</v>
      </c>
      <c r="O8" s="42">
        <v>2</v>
      </c>
      <c r="P8" s="42">
        <v>16</v>
      </c>
      <c r="Q8" s="42">
        <v>21</v>
      </c>
      <c r="R8" s="42">
        <v>38</v>
      </c>
      <c r="S8" s="42">
        <v>34</v>
      </c>
      <c r="T8" s="42">
        <v>69</v>
      </c>
      <c r="U8" s="42">
        <v>82</v>
      </c>
      <c r="V8" s="42">
        <v>66</v>
      </c>
      <c r="W8" s="42">
        <v>74</v>
      </c>
      <c r="X8" s="42">
        <v>126</v>
      </c>
      <c r="Y8" s="42">
        <v>80</v>
      </c>
      <c r="Z8" s="42">
        <v>20</v>
      </c>
      <c r="AA8" s="42">
        <v>20</v>
      </c>
      <c r="AB8" s="43">
        <v>43</v>
      </c>
      <c r="AC8" s="42">
        <v>45</v>
      </c>
      <c r="AD8" s="42">
        <v>180</v>
      </c>
      <c r="AE8" s="42">
        <v>180</v>
      </c>
      <c r="AF8" s="42">
        <v>20</v>
      </c>
    </row>
    <row r="9" spans="1:32" x14ac:dyDescent="0.2">
      <c r="A9" s="12" t="s">
        <v>29</v>
      </c>
      <c r="B9" s="8" t="s">
        <v>28</v>
      </c>
      <c r="C9" s="42">
        <v>231</v>
      </c>
      <c r="D9" s="42">
        <v>180</v>
      </c>
      <c r="E9" s="42">
        <v>80</v>
      </c>
      <c r="F9" s="42">
        <v>50</v>
      </c>
      <c r="G9" s="42">
        <v>25</v>
      </c>
      <c r="H9" s="42">
        <v>15</v>
      </c>
      <c r="I9" s="42">
        <v>15</v>
      </c>
      <c r="J9" s="42">
        <v>10</v>
      </c>
      <c r="K9" s="42">
        <v>12</v>
      </c>
      <c r="L9" s="42">
        <v>12</v>
      </c>
      <c r="M9" s="42">
        <v>20</v>
      </c>
      <c r="N9" s="42">
        <v>20</v>
      </c>
      <c r="O9" s="42">
        <v>50</v>
      </c>
      <c r="P9" s="42">
        <v>45</v>
      </c>
      <c r="Q9" s="42">
        <v>45</v>
      </c>
      <c r="R9" s="42">
        <v>65</v>
      </c>
      <c r="S9" s="42">
        <v>120</v>
      </c>
      <c r="T9" s="42">
        <v>130</v>
      </c>
      <c r="U9" s="42">
        <v>110</v>
      </c>
      <c r="V9" s="42">
        <v>80</v>
      </c>
      <c r="W9" s="42">
        <v>80</v>
      </c>
      <c r="X9" s="42">
        <v>70</v>
      </c>
      <c r="Y9" s="42">
        <v>40</v>
      </c>
      <c r="Z9" s="42">
        <v>20</v>
      </c>
      <c r="AA9" s="42">
        <v>26</v>
      </c>
      <c r="AB9" s="43">
        <v>37</v>
      </c>
      <c r="AC9" s="42">
        <v>40</v>
      </c>
      <c r="AD9" s="42">
        <v>50</v>
      </c>
      <c r="AE9" s="42">
        <v>50</v>
      </c>
      <c r="AF9" s="42">
        <v>80</v>
      </c>
    </row>
    <row r="10" spans="1:32" s="14" customFormat="1" x14ac:dyDescent="0.2">
      <c r="A10" s="13" t="s">
        <v>30</v>
      </c>
      <c r="B10" s="24" t="s">
        <v>28</v>
      </c>
      <c r="C10" s="49">
        <v>266</v>
      </c>
      <c r="D10" s="49">
        <v>190</v>
      </c>
      <c r="E10" s="49">
        <v>80</v>
      </c>
      <c r="F10" s="49">
        <v>50</v>
      </c>
      <c r="G10" s="49">
        <v>55</v>
      </c>
      <c r="H10" s="49">
        <v>45</v>
      </c>
      <c r="I10" s="13">
        <v>45</v>
      </c>
      <c r="J10" s="13">
        <v>40</v>
      </c>
      <c r="K10" s="13">
        <v>42</v>
      </c>
      <c r="L10" s="13">
        <v>32</v>
      </c>
      <c r="M10" s="13">
        <v>20</v>
      </c>
      <c r="N10" s="13">
        <v>40</v>
      </c>
      <c r="O10" s="13">
        <v>52</v>
      </c>
      <c r="P10" s="13">
        <v>61</v>
      </c>
      <c r="Q10" s="13">
        <v>66</v>
      </c>
      <c r="R10" s="13">
        <v>103</v>
      </c>
      <c r="S10" s="13">
        <v>154</v>
      </c>
      <c r="T10" s="13">
        <v>199</v>
      </c>
      <c r="U10" s="13">
        <v>192</v>
      </c>
      <c r="V10" s="13">
        <v>146</v>
      </c>
      <c r="W10" s="13">
        <v>154</v>
      </c>
      <c r="X10" s="49">
        <v>196</v>
      </c>
      <c r="Y10" s="49">
        <v>120</v>
      </c>
      <c r="Z10" s="49">
        <v>40</v>
      </c>
      <c r="AA10" s="49">
        <v>46</v>
      </c>
      <c r="AB10" s="49">
        <v>80</v>
      </c>
      <c r="AC10" s="49">
        <v>85</v>
      </c>
      <c r="AD10" s="49">
        <v>230</v>
      </c>
      <c r="AE10" s="49">
        <v>230</v>
      </c>
      <c r="AF10" s="49">
        <v>100</v>
      </c>
    </row>
    <row r="11" spans="1:32" x14ac:dyDescent="0.2">
      <c r="A11" s="12" t="s">
        <v>31</v>
      </c>
      <c r="B11" s="8" t="s">
        <v>32</v>
      </c>
      <c r="C11" s="42">
        <v>326</v>
      </c>
      <c r="D11" s="42">
        <v>520</v>
      </c>
      <c r="E11" s="42">
        <v>187</v>
      </c>
      <c r="F11" s="42">
        <v>195</v>
      </c>
      <c r="G11" s="42">
        <v>339</v>
      </c>
      <c r="H11" s="42">
        <v>264</v>
      </c>
      <c r="I11" s="42">
        <v>212</v>
      </c>
      <c r="J11" s="42">
        <v>257</v>
      </c>
      <c r="K11" s="42">
        <v>223</v>
      </c>
      <c r="L11" s="42">
        <v>110</v>
      </c>
      <c r="M11" s="42">
        <v>60</v>
      </c>
      <c r="N11" s="42">
        <v>65</v>
      </c>
      <c r="O11" s="42">
        <v>471</v>
      </c>
      <c r="P11" s="42">
        <v>289</v>
      </c>
      <c r="Q11" s="42">
        <v>283</v>
      </c>
      <c r="R11" s="42">
        <v>259</v>
      </c>
      <c r="S11" s="42">
        <v>299</v>
      </c>
      <c r="T11" s="42">
        <v>276</v>
      </c>
      <c r="U11" s="42">
        <v>262</v>
      </c>
      <c r="V11" s="42">
        <v>86</v>
      </c>
      <c r="W11" s="42">
        <v>84</v>
      </c>
      <c r="X11" s="42">
        <v>313</v>
      </c>
      <c r="Y11" s="42">
        <v>325</v>
      </c>
      <c r="Z11" s="42">
        <v>300</v>
      </c>
      <c r="AA11" s="42">
        <v>245</v>
      </c>
      <c r="AB11" s="43">
        <v>425</v>
      </c>
      <c r="AC11" s="42">
        <v>350</v>
      </c>
      <c r="AD11" s="42">
        <v>225</v>
      </c>
      <c r="AE11" s="42">
        <v>225</v>
      </c>
      <c r="AF11" s="42">
        <v>235</v>
      </c>
    </row>
    <row r="12" spans="1:32" x14ac:dyDescent="0.2">
      <c r="A12" s="12" t="s">
        <v>33</v>
      </c>
      <c r="B12" s="8" t="s">
        <v>32</v>
      </c>
      <c r="C12" s="42">
        <v>271</v>
      </c>
      <c r="D12" s="42">
        <v>320</v>
      </c>
      <c r="E12" s="42">
        <v>150</v>
      </c>
      <c r="F12" s="42">
        <v>300</v>
      </c>
      <c r="G12" s="42">
        <v>300</v>
      </c>
      <c r="H12" s="42">
        <v>400</v>
      </c>
      <c r="I12" s="42">
        <v>450</v>
      </c>
      <c r="J12" s="42">
        <v>450</v>
      </c>
      <c r="K12" s="42">
        <v>500</v>
      </c>
      <c r="L12" s="42">
        <v>400</v>
      </c>
      <c r="M12" s="42">
        <v>200</v>
      </c>
      <c r="N12" s="42">
        <v>200</v>
      </c>
      <c r="O12" s="42">
        <v>302</v>
      </c>
      <c r="P12" s="42">
        <v>203</v>
      </c>
      <c r="Q12" s="42">
        <v>204</v>
      </c>
      <c r="R12" s="42">
        <v>359</v>
      </c>
      <c r="S12" s="42">
        <v>362</v>
      </c>
      <c r="T12" s="42">
        <v>260</v>
      </c>
      <c r="U12" s="42">
        <v>262</v>
      </c>
      <c r="V12" s="42">
        <v>158</v>
      </c>
      <c r="W12" s="42">
        <v>265</v>
      </c>
      <c r="X12" s="42">
        <v>289</v>
      </c>
      <c r="Y12" s="42">
        <v>125</v>
      </c>
      <c r="Z12" s="42">
        <v>30</v>
      </c>
      <c r="AA12" s="42">
        <v>105</v>
      </c>
      <c r="AB12" s="43">
        <v>10</v>
      </c>
      <c r="AC12" s="42">
        <v>25</v>
      </c>
      <c r="AD12" s="42">
        <v>86</v>
      </c>
      <c r="AE12" s="42">
        <v>55</v>
      </c>
      <c r="AF12" s="42">
        <v>90</v>
      </c>
    </row>
    <row r="13" spans="1:32" x14ac:dyDescent="0.2">
      <c r="A13" s="12" t="s">
        <v>34</v>
      </c>
      <c r="B13" s="8" t="s">
        <v>32</v>
      </c>
      <c r="C13" s="42">
        <v>20</v>
      </c>
      <c r="D13" s="42">
        <v>30</v>
      </c>
      <c r="E13" s="42">
        <v>30</v>
      </c>
      <c r="F13" s="42">
        <v>30</v>
      </c>
      <c r="G13" s="42">
        <v>150</v>
      </c>
      <c r="H13" s="42">
        <v>80</v>
      </c>
      <c r="I13" s="42">
        <v>50</v>
      </c>
      <c r="J13" s="42">
        <v>50</v>
      </c>
      <c r="K13" s="42">
        <v>20</v>
      </c>
      <c r="L13" s="42">
        <v>20</v>
      </c>
      <c r="M13" s="42">
        <v>20</v>
      </c>
      <c r="N13" s="42">
        <v>9</v>
      </c>
      <c r="O13" s="42">
        <v>100</v>
      </c>
      <c r="P13" s="42">
        <v>100</v>
      </c>
      <c r="Q13" s="42">
        <v>99</v>
      </c>
      <c r="R13" s="42">
        <v>198</v>
      </c>
      <c r="S13" s="42">
        <v>247</v>
      </c>
      <c r="T13" s="42">
        <v>296</v>
      </c>
      <c r="U13" s="42">
        <v>246</v>
      </c>
      <c r="V13" s="42">
        <v>147</v>
      </c>
      <c r="W13" s="42">
        <v>49</v>
      </c>
      <c r="X13" s="42">
        <v>147</v>
      </c>
      <c r="Y13" s="42">
        <v>200</v>
      </c>
      <c r="Z13" s="42">
        <v>100</v>
      </c>
      <c r="AA13" s="42">
        <v>130</v>
      </c>
      <c r="AB13" s="43">
        <v>260</v>
      </c>
      <c r="AC13" s="42">
        <v>325</v>
      </c>
      <c r="AD13" s="42">
        <v>195</v>
      </c>
      <c r="AE13" s="42">
        <v>220</v>
      </c>
      <c r="AF13" s="42">
        <v>100</v>
      </c>
    </row>
    <row r="14" spans="1:32" x14ac:dyDescent="0.2">
      <c r="A14" s="12" t="s">
        <v>35</v>
      </c>
      <c r="B14" s="8" t="s">
        <v>32</v>
      </c>
      <c r="C14" s="42">
        <v>1399</v>
      </c>
      <c r="D14" s="42">
        <v>1856</v>
      </c>
      <c r="E14" s="42">
        <v>954</v>
      </c>
      <c r="F14" s="42">
        <v>1118</v>
      </c>
      <c r="G14" s="42">
        <v>2185</v>
      </c>
      <c r="H14" s="42">
        <v>2046</v>
      </c>
      <c r="I14" s="42">
        <v>1738</v>
      </c>
      <c r="J14" s="42">
        <v>1698</v>
      </c>
      <c r="K14" s="42">
        <v>2322</v>
      </c>
      <c r="L14" s="42">
        <v>2269</v>
      </c>
      <c r="M14" s="42">
        <v>1900</v>
      </c>
      <c r="N14" s="42">
        <v>1500</v>
      </c>
      <c r="O14" s="42">
        <v>1603</v>
      </c>
      <c r="P14" s="42">
        <v>1284</v>
      </c>
      <c r="Q14" s="42">
        <v>1083</v>
      </c>
      <c r="R14" s="42">
        <v>847</v>
      </c>
      <c r="S14" s="42">
        <v>867</v>
      </c>
      <c r="T14" s="42">
        <v>716</v>
      </c>
      <c r="U14" s="42">
        <v>532</v>
      </c>
      <c r="V14" s="42">
        <v>239</v>
      </c>
      <c r="W14" s="42">
        <v>232</v>
      </c>
      <c r="X14" s="42">
        <v>376</v>
      </c>
      <c r="Y14" s="42">
        <v>275</v>
      </c>
      <c r="Z14" s="42">
        <v>250</v>
      </c>
      <c r="AA14" s="42">
        <v>140</v>
      </c>
      <c r="AB14" s="46">
        <v>185</v>
      </c>
      <c r="AC14" s="42">
        <v>200</v>
      </c>
      <c r="AD14" s="42">
        <v>525</v>
      </c>
      <c r="AE14" s="42">
        <v>607</v>
      </c>
      <c r="AF14" s="42">
        <v>655</v>
      </c>
    </row>
    <row r="15" spans="1:32" x14ac:dyDescent="0.2">
      <c r="A15" s="12" t="s">
        <v>36</v>
      </c>
      <c r="B15" s="8" t="s">
        <v>32</v>
      </c>
      <c r="C15" s="42">
        <v>59</v>
      </c>
      <c r="D15" s="42">
        <v>165</v>
      </c>
      <c r="E15" s="42">
        <v>150</v>
      </c>
      <c r="F15" s="42">
        <v>100</v>
      </c>
      <c r="G15" s="42">
        <v>100</v>
      </c>
      <c r="H15" s="42">
        <v>20</v>
      </c>
      <c r="I15" s="42">
        <v>20</v>
      </c>
      <c r="J15" s="42">
        <v>15</v>
      </c>
      <c r="K15" s="42">
        <v>15</v>
      </c>
      <c r="L15" s="42">
        <v>15</v>
      </c>
      <c r="M15" s="42">
        <v>15</v>
      </c>
      <c r="N15" s="42">
        <v>10</v>
      </c>
      <c r="O15" s="42">
        <v>70</v>
      </c>
      <c r="P15" s="42">
        <v>81</v>
      </c>
      <c r="Q15" s="42">
        <v>152</v>
      </c>
      <c r="R15" s="42">
        <v>163</v>
      </c>
      <c r="S15" s="42">
        <v>205</v>
      </c>
      <c r="T15" s="42">
        <v>206</v>
      </c>
      <c r="U15" s="42">
        <v>207</v>
      </c>
      <c r="V15" s="42">
        <v>52</v>
      </c>
      <c r="W15" s="42">
        <v>52</v>
      </c>
      <c r="X15" s="42">
        <v>147</v>
      </c>
      <c r="Y15" s="42">
        <v>100</v>
      </c>
      <c r="Z15" s="42">
        <v>150</v>
      </c>
      <c r="AA15" s="42">
        <v>60</v>
      </c>
      <c r="AB15" s="43">
        <v>85</v>
      </c>
      <c r="AC15" s="42">
        <v>100</v>
      </c>
      <c r="AD15" s="42">
        <v>30</v>
      </c>
      <c r="AE15" s="42">
        <v>38</v>
      </c>
      <c r="AF15" s="42">
        <v>63</v>
      </c>
    </row>
    <row r="16" spans="1:32" s="14" customFormat="1" x14ac:dyDescent="0.2">
      <c r="A16" s="13" t="s">
        <v>37</v>
      </c>
      <c r="B16" s="13" t="s">
        <v>32</v>
      </c>
      <c r="C16" s="49">
        <v>2075</v>
      </c>
      <c r="D16" s="49">
        <v>2891</v>
      </c>
      <c r="E16" s="49">
        <v>1471</v>
      </c>
      <c r="F16" s="49">
        <v>1743</v>
      </c>
      <c r="G16" s="49">
        <v>3074</v>
      </c>
      <c r="H16" s="49">
        <v>2810</v>
      </c>
      <c r="I16" s="49">
        <v>2470</v>
      </c>
      <c r="J16" s="49">
        <v>2470</v>
      </c>
      <c r="K16" s="49">
        <v>3080</v>
      </c>
      <c r="L16" s="49">
        <v>2814</v>
      </c>
      <c r="M16" s="49">
        <v>2195</v>
      </c>
      <c r="N16" s="49">
        <v>1784</v>
      </c>
      <c r="O16" s="49">
        <v>2546</v>
      </c>
      <c r="P16" s="49">
        <v>1957</v>
      </c>
      <c r="Q16" s="49">
        <v>1821</v>
      </c>
      <c r="R16" s="49">
        <v>1826</v>
      </c>
      <c r="S16" s="49">
        <v>1980</v>
      </c>
      <c r="T16" s="49">
        <v>1754</v>
      </c>
      <c r="U16" s="49">
        <v>1509</v>
      </c>
      <c r="V16" s="49">
        <v>682</v>
      </c>
      <c r="W16" s="49">
        <v>682</v>
      </c>
      <c r="X16" s="49">
        <v>1272</v>
      </c>
      <c r="Y16" s="49">
        <v>1025</v>
      </c>
      <c r="Z16" s="49">
        <v>830</v>
      </c>
      <c r="AA16" s="49">
        <v>680</v>
      </c>
      <c r="AB16" s="49">
        <v>965</v>
      </c>
      <c r="AC16" s="49">
        <v>1000</v>
      </c>
      <c r="AD16" s="49">
        <v>1061</v>
      </c>
      <c r="AE16" s="49">
        <v>1145</v>
      </c>
      <c r="AF16" s="49">
        <v>1143</v>
      </c>
    </row>
    <row r="17" spans="1:32" x14ac:dyDescent="0.2">
      <c r="A17" s="12" t="s">
        <v>38</v>
      </c>
      <c r="B17" s="8" t="s">
        <v>32</v>
      </c>
      <c r="C17" s="42">
        <v>1500</v>
      </c>
      <c r="D17" s="42">
        <v>1660</v>
      </c>
      <c r="E17" s="42">
        <v>1697</v>
      </c>
      <c r="F17" s="42">
        <v>1500</v>
      </c>
      <c r="G17" s="42">
        <v>2250</v>
      </c>
      <c r="H17" s="42">
        <v>1630</v>
      </c>
      <c r="I17" s="42">
        <v>1420</v>
      </c>
      <c r="J17" s="42">
        <v>1600</v>
      </c>
      <c r="K17" s="42">
        <v>1900</v>
      </c>
      <c r="L17" s="42">
        <v>2150</v>
      </c>
      <c r="M17" s="42">
        <v>1700</v>
      </c>
      <c r="N17" s="42">
        <v>1110</v>
      </c>
      <c r="O17" s="42">
        <v>1100</v>
      </c>
      <c r="P17" s="42">
        <v>1309</v>
      </c>
      <c r="Q17" s="42">
        <v>1314</v>
      </c>
      <c r="R17" s="42">
        <v>1050</v>
      </c>
      <c r="S17" s="42">
        <v>800</v>
      </c>
      <c r="T17" s="42">
        <v>730</v>
      </c>
      <c r="U17" s="42">
        <v>600</v>
      </c>
      <c r="V17" s="42">
        <v>500</v>
      </c>
      <c r="W17" s="42">
        <v>600</v>
      </c>
      <c r="X17" s="42">
        <v>1550</v>
      </c>
      <c r="Y17" s="42">
        <v>1100</v>
      </c>
      <c r="Z17" s="42">
        <v>750</v>
      </c>
      <c r="AA17" s="42">
        <v>650</v>
      </c>
      <c r="AB17" s="43">
        <v>820</v>
      </c>
      <c r="AC17" s="42">
        <v>900</v>
      </c>
      <c r="AD17" s="42">
        <v>1300</v>
      </c>
      <c r="AE17" s="42">
        <v>1350</v>
      </c>
      <c r="AF17" s="42">
        <v>1400</v>
      </c>
    </row>
    <row r="18" spans="1:32" x14ac:dyDescent="0.2">
      <c r="A18" s="12" t="s">
        <v>39</v>
      </c>
      <c r="B18" s="8" t="s">
        <v>32</v>
      </c>
      <c r="C18" s="58">
        <v>0</v>
      </c>
      <c r="D18" s="58">
        <v>0</v>
      </c>
      <c r="E18" s="58">
        <v>0</v>
      </c>
      <c r="F18" s="58">
        <v>0</v>
      </c>
      <c r="G18" s="42">
        <v>5</v>
      </c>
      <c r="H18" s="42">
        <v>10</v>
      </c>
      <c r="I18" s="42">
        <v>10</v>
      </c>
      <c r="J18" s="42">
        <v>10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46">
        <v>30</v>
      </c>
      <c r="AC18" s="42">
        <v>30</v>
      </c>
      <c r="AD18" s="42">
        <v>120</v>
      </c>
      <c r="AE18" s="42">
        <v>170</v>
      </c>
      <c r="AF18" s="42">
        <v>60</v>
      </c>
    </row>
    <row r="19" spans="1:32" x14ac:dyDescent="0.2">
      <c r="A19" s="12" t="s">
        <v>40</v>
      </c>
      <c r="B19" s="8" t="s">
        <v>32</v>
      </c>
      <c r="C19" s="42">
        <v>140</v>
      </c>
      <c r="D19" s="42">
        <v>190</v>
      </c>
      <c r="E19" s="42">
        <v>200</v>
      </c>
      <c r="F19" s="42">
        <v>250</v>
      </c>
      <c r="G19" s="42">
        <v>130</v>
      </c>
      <c r="H19" s="42">
        <v>120</v>
      </c>
      <c r="I19" s="42">
        <v>142</v>
      </c>
      <c r="J19" s="42">
        <v>170</v>
      </c>
      <c r="K19" s="42">
        <v>150</v>
      </c>
      <c r="L19" s="42">
        <v>140</v>
      </c>
      <c r="M19" s="42">
        <v>120</v>
      </c>
      <c r="N19" s="42">
        <v>80</v>
      </c>
      <c r="O19" s="42">
        <v>400</v>
      </c>
      <c r="P19" s="42">
        <v>260</v>
      </c>
      <c r="Q19" s="42">
        <v>190</v>
      </c>
      <c r="R19" s="42">
        <v>125</v>
      </c>
      <c r="S19" s="42">
        <v>70</v>
      </c>
      <c r="T19" s="42">
        <v>75</v>
      </c>
      <c r="U19" s="42">
        <v>70</v>
      </c>
      <c r="V19" s="42">
        <v>30</v>
      </c>
      <c r="W19" s="42">
        <v>40</v>
      </c>
      <c r="X19" s="42">
        <v>100</v>
      </c>
      <c r="Y19" s="42">
        <v>100</v>
      </c>
      <c r="Z19" s="42">
        <v>80</v>
      </c>
      <c r="AA19" s="42">
        <v>60</v>
      </c>
      <c r="AB19" s="42">
        <v>80</v>
      </c>
      <c r="AC19" s="42">
        <v>100</v>
      </c>
      <c r="AD19" s="42">
        <v>330</v>
      </c>
      <c r="AE19" s="42">
        <v>320</v>
      </c>
      <c r="AF19" s="42">
        <v>160</v>
      </c>
    </row>
    <row r="20" spans="1:32" x14ac:dyDescent="0.2">
      <c r="A20" s="12" t="s">
        <v>41</v>
      </c>
      <c r="B20" s="8" t="s">
        <v>32</v>
      </c>
      <c r="C20" s="42">
        <v>2625</v>
      </c>
      <c r="D20" s="42">
        <v>3048</v>
      </c>
      <c r="E20" s="42">
        <v>3146</v>
      </c>
      <c r="F20" s="42">
        <v>3265</v>
      </c>
      <c r="G20" s="42">
        <v>1503</v>
      </c>
      <c r="H20" s="42">
        <v>1485</v>
      </c>
      <c r="I20" s="42">
        <v>1405</v>
      </c>
      <c r="J20" s="42">
        <v>1342</v>
      </c>
      <c r="K20" s="42">
        <v>1521</v>
      </c>
      <c r="L20" s="42">
        <v>1943</v>
      </c>
      <c r="M20" s="42">
        <v>1918</v>
      </c>
      <c r="N20" s="42">
        <v>1321</v>
      </c>
      <c r="O20" s="42">
        <v>1478</v>
      </c>
      <c r="P20" s="42">
        <v>1608</v>
      </c>
      <c r="Q20" s="42">
        <v>1615</v>
      </c>
      <c r="R20" s="42">
        <v>1200</v>
      </c>
      <c r="S20" s="42">
        <v>850</v>
      </c>
      <c r="T20" s="42">
        <v>850</v>
      </c>
      <c r="U20" s="42">
        <v>550</v>
      </c>
      <c r="V20" s="42">
        <v>400</v>
      </c>
      <c r="W20" s="42">
        <v>350</v>
      </c>
      <c r="X20" s="42">
        <v>700</v>
      </c>
      <c r="Y20" s="42">
        <v>650</v>
      </c>
      <c r="Z20" s="42">
        <v>400</v>
      </c>
      <c r="AA20" s="42">
        <v>250</v>
      </c>
      <c r="AB20" s="42">
        <v>280</v>
      </c>
      <c r="AC20" s="42">
        <v>280</v>
      </c>
      <c r="AD20" s="42">
        <v>550</v>
      </c>
      <c r="AE20" s="42">
        <v>610</v>
      </c>
      <c r="AF20" s="42">
        <v>460</v>
      </c>
    </row>
    <row r="21" spans="1:32" s="14" customFormat="1" x14ac:dyDescent="0.2">
      <c r="A21" s="13" t="s">
        <v>42</v>
      </c>
      <c r="B21" s="24" t="s">
        <v>32</v>
      </c>
      <c r="C21" s="49">
        <v>4265</v>
      </c>
      <c r="D21" s="49">
        <v>4898</v>
      </c>
      <c r="E21" s="49">
        <v>5043</v>
      </c>
      <c r="F21" s="49">
        <v>5015</v>
      </c>
      <c r="G21" s="49">
        <v>3888</v>
      </c>
      <c r="H21" s="49">
        <v>3245</v>
      </c>
      <c r="I21" s="49">
        <v>2977</v>
      </c>
      <c r="J21" s="49">
        <v>3122</v>
      </c>
      <c r="K21" s="49">
        <v>3571</v>
      </c>
      <c r="L21" s="49">
        <v>4233</v>
      </c>
      <c r="M21" s="49">
        <v>3738</v>
      </c>
      <c r="N21" s="49">
        <v>2511</v>
      </c>
      <c r="O21" s="49">
        <v>2978</v>
      </c>
      <c r="P21" s="49">
        <v>3177</v>
      </c>
      <c r="Q21" s="49">
        <v>3119</v>
      </c>
      <c r="R21" s="49">
        <v>2375</v>
      </c>
      <c r="S21" s="49">
        <v>1720</v>
      </c>
      <c r="T21" s="49">
        <v>1655</v>
      </c>
      <c r="U21" s="49">
        <v>1220</v>
      </c>
      <c r="V21" s="49">
        <v>930</v>
      </c>
      <c r="W21" s="49">
        <v>990</v>
      </c>
      <c r="X21" s="49">
        <v>2350</v>
      </c>
      <c r="Y21" s="49">
        <v>1850</v>
      </c>
      <c r="Z21" s="49">
        <v>1230</v>
      </c>
      <c r="AA21" s="49">
        <v>960</v>
      </c>
      <c r="AB21" s="49">
        <v>1210</v>
      </c>
      <c r="AC21" s="49">
        <v>1310</v>
      </c>
      <c r="AD21" s="49">
        <v>2300</v>
      </c>
      <c r="AE21" s="49">
        <v>2450</v>
      </c>
      <c r="AF21" s="49">
        <v>2080</v>
      </c>
    </row>
    <row r="22" spans="1:32" x14ac:dyDescent="0.2">
      <c r="A22" s="12" t="s">
        <v>43</v>
      </c>
      <c r="B22" s="8" t="s">
        <v>28</v>
      </c>
      <c r="C22" s="42">
        <v>9542</v>
      </c>
      <c r="D22" s="42">
        <v>6700</v>
      </c>
      <c r="E22" s="42">
        <v>9000</v>
      </c>
      <c r="F22" s="42">
        <v>11000</v>
      </c>
      <c r="G22" s="42">
        <v>9000</v>
      </c>
      <c r="H22" s="42">
        <v>7500</v>
      </c>
      <c r="I22" s="42">
        <v>5300</v>
      </c>
      <c r="J22" s="42">
        <v>3500</v>
      </c>
      <c r="K22" s="42">
        <v>4100</v>
      </c>
      <c r="L22" s="42">
        <v>3500</v>
      </c>
      <c r="M22" s="42">
        <v>2000</v>
      </c>
      <c r="N22" s="42">
        <v>1800</v>
      </c>
      <c r="O22" s="42">
        <v>2200</v>
      </c>
      <c r="P22" s="42">
        <v>2200</v>
      </c>
      <c r="Q22" s="42">
        <v>2800</v>
      </c>
      <c r="R22" s="42">
        <v>2800</v>
      </c>
      <c r="S22" s="42">
        <v>2600</v>
      </c>
      <c r="T22" s="42">
        <v>2000</v>
      </c>
      <c r="U22" s="42">
        <v>1700</v>
      </c>
      <c r="V22" s="42">
        <v>1100</v>
      </c>
      <c r="W22" s="42">
        <v>1300</v>
      </c>
      <c r="X22" s="42">
        <v>3100</v>
      </c>
      <c r="Y22" s="42">
        <v>3000</v>
      </c>
      <c r="Z22" s="42">
        <v>2700</v>
      </c>
      <c r="AA22" s="42">
        <v>2600</v>
      </c>
      <c r="AB22" s="42">
        <v>3800</v>
      </c>
      <c r="AC22" s="42">
        <v>4700</v>
      </c>
      <c r="AD22" s="42">
        <v>6780</v>
      </c>
      <c r="AE22" s="42">
        <v>5800</v>
      </c>
      <c r="AF22" s="42">
        <v>5300</v>
      </c>
    </row>
    <row r="23" spans="1:32" x14ac:dyDescent="0.2">
      <c r="A23" s="12" t="s">
        <v>44</v>
      </c>
      <c r="B23" s="8" t="s">
        <v>28</v>
      </c>
      <c r="C23" s="42">
        <v>1363</v>
      </c>
      <c r="D23" s="42">
        <v>2510</v>
      </c>
      <c r="E23" s="42">
        <v>3025</v>
      </c>
      <c r="F23" s="42">
        <v>2228</v>
      </c>
      <c r="G23" s="42">
        <v>2797</v>
      </c>
      <c r="H23" s="42">
        <v>2553</v>
      </c>
      <c r="I23" s="42">
        <v>2072</v>
      </c>
      <c r="J23" s="42">
        <v>1905</v>
      </c>
      <c r="K23" s="42">
        <v>2503</v>
      </c>
      <c r="L23" s="42">
        <v>2181</v>
      </c>
      <c r="M23" s="42">
        <v>1200</v>
      </c>
      <c r="N23" s="42">
        <v>850</v>
      </c>
      <c r="O23" s="42">
        <v>1300</v>
      </c>
      <c r="P23" s="42">
        <v>1000</v>
      </c>
      <c r="Q23" s="42">
        <v>1400</v>
      </c>
      <c r="R23" s="42">
        <v>1600</v>
      </c>
      <c r="S23" s="42">
        <v>1400</v>
      </c>
      <c r="T23" s="42">
        <v>1200</v>
      </c>
      <c r="U23" s="42">
        <v>900</v>
      </c>
      <c r="V23" s="42">
        <v>600</v>
      </c>
      <c r="W23" s="42">
        <v>800</v>
      </c>
      <c r="X23" s="42">
        <v>2100</v>
      </c>
      <c r="Y23" s="42">
        <v>1870</v>
      </c>
      <c r="Z23" s="42">
        <v>1100</v>
      </c>
      <c r="AA23" s="42">
        <v>960</v>
      </c>
      <c r="AB23" s="42">
        <v>1100</v>
      </c>
      <c r="AC23" s="42">
        <v>1100</v>
      </c>
      <c r="AD23" s="42">
        <v>2160</v>
      </c>
      <c r="AE23" s="42">
        <v>2040</v>
      </c>
      <c r="AF23" s="42">
        <v>2070</v>
      </c>
    </row>
    <row r="24" spans="1:32" x14ac:dyDescent="0.2">
      <c r="A24" s="12" t="s">
        <v>45</v>
      </c>
      <c r="B24" s="8" t="s">
        <v>28</v>
      </c>
      <c r="C24" s="42">
        <v>315</v>
      </c>
      <c r="D24" s="42">
        <v>700</v>
      </c>
      <c r="E24" s="42">
        <v>800</v>
      </c>
      <c r="F24" s="42">
        <v>600</v>
      </c>
      <c r="G24" s="42">
        <v>400</v>
      </c>
      <c r="H24" s="42">
        <v>500</v>
      </c>
      <c r="I24" s="42">
        <v>500</v>
      </c>
      <c r="J24" s="42">
        <v>450</v>
      </c>
      <c r="K24" s="42">
        <v>500</v>
      </c>
      <c r="L24" s="42">
        <v>450</v>
      </c>
      <c r="M24" s="42">
        <v>400</v>
      </c>
      <c r="N24" s="42">
        <v>200</v>
      </c>
      <c r="O24" s="42">
        <v>402</v>
      </c>
      <c r="P24" s="42">
        <v>353</v>
      </c>
      <c r="Q24" s="42">
        <v>294</v>
      </c>
      <c r="R24" s="42">
        <v>295</v>
      </c>
      <c r="S24" s="42">
        <v>256</v>
      </c>
      <c r="T24" s="42">
        <v>257</v>
      </c>
      <c r="U24" s="42">
        <v>299</v>
      </c>
      <c r="V24" s="42">
        <v>145</v>
      </c>
      <c r="W24" s="42">
        <v>250</v>
      </c>
      <c r="X24" s="42">
        <v>450</v>
      </c>
      <c r="Y24" s="42">
        <v>400</v>
      </c>
      <c r="Z24" s="42">
        <v>260</v>
      </c>
      <c r="AA24" s="42">
        <v>230</v>
      </c>
      <c r="AB24" s="42">
        <v>300</v>
      </c>
      <c r="AC24" s="42">
        <v>300</v>
      </c>
      <c r="AD24" s="42">
        <v>610</v>
      </c>
      <c r="AE24" s="42">
        <v>530</v>
      </c>
      <c r="AF24" s="42">
        <v>530</v>
      </c>
    </row>
    <row r="25" spans="1:32" x14ac:dyDescent="0.2">
      <c r="A25" s="12" t="s">
        <v>46</v>
      </c>
      <c r="B25" s="8" t="s">
        <v>28</v>
      </c>
      <c r="C25" s="42">
        <v>18158</v>
      </c>
      <c r="D25" s="42">
        <v>16242</v>
      </c>
      <c r="E25" s="42">
        <v>14535</v>
      </c>
      <c r="F25" s="42">
        <v>13355</v>
      </c>
      <c r="G25" s="42">
        <v>15964</v>
      </c>
      <c r="H25" s="42">
        <v>15714</v>
      </c>
      <c r="I25" s="42">
        <v>14560</v>
      </c>
      <c r="J25" s="42">
        <v>12989</v>
      </c>
      <c r="K25" s="42">
        <v>13227</v>
      </c>
      <c r="L25" s="42">
        <v>12587</v>
      </c>
      <c r="M25" s="42">
        <v>9400</v>
      </c>
      <c r="N25" s="42">
        <v>9400</v>
      </c>
      <c r="O25" s="42">
        <v>7000</v>
      </c>
      <c r="P25" s="42">
        <v>8000</v>
      </c>
      <c r="Q25" s="42">
        <v>9100</v>
      </c>
      <c r="R25" s="42">
        <v>9500</v>
      </c>
      <c r="S25" s="42">
        <v>9000</v>
      </c>
      <c r="T25" s="42">
        <v>7000</v>
      </c>
      <c r="U25" s="42">
        <v>5100</v>
      </c>
      <c r="V25" s="42">
        <v>3700</v>
      </c>
      <c r="W25" s="42">
        <v>4100</v>
      </c>
      <c r="X25" s="42">
        <v>7900</v>
      </c>
      <c r="Y25" s="42">
        <v>7700</v>
      </c>
      <c r="Z25" s="42">
        <v>6500</v>
      </c>
      <c r="AA25" s="42">
        <v>6400</v>
      </c>
      <c r="AB25" s="42">
        <v>7300</v>
      </c>
      <c r="AC25" s="42">
        <v>7600</v>
      </c>
      <c r="AD25" s="42">
        <v>10830</v>
      </c>
      <c r="AE25" s="42">
        <v>10100</v>
      </c>
      <c r="AF25" s="42">
        <v>9940</v>
      </c>
    </row>
    <row r="26" spans="1:32" s="14" customFormat="1" x14ac:dyDescent="0.2">
      <c r="A26" s="13" t="s">
        <v>47</v>
      </c>
      <c r="B26" s="24" t="s">
        <v>28</v>
      </c>
      <c r="C26" s="49">
        <v>29378</v>
      </c>
      <c r="D26" s="49">
        <v>26152</v>
      </c>
      <c r="E26" s="49">
        <v>27360</v>
      </c>
      <c r="F26" s="49">
        <v>27183</v>
      </c>
      <c r="G26" s="49">
        <v>28161</v>
      </c>
      <c r="H26" s="49">
        <v>26267</v>
      </c>
      <c r="I26" s="49">
        <v>22432</v>
      </c>
      <c r="J26" s="49">
        <v>18844</v>
      </c>
      <c r="K26" s="49">
        <v>20330</v>
      </c>
      <c r="L26" s="49">
        <v>18718</v>
      </c>
      <c r="M26" s="49">
        <v>13000</v>
      </c>
      <c r="N26" s="49">
        <v>12250</v>
      </c>
      <c r="O26" s="49">
        <v>10902</v>
      </c>
      <c r="P26" s="49">
        <v>11553</v>
      </c>
      <c r="Q26" s="49">
        <v>13594</v>
      </c>
      <c r="R26" s="49">
        <v>14195</v>
      </c>
      <c r="S26" s="49">
        <v>13256</v>
      </c>
      <c r="T26" s="49">
        <v>10457</v>
      </c>
      <c r="U26" s="49">
        <v>7999</v>
      </c>
      <c r="V26" s="49">
        <v>5545</v>
      </c>
      <c r="W26" s="49">
        <v>6450</v>
      </c>
      <c r="X26" s="49">
        <v>13550</v>
      </c>
      <c r="Y26" s="49">
        <v>12970</v>
      </c>
      <c r="Z26" s="49">
        <v>10560</v>
      </c>
      <c r="AA26" s="49">
        <v>10190</v>
      </c>
      <c r="AB26" s="49">
        <v>12500</v>
      </c>
      <c r="AC26" s="49">
        <v>13700</v>
      </c>
      <c r="AD26" s="49">
        <v>20380</v>
      </c>
      <c r="AE26" s="49">
        <v>18470</v>
      </c>
      <c r="AF26" s="49">
        <v>17840</v>
      </c>
    </row>
    <row r="27" spans="1:32" x14ac:dyDescent="0.2">
      <c r="A27" s="12" t="s">
        <v>48</v>
      </c>
      <c r="B27" s="8" t="s">
        <v>49</v>
      </c>
      <c r="C27" s="42">
        <v>10235</v>
      </c>
      <c r="D27" s="42">
        <v>13179</v>
      </c>
      <c r="E27" s="42">
        <v>16130</v>
      </c>
      <c r="F27" s="42">
        <v>14025</v>
      </c>
      <c r="G27" s="42">
        <v>12491</v>
      </c>
      <c r="H27" s="42">
        <v>8423</v>
      </c>
      <c r="I27" s="42">
        <v>5772</v>
      </c>
      <c r="J27" s="42">
        <v>3632</v>
      </c>
      <c r="K27" s="42">
        <v>4444</v>
      </c>
      <c r="L27" s="42">
        <v>4812</v>
      </c>
      <c r="M27" s="42">
        <v>3000</v>
      </c>
      <c r="N27" s="42">
        <v>2200</v>
      </c>
      <c r="O27" s="42">
        <v>2488</v>
      </c>
      <c r="P27" s="42">
        <v>1980</v>
      </c>
      <c r="Q27" s="42">
        <v>1281</v>
      </c>
      <c r="R27" s="42">
        <v>980</v>
      </c>
      <c r="S27" s="42">
        <v>1024</v>
      </c>
      <c r="T27" s="42">
        <v>679</v>
      </c>
      <c r="U27" s="42">
        <v>531</v>
      </c>
      <c r="V27" s="42">
        <v>769</v>
      </c>
      <c r="W27" s="42">
        <v>622</v>
      </c>
      <c r="X27" s="42">
        <v>3140</v>
      </c>
      <c r="Y27" s="42">
        <v>1884</v>
      </c>
      <c r="Z27" s="42">
        <v>1100</v>
      </c>
      <c r="AA27" s="42">
        <v>680</v>
      </c>
      <c r="AB27" s="42">
        <v>819</v>
      </c>
      <c r="AC27" s="42">
        <v>1200</v>
      </c>
      <c r="AD27" s="42">
        <v>1700</v>
      </c>
      <c r="AE27" s="42">
        <v>1650</v>
      </c>
      <c r="AF27" s="42">
        <v>1650</v>
      </c>
    </row>
    <row r="28" spans="1:32" x14ac:dyDescent="0.2">
      <c r="A28" s="12" t="s">
        <v>50</v>
      </c>
      <c r="B28" s="8" t="s">
        <v>49</v>
      </c>
      <c r="C28" s="42">
        <v>2600</v>
      </c>
      <c r="D28" s="42">
        <v>3498</v>
      </c>
      <c r="E28" s="42">
        <v>3786</v>
      </c>
      <c r="F28" s="42">
        <v>2436</v>
      </c>
      <c r="G28" s="42">
        <v>1364</v>
      </c>
      <c r="H28" s="42">
        <v>459</v>
      </c>
      <c r="I28" s="42">
        <v>296</v>
      </c>
      <c r="J28" s="42">
        <v>277</v>
      </c>
      <c r="K28" s="42">
        <v>315</v>
      </c>
      <c r="L28" s="42">
        <v>321</v>
      </c>
      <c r="M28" s="42">
        <v>250</v>
      </c>
      <c r="N28" s="42">
        <v>190</v>
      </c>
      <c r="O28" s="42">
        <v>235</v>
      </c>
      <c r="P28" s="42">
        <v>177</v>
      </c>
      <c r="Q28" s="42">
        <v>183</v>
      </c>
      <c r="R28" s="42">
        <v>235</v>
      </c>
      <c r="S28" s="42">
        <v>221</v>
      </c>
      <c r="T28" s="42">
        <v>187</v>
      </c>
      <c r="U28" s="42">
        <v>130</v>
      </c>
      <c r="V28" s="42">
        <v>153</v>
      </c>
      <c r="W28" s="42">
        <v>115</v>
      </c>
      <c r="X28" s="42">
        <v>542</v>
      </c>
      <c r="Y28" s="42">
        <v>352</v>
      </c>
      <c r="Z28" s="42">
        <v>270</v>
      </c>
      <c r="AA28" s="42">
        <v>240</v>
      </c>
      <c r="AB28" s="42">
        <v>215</v>
      </c>
      <c r="AC28" s="42">
        <v>390</v>
      </c>
      <c r="AD28" s="42">
        <v>700</v>
      </c>
      <c r="AE28" s="42">
        <v>500</v>
      </c>
      <c r="AF28" s="42">
        <v>500</v>
      </c>
    </row>
    <row r="29" spans="1:32" x14ac:dyDescent="0.2">
      <c r="A29" s="12" t="s">
        <v>51</v>
      </c>
      <c r="B29" s="8" t="s">
        <v>49</v>
      </c>
      <c r="C29" s="42">
        <v>10504</v>
      </c>
      <c r="D29" s="42">
        <v>12650</v>
      </c>
      <c r="E29" s="42">
        <v>15060</v>
      </c>
      <c r="F29" s="42">
        <v>15460</v>
      </c>
      <c r="G29" s="42">
        <v>9280</v>
      </c>
      <c r="H29" s="42">
        <v>6380</v>
      </c>
      <c r="I29" s="42">
        <v>4720</v>
      </c>
      <c r="J29" s="42">
        <v>4000</v>
      </c>
      <c r="K29" s="42">
        <v>5600</v>
      </c>
      <c r="L29" s="42">
        <v>6900</v>
      </c>
      <c r="M29" s="42">
        <v>5000</v>
      </c>
      <c r="N29" s="42">
        <v>4200</v>
      </c>
      <c r="O29" s="42">
        <v>4452</v>
      </c>
      <c r="P29" s="42">
        <v>3426</v>
      </c>
      <c r="Q29" s="42">
        <v>3390</v>
      </c>
      <c r="R29" s="42">
        <v>2204</v>
      </c>
      <c r="S29" s="42">
        <v>1896</v>
      </c>
      <c r="T29" s="42">
        <v>1595</v>
      </c>
      <c r="U29" s="42">
        <v>1114</v>
      </c>
      <c r="V29" s="42">
        <v>1378</v>
      </c>
      <c r="W29" s="42">
        <v>727</v>
      </c>
      <c r="X29" s="42">
        <v>3147</v>
      </c>
      <c r="Y29" s="42">
        <v>1794</v>
      </c>
      <c r="Z29" s="42">
        <v>1005</v>
      </c>
      <c r="AA29" s="42">
        <v>620</v>
      </c>
      <c r="AB29" s="42">
        <v>690</v>
      </c>
      <c r="AC29" s="42">
        <v>1020</v>
      </c>
      <c r="AD29" s="42">
        <v>1600</v>
      </c>
      <c r="AE29" s="42">
        <v>1900</v>
      </c>
      <c r="AF29" s="42">
        <v>1900</v>
      </c>
    </row>
    <row r="30" spans="1:32" x14ac:dyDescent="0.2">
      <c r="A30" s="12" t="s">
        <v>52</v>
      </c>
      <c r="B30" s="8" t="s">
        <v>49</v>
      </c>
      <c r="C30" s="42">
        <v>9321</v>
      </c>
      <c r="D30" s="42">
        <v>10001</v>
      </c>
      <c r="E30" s="42">
        <v>9652</v>
      </c>
      <c r="F30" s="42">
        <v>10905</v>
      </c>
      <c r="G30" s="42">
        <v>8664</v>
      </c>
      <c r="H30" s="42">
        <v>6407</v>
      </c>
      <c r="I30" s="42">
        <v>3776</v>
      </c>
      <c r="J30" s="42">
        <v>2208</v>
      </c>
      <c r="K30" s="42">
        <v>3124</v>
      </c>
      <c r="L30" s="42">
        <v>4263</v>
      </c>
      <c r="M30" s="42">
        <v>3100</v>
      </c>
      <c r="N30" s="42">
        <v>2900</v>
      </c>
      <c r="O30" s="42">
        <v>2459</v>
      </c>
      <c r="P30" s="42">
        <v>2418</v>
      </c>
      <c r="Q30" s="42">
        <v>2283</v>
      </c>
      <c r="R30" s="42">
        <v>2059</v>
      </c>
      <c r="S30" s="42">
        <v>2301</v>
      </c>
      <c r="T30" s="42">
        <v>996</v>
      </c>
      <c r="U30" s="42">
        <v>757</v>
      </c>
      <c r="V30" s="42">
        <v>876</v>
      </c>
      <c r="W30" s="42">
        <v>431</v>
      </c>
      <c r="X30" s="42">
        <v>2541</v>
      </c>
      <c r="Y30" s="42">
        <v>1440</v>
      </c>
      <c r="Z30" s="42">
        <v>731</v>
      </c>
      <c r="AA30" s="42">
        <v>430</v>
      </c>
      <c r="AB30" s="42">
        <v>492</v>
      </c>
      <c r="AC30" s="42">
        <v>840</v>
      </c>
      <c r="AD30" s="42">
        <v>1200</v>
      </c>
      <c r="AE30" s="42">
        <v>1250</v>
      </c>
      <c r="AF30" s="42">
        <v>1250</v>
      </c>
    </row>
    <row r="31" spans="1:32" s="14" customFormat="1" x14ac:dyDescent="0.2">
      <c r="A31" s="13" t="s">
        <v>53</v>
      </c>
      <c r="B31" s="24" t="s">
        <v>49</v>
      </c>
      <c r="C31" s="49">
        <v>32660</v>
      </c>
      <c r="D31" s="49">
        <v>39328</v>
      </c>
      <c r="E31" s="49">
        <v>44628</v>
      </c>
      <c r="F31" s="49">
        <v>42826</v>
      </c>
      <c r="G31" s="49">
        <v>31799</v>
      </c>
      <c r="H31" s="49">
        <v>21669</v>
      </c>
      <c r="I31" s="49">
        <v>14564</v>
      </c>
      <c r="J31" s="49">
        <v>10117</v>
      </c>
      <c r="K31" s="49">
        <v>13483</v>
      </c>
      <c r="L31" s="49">
        <v>16296</v>
      </c>
      <c r="M31" s="49">
        <v>11350</v>
      </c>
      <c r="N31" s="49">
        <v>9490</v>
      </c>
      <c r="O31" s="49">
        <v>9634</v>
      </c>
      <c r="P31" s="49">
        <v>8001</v>
      </c>
      <c r="Q31" s="49">
        <v>7137</v>
      </c>
      <c r="R31" s="49">
        <v>5478</v>
      </c>
      <c r="S31" s="49">
        <v>5442</v>
      </c>
      <c r="T31" s="49">
        <v>3457</v>
      </c>
      <c r="U31" s="49">
        <v>2532</v>
      </c>
      <c r="V31" s="49">
        <v>3176</v>
      </c>
      <c r="W31" s="49">
        <v>1895</v>
      </c>
      <c r="X31" s="49">
        <v>9370</v>
      </c>
      <c r="Y31" s="49">
        <v>5470</v>
      </c>
      <c r="Z31" s="49">
        <v>3106</v>
      </c>
      <c r="AA31" s="49">
        <v>1970</v>
      </c>
      <c r="AB31" s="49">
        <v>2216</v>
      </c>
      <c r="AC31" s="49">
        <v>3450</v>
      </c>
      <c r="AD31" s="49">
        <v>5200</v>
      </c>
      <c r="AE31" s="49">
        <v>5300</v>
      </c>
      <c r="AF31" s="49">
        <v>5300</v>
      </c>
    </row>
    <row r="32" spans="1:32" x14ac:dyDescent="0.2">
      <c r="A32" s="12" t="s">
        <v>54</v>
      </c>
      <c r="B32" s="8" t="s">
        <v>49</v>
      </c>
      <c r="C32" s="42">
        <v>10363</v>
      </c>
      <c r="D32" s="42">
        <v>9000</v>
      </c>
      <c r="E32" s="42">
        <v>9500</v>
      </c>
      <c r="F32" s="42">
        <v>10200</v>
      </c>
      <c r="G32" s="42">
        <v>8000</v>
      </c>
      <c r="H32" s="42">
        <v>6900</v>
      </c>
      <c r="I32" s="42">
        <v>6100</v>
      </c>
      <c r="J32" s="42">
        <v>5100</v>
      </c>
      <c r="K32" s="42">
        <v>5400</v>
      </c>
      <c r="L32" s="42">
        <v>5500</v>
      </c>
      <c r="M32" s="42">
        <v>3400</v>
      </c>
      <c r="N32" s="42">
        <v>2000</v>
      </c>
      <c r="O32" s="42">
        <v>2990</v>
      </c>
      <c r="P32" s="42">
        <v>2105</v>
      </c>
      <c r="Q32" s="42">
        <v>2969</v>
      </c>
      <c r="R32" s="42">
        <v>2762</v>
      </c>
      <c r="S32" s="42">
        <v>2359</v>
      </c>
      <c r="T32" s="42">
        <v>2155</v>
      </c>
      <c r="U32" s="42">
        <v>1757</v>
      </c>
      <c r="V32" s="42">
        <v>1362</v>
      </c>
      <c r="W32" s="42">
        <v>1503</v>
      </c>
      <c r="X32" s="42">
        <v>4831</v>
      </c>
      <c r="Y32" s="42">
        <v>4600</v>
      </c>
      <c r="Z32" s="42">
        <v>3000</v>
      </c>
      <c r="AA32" s="42">
        <v>3300</v>
      </c>
      <c r="AB32" s="42">
        <v>4670</v>
      </c>
      <c r="AC32" s="42">
        <v>5350</v>
      </c>
      <c r="AD32" s="42">
        <v>5845</v>
      </c>
      <c r="AE32" s="42">
        <v>6160</v>
      </c>
      <c r="AF32" s="42">
        <v>4980</v>
      </c>
    </row>
    <row r="33" spans="1:32" x14ac:dyDescent="0.2">
      <c r="A33" s="12" t="s">
        <v>55</v>
      </c>
      <c r="B33" s="8" t="s">
        <v>49</v>
      </c>
      <c r="C33" s="42">
        <v>43182</v>
      </c>
      <c r="D33" s="42">
        <v>52000</v>
      </c>
      <c r="E33" s="42">
        <v>47080</v>
      </c>
      <c r="F33" s="42">
        <v>51700</v>
      </c>
      <c r="G33" s="42">
        <v>55000</v>
      </c>
      <c r="H33" s="42">
        <v>59400</v>
      </c>
      <c r="I33" s="42">
        <v>55300</v>
      </c>
      <c r="J33" s="42">
        <v>50800</v>
      </c>
      <c r="K33" s="42">
        <v>54270</v>
      </c>
      <c r="L33" s="42">
        <v>53470</v>
      </c>
      <c r="M33" s="42">
        <v>41000</v>
      </c>
      <c r="N33" s="42">
        <v>36500</v>
      </c>
      <c r="O33" s="42">
        <v>35678</v>
      </c>
      <c r="P33" s="42">
        <v>28465</v>
      </c>
      <c r="Q33" s="42">
        <v>29944</v>
      </c>
      <c r="R33" s="42">
        <v>28430</v>
      </c>
      <c r="S33" s="42">
        <v>24923</v>
      </c>
      <c r="T33" s="42">
        <v>19428</v>
      </c>
      <c r="U33" s="42">
        <v>11650</v>
      </c>
      <c r="V33" s="42">
        <v>7563</v>
      </c>
      <c r="W33" s="42">
        <v>7956</v>
      </c>
      <c r="X33" s="42">
        <v>18486</v>
      </c>
      <c r="Y33" s="42">
        <v>13100</v>
      </c>
      <c r="Z33" s="42">
        <v>8000</v>
      </c>
      <c r="AA33" s="42">
        <v>6600</v>
      </c>
      <c r="AB33" s="42">
        <v>6240</v>
      </c>
      <c r="AC33" s="42">
        <v>6800</v>
      </c>
      <c r="AD33" s="42">
        <v>8640</v>
      </c>
      <c r="AE33" s="42">
        <v>8140</v>
      </c>
      <c r="AF33" s="42">
        <v>6145</v>
      </c>
    </row>
    <row r="34" spans="1:32" x14ac:dyDescent="0.2">
      <c r="A34" s="12" t="s">
        <v>56</v>
      </c>
      <c r="B34" s="8" t="s">
        <v>49</v>
      </c>
      <c r="C34" s="42">
        <v>11379</v>
      </c>
      <c r="D34" s="42">
        <v>12600</v>
      </c>
      <c r="E34" s="42">
        <v>11200</v>
      </c>
      <c r="F34" s="42">
        <v>11500</v>
      </c>
      <c r="G34" s="42">
        <v>11000</v>
      </c>
      <c r="H34" s="42">
        <v>8600</v>
      </c>
      <c r="I34" s="42">
        <v>7500</v>
      </c>
      <c r="J34" s="42">
        <v>7500</v>
      </c>
      <c r="K34" s="42">
        <v>7700</v>
      </c>
      <c r="L34" s="42">
        <v>6900</v>
      </c>
      <c r="M34" s="42">
        <v>3200</v>
      </c>
      <c r="N34" s="42">
        <v>2600</v>
      </c>
      <c r="O34" s="42">
        <v>2989</v>
      </c>
      <c r="P34" s="42">
        <v>2681</v>
      </c>
      <c r="Q34" s="42">
        <v>3067</v>
      </c>
      <c r="R34" s="42">
        <v>3154</v>
      </c>
      <c r="S34" s="42">
        <v>2750</v>
      </c>
      <c r="T34" s="42">
        <v>2447</v>
      </c>
      <c r="U34" s="42">
        <v>2145</v>
      </c>
      <c r="V34" s="42">
        <v>1457</v>
      </c>
      <c r="W34" s="42">
        <v>1936</v>
      </c>
      <c r="X34" s="42">
        <v>4823</v>
      </c>
      <c r="Y34" s="42">
        <v>5000</v>
      </c>
      <c r="Z34" s="42">
        <v>4000</v>
      </c>
      <c r="AA34" s="42">
        <v>3300</v>
      </c>
      <c r="AB34" s="42">
        <v>4480</v>
      </c>
      <c r="AC34" s="42">
        <v>4800</v>
      </c>
      <c r="AD34" s="42">
        <v>5120</v>
      </c>
      <c r="AE34" s="42">
        <v>5470</v>
      </c>
      <c r="AF34" s="42">
        <v>4410</v>
      </c>
    </row>
    <row r="35" spans="1:32" x14ac:dyDescent="0.2">
      <c r="A35" s="12" t="s">
        <v>57</v>
      </c>
      <c r="B35" s="8" t="s">
        <v>49</v>
      </c>
      <c r="C35" s="42">
        <v>5802</v>
      </c>
      <c r="D35" s="42">
        <v>7500</v>
      </c>
      <c r="E35" s="42">
        <v>4500</v>
      </c>
      <c r="F35" s="42">
        <v>3500</v>
      </c>
      <c r="G35" s="42">
        <v>3300</v>
      </c>
      <c r="H35" s="42">
        <v>3350</v>
      </c>
      <c r="I35" s="42">
        <v>3000</v>
      </c>
      <c r="J35" s="42">
        <v>3350</v>
      </c>
      <c r="K35" s="42">
        <v>3850</v>
      </c>
      <c r="L35" s="42">
        <v>3900</v>
      </c>
      <c r="M35" s="42">
        <v>2200</v>
      </c>
      <c r="N35" s="42">
        <v>2050</v>
      </c>
      <c r="O35" s="42">
        <v>2890</v>
      </c>
      <c r="P35" s="42">
        <v>2036</v>
      </c>
      <c r="Q35" s="42">
        <v>2019</v>
      </c>
      <c r="R35" s="42">
        <v>2427</v>
      </c>
      <c r="S35" s="42">
        <v>2163</v>
      </c>
      <c r="T35" s="42">
        <v>1959</v>
      </c>
      <c r="U35" s="42">
        <v>1269</v>
      </c>
      <c r="V35" s="42">
        <v>973</v>
      </c>
      <c r="W35" s="42">
        <v>1115</v>
      </c>
      <c r="X35" s="42">
        <v>2996</v>
      </c>
      <c r="Y35" s="42">
        <v>3100</v>
      </c>
      <c r="Z35" s="42">
        <v>2600</v>
      </c>
      <c r="AA35" s="42">
        <v>1800</v>
      </c>
      <c r="AB35" s="42">
        <v>1800</v>
      </c>
      <c r="AC35" s="42">
        <v>2000</v>
      </c>
      <c r="AD35" s="42">
        <v>2325</v>
      </c>
      <c r="AE35" s="42">
        <v>2390</v>
      </c>
      <c r="AF35" s="42">
        <v>1630</v>
      </c>
    </row>
    <row r="36" spans="1:32" x14ac:dyDescent="0.2">
      <c r="A36" s="12" t="s">
        <v>58</v>
      </c>
      <c r="B36" s="8" t="s">
        <v>49</v>
      </c>
      <c r="C36" s="42">
        <v>10577</v>
      </c>
      <c r="D36" s="42">
        <v>11500</v>
      </c>
      <c r="E36" s="42">
        <v>11000</v>
      </c>
      <c r="F36" s="42">
        <v>15500</v>
      </c>
      <c r="G36" s="42">
        <v>15800</v>
      </c>
      <c r="H36" s="42">
        <v>16500</v>
      </c>
      <c r="I36" s="42">
        <v>15000</v>
      </c>
      <c r="J36" s="42">
        <v>14400</v>
      </c>
      <c r="K36" s="42">
        <v>15500</v>
      </c>
      <c r="L36" s="42">
        <v>16500</v>
      </c>
      <c r="M36" s="42">
        <v>11000</v>
      </c>
      <c r="N36" s="42">
        <v>9700</v>
      </c>
      <c r="O36" s="42">
        <v>10974</v>
      </c>
      <c r="P36" s="42">
        <v>8658</v>
      </c>
      <c r="Q36" s="42">
        <v>9034</v>
      </c>
      <c r="R36" s="42">
        <v>8419</v>
      </c>
      <c r="S36" s="42">
        <v>7509</v>
      </c>
      <c r="T36" s="42">
        <v>4928</v>
      </c>
      <c r="U36" s="42">
        <v>3933</v>
      </c>
      <c r="V36" s="42">
        <v>1962</v>
      </c>
      <c r="W36" s="42">
        <v>2838</v>
      </c>
      <c r="X36" s="42">
        <v>6052</v>
      </c>
      <c r="Y36" s="42">
        <v>4500</v>
      </c>
      <c r="Z36" s="42">
        <v>3000</v>
      </c>
      <c r="AA36" s="42">
        <v>2400</v>
      </c>
      <c r="AB36" s="42">
        <v>2660</v>
      </c>
      <c r="AC36" s="42">
        <v>3000</v>
      </c>
      <c r="AD36" s="42">
        <v>3390</v>
      </c>
      <c r="AE36" s="42">
        <v>3250</v>
      </c>
      <c r="AF36" s="42">
        <v>2415</v>
      </c>
    </row>
    <row r="37" spans="1:32" x14ac:dyDescent="0.2">
      <c r="A37" s="12" t="s">
        <v>59</v>
      </c>
      <c r="B37" s="8" t="s">
        <v>49</v>
      </c>
      <c r="C37" s="42">
        <v>8576</v>
      </c>
      <c r="D37" s="42">
        <v>8900</v>
      </c>
      <c r="E37" s="42">
        <v>7950</v>
      </c>
      <c r="F37" s="42">
        <v>6950</v>
      </c>
      <c r="G37" s="42">
        <v>8940</v>
      </c>
      <c r="H37" s="42">
        <v>9880</v>
      </c>
      <c r="I37" s="42">
        <v>8700</v>
      </c>
      <c r="J37" s="42">
        <v>8000</v>
      </c>
      <c r="K37" s="42">
        <v>10000</v>
      </c>
      <c r="L37" s="42">
        <v>11000</v>
      </c>
      <c r="M37" s="42">
        <v>8000</v>
      </c>
      <c r="N37" s="42">
        <v>7300</v>
      </c>
      <c r="O37" s="42">
        <v>7988</v>
      </c>
      <c r="P37" s="42">
        <v>6780</v>
      </c>
      <c r="Q37" s="42">
        <v>8015</v>
      </c>
      <c r="R37" s="42">
        <v>8302</v>
      </c>
      <c r="S37" s="42">
        <v>7764</v>
      </c>
      <c r="T37" s="42">
        <v>6940</v>
      </c>
      <c r="U37" s="42">
        <v>3613</v>
      </c>
      <c r="V37" s="42">
        <v>1878</v>
      </c>
      <c r="W37" s="42">
        <v>2369</v>
      </c>
      <c r="X37" s="42">
        <v>5027</v>
      </c>
      <c r="Y37" s="42">
        <v>3200</v>
      </c>
      <c r="Z37" s="42">
        <v>2500</v>
      </c>
      <c r="AA37" s="42">
        <v>2000</v>
      </c>
      <c r="AB37" s="42">
        <v>2550</v>
      </c>
      <c r="AC37" s="42">
        <v>2700</v>
      </c>
      <c r="AD37" s="42">
        <v>3045</v>
      </c>
      <c r="AE37" s="42">
        <v>2860</v>
      </c>
      <c r="AF37" s="42">
        <v>2000</v>
      </c>
    </row>
    <row r="38" spans="1:32" s="14" customFormat="1" x14ac:dyDescent="0.2">
      <c r="A38" s="13" t="s">
        <v>60</v>
      </c>
      <c r="B38" s="24" t="s">
        <v>49</v>
      </c>
      <c r="C38" s="49">
        <v>89879</v>
      </c>
      <c r="D38" s="49">
        <v>101500</v>
      </c>
      <c r="E38" s="49">
        <v>91230</v>
      </c>
      <c r="F38" s="49">
        <v>99350</v>
      </c>
      <c r="G38" s="49">
        <v>102040</v>
      </c>
      <c r="H38" s="49">
        <v>104630</v>
      </c>
      <c r="I38" s="49">
        <v>95600</v>
      </c>
      <c r="J38" s="49">
        <v>89150</v>
      </c>
      <c r="K38" s="49">
        <v>96720</v>
      </c>
      <c r="L38" s="49">
        <v>97270</v>
      </c>
      <c r="M38" s="49">
        <v>68800</v>
      </c>
      <c r="N38" s="49">
        <v>60150</v>
      </c>
      <c r="O38" s="49">
        <v>63509</v>
      </c>
      <c r="P38" s="49">
        <v>50725</v>
      </c>
      <c r="Q38" s="49">
        <v>55048</v>
      </c>
      <c r="R38" s="49">
        <v>53494</v>
      </c>
      <c r="S38" s="49">
        <v>47468</v>
      </c>
      <c r="T38" s="49">
        <v>37857</v>
      </c>
      <c r="U38" s="49">
        <v>24367</v>
      </c>
      <c r="V38" s="49">
        <v>15195</v>
      </c>
      <c r="W38" s="49">
        <v>17717</v>
      </c>
      <c r="X38" s="49">
        <v>42215</v>
      </c>
      <c r="Y38" s="49">
        <v>33500</v>
      </c>
      <c r="Z38" s="49">
        <v>23100</v>
      </c>
      <c r="AA38" s="49">
        <v>19400</v>
      </c>
      <c r="AB38" s="49">
        <v>22400</v>
      </c>
      <c r="AC38" s="49">
        <v>24650</v>
      </c>
      <c r="AD38" s="49">
        <v>28365</v>
      </c>
      <c r="AE38" s="49">
        <v>28270</v>
      </c>
      <c r="AF38" s="49">
        <v>21580</v>
      </c>
    </row>
    <row r="39" spans="1:32" x14ac:dyDescent="0.2">
      <c r="A39" s="12" t="s">
        <v>61</v>
      </c>
      <c r="B39" s="8" t="s">
        <v>28</v>
      </c>
      <c r="C39" s="42">
        <v>15218</v>
      </c>
      <c r="D39" s="42">
        <v>14700</v>
      </c>
      <c r="E39" s="42">
        <v>12600</v>
      </c>
      <c r="F39" s="42">
        <v>12300</v>
      </c>
      <c r="G39" s="42">
        <v>11400</v>
      </c>
      <c r="H39" s="42">
        <v>10350</v>
      </c>
      <c r="I39" s="42">
        <v>9200</v>
      </c>
      <c r="J39" s="42">
        <v>7950</v>
      </c>
      <c r="K39" s="42">
        <v>9050</v>
      </c>
      <c r="L39" s="42">
        <v>9950</v>
      </c>
      <c r="M39" s="42">
        <v>8100</v>
      </c>
      <c r="N39" s="42">
        <v>6930</v>
      </c>
      <c r="O39" s="42">
        <v>5973</v>
      </c>
      <c r="P39" s="42">
        <v>4460</v>
      </c>
      <c r="Q39" s="42">
        <v>5525</v>
      </c>
      <c r="R39" s="42">
        <v>4420</v>
      </c>
      <c r="S39" s="42">
        <v>3637</v>
      </c>
      <c r="T39" s="42">
        <v>2175</v>
      </c>
      <c r="U39" s="42">
        <v>1017</v>
      </c>
      <c r="V39" s="42">
        <v>733</v>
      </c>
      <c r="W39" s="42">
        <v>1152</v>
      </c>
      <c r="X39" s="42">
        <v>3871</v>
      </c>
      <c r="Y39" s="42">
        <v>2145</v>
      </c>
      <c r="Z39" s="42">
        <v>1550</v>
      </c>
      <c r="AA39" s="42">
        <v>1470</v>
      </c>
      <c r="AB39" s="42">
        <v>2200</v>
      </c>
      <c r="AC39" s="42">
        <v>4700</v>
      </c>
      <c r="AD39" s="42">
        <v>4540</v>
      </c>
      <c r="AE39" s="42">
        <v>3250</v>
      </c>
      <c r="AF39" s="42">
        <v>1950</v>
      </c>
    </row>
    <row r="40" spans="1:32" x14ac:dyDescent="0.2">
      <c r="A40" s="12" t="s">
        <v>62</v>
      </c>
      <c r="B40" s="8" t="s">
        <v>28</v>
      </c>
      <c r="C40" s="42">
        <v>43366</v>
      </c>
      <c r="D40" s="42">
        <v>43000</v>
      </c>
      <c r="E40" s="42">
        <v>39000</v>
      </c>
      <c r="F40" s="42">
        <v>40000</v>
      </c>
      <c r="G40" s="42">
        <v>41000</v>
      </c>
      <c r="H40" s="42">
        <v>37000</v>
      </c>
      <c r="I40" s="42">
        <v>33000</v>
      </c>
      <c r="J40" s="42">
        <v>31000</v>
      </c>
      <c r="K40" s="42">
        <v>33000</v>
      </c>
      <c r="L40" s="42">
        <v>34000</v>
      </c>
      <c r="M40" s="42">
        <v>29000</v>
      </c>
      <c r="N40" s="42">
        <v>26273</v>
      </c>
      <c r="O40" s="42">
        <v>21575</v>
      </c>
      <c r="P40" s="42">
        <v>17909</v>
      </c>
      <c r="Q40" s="42">
        <v>15078</v>
      </c>
      <c r="R40" s="42">
        <v>16624</v>
      </c>
      <c r="S40" s="42">
        <v>15824</v>
      </c>
      <c r="T40" s="42">
        <v>7647</v>
      </c>
      <c r="U40" s="42">
        <v>3730</v>
      </c>
      <c r="V40" s="42">
        <v>2329</v>
      </c>
      <c r="W40" s="42">
        <v>2930</v>
      </c>
      <c r="X40" s="42">
        <v>8700</v>
      </c>
      <c r="Y40" s="42">
        <v>6270</v>
      </c>
      <c r="Z40" s="42">
        <v>4120</v>
      </c>
      <c r="AA40" s="42">
        <v>3960</v>
      </c>
      <c r="AB40" s="42">
        <v>5080</v>
      </c>
      <c r="AC40" s="42">
        <v>7200</v>
      </c>
      <c r="AD40" s="42">
        <v>8470</v>
      </c>
      <c r="AE40" s="42">
        <v>7300</v>
      </c>
      <c r="AF40" s="42">
        <v>6700</v>
      </c>
    </row>
    <row r="41" spans="1:32" x14ac:dyDescent="0.2">
      <c r="A41" s="12" t="s">
        <v>63</v>
      </c>
      <c r="B41" s="8" t="s">
        <v>28</v>
      </c>
      <c r="C41" s="42">
        <v>72920</v>
      </c>
      <c r="D41" s="42">
        <v>67000</v>
      </c>
      <c r="E41" s="42">
        <v>58300</v>
      </c>
      <c r="F41" s="42">
        <v>54000</v>
      </c>
      <c r="G41" s="42">
        <v>52000</v>
      </c>
      <c r="H41" s="42">
        <v>49000</v>
      </c>
      <c r="I41" s="42">
        <v>44700</v>
      </c>
      <c r="J41" s="42">
        <v>41000</v>
      </c>
      <c r="K41" s="42">
        <v>44000</v>
      </c>
      <c r="L41" s="42">
        <v>45900</v>
      </c>
      <c r="M41" s="42">
        <v>39000</v>
      </c>
      <c r="N41" s="42">
        <v>34000</v>
      </c>
      <c r="O41" s="42">
        <v>25489</v>
      </c>
      <c r="P41" s="42">
        <v>19982</v>
      </c>
      <c r="Q41" s="42">
        <v>24967</v>
      </c>
      <c r="R41" s="42">
        <v>25455</v>
      </c>
      <c r="S41" s="42">
        <v>23149</v>
      </c>
      <c r="T41" s="42">
        <v>14004</v>
      </c>
      <c r="U41" s="42">
        <v>6681</v>
      </c>
      <c r="V41" s="42">
        <v>4459</v>
      </c>
      <c r="W41" s="42">
        <v>6689</v>
      </c>
      <c r="X41" s="42">
        <v>17981</v>
      </c>
      <c r="Y41" s="42">
        <v>11115</v>
      </c>
      <c r="Z41" s="42">
        <v>8300</v>
      </c>
      <c r="AA41" s="42">
        <v>7220</v>
      </c>
      <c r="AB41" s="42">
        <v>8600</v>
      </c>
      <c r="AC41" s="42">
        <v>8500</v>
      </c>
      <c r="AD41" s="42">
        <v>11890</v>
      </c>
      <c r="AE41" s="42">
        <v>8800</v>
      </c>
      <c r="AF41" s="42">
        <v>6600</v>
      </c>
    </row>
    <row r="42" spans="1:32" x14ac:dyDescent="0.2">
      <c r="A42" s="12" t="s">
        <v>64</v>
      </c>
      <c r="B42" s="8" t="s">
        <v>28</v>
      </c>
      <c r="C42" s="42">
        <v>1800</v>
      </c>
      <c r="D42" s="42">
        <v>1900</v>
      </c>
      <c r="E42" s="42">
        <v>1700</v>
      </c>
      <c r="F42" s="42">
        <v>1500</v>
      </c>
      <c r="G42" s="42">
        <v>800</v>
      </c>
      <c r="H42" s="42">
        <v>1000</v>
      </c>
      <c r="I42" s="42">
        <v>600</v>
      </c>
      <c r="J42" s="42">
        <v>500</v>
      </c>
      <c r="K42" s="42">
        <v>600</v>
      </c>
      <c r="L42" s="42">
        <v>700</v>
      </c>
      <c r="M42" s="42">
        <v>400</v>
      </c>
      <c r="N42" s="42">
        <v>300</v>
      </c>
      <c r="O42" s="42">
        <v>599</v>
      </c>
      <c r="P42" s="42">
        <v>799</v>
      </c>
      <c r="Q42" s="42">
        <v>1346</v>
      </c>
      <c r="R42" s="42">
        <v>2043</v>
      </c>
      <c r="S42" s="42">
        <v>2091</v>
      </c>
      <c r="T42" s="42">
        <v>1115</v>
      </c>
      <c r="U42" s="42">
        <v>638</v>
      </c>
      <c r="V42" s="42">
        <v>497</v>
      </c>
      <c r="W42" s="42">
        <v>630</v>
      </c>
      <c r="X42" s="42">
        <v>1804</v>
      </c>
      <c r="Y42" s="42">
        <v>2545</v>
      </c>
      <c r="Z42" s="42">
        <v>2370</v>
      </c>
      <c r="AA42" s="42">
        <v>2680</v>
      </c>
      <c r="AB42" s="42">
        <v>4690</v>
      </c>
      <c r="AC42" s="42">
        <v>4250</v>
      </c>
      <c r="AD42" s="42">
        <v>7580</v>
      </c>
      <c r="AE42" s="42">
        <v>6500</v>
      </c>
      <c r="AF42" s="42">
        <v>4800</v>
      </c>
    </row>
    <row r="43" spans="1:32" s="14" customFormat="1" x14ac:dyDescent="0.2">
      <c r="A43" s="13" t="s">
        <v>65</v>
      </c>
      <c r="B43" s="24" t="s">
        <v>28</v>
      </c>
      <c r="C43" s="49">
        <v>133304</v>
      </c>
      <c r="D43" s="49">
        <v>126600</v>
      </c>
      <c r="E43" s="49">
        <v>111600</v>
      </c>
      <c r="F43" s="49">
        <v>107800</v>
      </c>
      <c r="G43" s="49">
        <v>105200</v>
      </c>
      <c r="H43" s="49">
        <v>97350</v>
      </c>
      <c r="I43" s="49">
        <v>87500</v>
      </c>
      <c r="J43" s="49">
        <v>80450</v>
      </c>
      <c r="K43" s="49">
        <v>86650</v>
      </c>
      <c r="L43" s="49">
        <v>90550</v>
      </c>
      <c r="M43" s="49">
        <v>76500</v>
      </c>
      <c r="N43" s="49">
        <v>67503</v>
      </c>
      <c r="O43" s="49">
        <v>53636</v>
      </c>
      <c r="P43" s="49">
        <v>43150</v>
      </c>
      <c r="Q43" s="49">
        <v>46916</v>
      </c>
      <c r="R43" s="49">
        <v>48542</v>
      </c>
      <c r="S43" s="49">
        <v>44701</v>
      </c>
      <c r="T43" s="49">
        <v>24941</v>
      </c>
      <c r="U43" s="49">
        <v>12066</v>
      </c>
      <c r="V43" s="49">
        <v>8018</v>
      </c>
      <c r="W43" s="49">
        <v>11401</v>
      </c>
      <c r="X43" s="49">
        <v>32356</v>
      </c>
      <c r="Y43" s="49">
        <v>22075</v>
      </c>
      <c r="Z43" s="49">
        <v>16340</v>
      </c>
      <c r="AA43" s="49">
        <v>15330</v>
      </c>
      <c r="AB43" s="49">
        <v>20570</v>
      </c>
      <c r="AC43" s="49">
        <v>24650</v>
      </c>
      <c r="AD43" s="49">
        <v>32480</v>
      </c>
      <c r="AE43" s="49">
        <v>25850</v>
      </c>
      <c r="AF43" s="49">
        <v>20050</v>
      </c>
    </row>
    <row r="44" spans="1:32" x14ac:dyDescent="0.2">
      <c r="A44" s="12" t="s">
        <v>66</v>
      </c>
      <c r="B44" s="8" t="s">
        <v>32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42">
        <v>3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</row>
    <row r="45" spans="1:32" x14ac:dyDescent="0.2">
      <c r="A45" s="12" t="s">
        <v>67</v>
      </c>
      <c r="B45" s="8" t="s">
        <v>32</v>
      </c>
      <c r="C45" s="42">
        <v>15</v>
      </c>
      <c r="D45" s="42">
        <v>30</v>
      </c>
      <c r="E45" s="42">
        <v>50</v>
      </c>
      <c r="F45" s="42">
        <v>53</v>
      </c>
      <c r="G45" s="42">
        <v>57</v>
      </c>
      <c r="H45" s="42">
        <v>220</v>
      </c>
      <c r="I45" s="42">
        <v>120</v>
      </c>
      <c r="J45" s="42">
        <v>50</v>
      </c>
      <c r="K45" s="42">
        <v>70</v>
      </c>
      <c r="L45" s="42">
        <v>70</v>
      </c>
      <c r="M45" s="58">
        <v>0</v>
      </c>
      <c r="N45" s="58">
        <v>0</v>
      </c>
      <c r="O45" s="58">
        <v>0</v>
      </c>
      <c r="P45" s="58">
        <v>0</v>
      </c>
      <c r="Q45" s="42">
        <v>9</v>
      </c>
      <c r="R45" s="58">
        <v>0</v>
      </c>
      <c r="S45" s="42">
        <v>10</v>
      </c>
      <c r="T45" s="58">
        <v>0</v>
      </c>
      <c r="U45" s="42">
        <v>115</v>
      </c>
      <c r="V45" s="58">
        <v>0</v>
      </c>
      <c r="W45" s="58">
        <v>0</v>
      </c>
      <c r="X45" s="42">
        <v>10</v>
      </c>
      <c r="Y45" s="42">
        <v>10</v>
      </c>
      <c r="Z45" s="42">
        <v>5</v>
      </c>
      <c r="AA45" s="42">
        <v>25</v>
      </c>
      <c r="AB45" s="42">
        <v>25</v>
      </c>
      <c r="AC45" s="42">
        <v>25</v>
      </c>
      <c r="AD45" s="58">
        <v>0</v>
      </c>
      <c r="AE45" s="42">
        <v>75</v>
      </c>
      <c r="AF45" s="42">
        <v>75</v>
      </c>
    </row>
    <row r="46" spans="1:32" s="14" customFormat="1" x14ac:dyDescent="0.2">
      <c r="A46" s="13" t="s">
        <v>68</v>
      </c>
      <c r="B46" s="24" t="s">
        <v>32</v>
      </c>
      <c r="C46" s="49">
        <v>15</v>
      </c>
      <c r="D46" s="49">
        <v>30</v>
      </c>
      <c r="E46" s="49">
        <v>50</v>
      </c>
      <c r="F46" s="49">
        <v>53</v>
      </c>
      <c r="G46" s="49">
        <v>57</v>
      </c>
      <c r="H46" s="49">
        <v>220</v>
      </c>
      <c r="I46" s="49">
        <v>120</v>
      </c>
      <c r="J46" s="49">
        <v>50</v>
      </c>
      <c r="K46" s="49">
        <v>70</v>
      </c>
      <c r="L46" s="49">
        <v>70</v>
      </c>
      <c r="M46" s="49">
        <v>0</v>
      </c>
      <c r="N46" s="49">
        <v>0</v>
      </c>
      <c r="O46" s="49">
        <v>0</v>
      </c>
      <c r="P46" s="49">
        <v>0</v>
      </c>
      <c r="Q46" s="49">
        <v>9</v>
      </c>
      <c r="R46" s="49">
        <v>0</v>
      </c>
      <c r="S46" s="49">
        <v>10</v>
      </c>
      <c r="T46" s="49">
        <v>0</v>
      </c>
      <c r="U46" s="49">
        <v>115</v>
      </c>
      <c r="V46" s="49">
        <v>0</v>
      </c>
      <c r="W46" s="49">
        <v>0</v>
      </c>
      <c r="X46" s="49">
        <v>13</v>
      </c>
      <c r="Y46" s="49">
        <v>10</v>
      </c>
      <c r="Z46" s="49">
        <v>5</v>
      </c>
      <c r="AA46" s="49">
        <v>25</v>
      </c>
      <c r="AB46" s="49">
        <v>25</v>
      </c>
      <c r="AC46" s="49">
        <v>25</v>
      </c>
      <c r="AD46" s="49">
        <v>0</v>
      </c>
      <c r="AE46" s="49">
        <v>75</v>
      </c>
      <c r="AF46" s="49">
        <v>75</v>
      </c>
    </row>
    <row r="47" spans="1:32" x14ac:dyDescent="0.2">
      <c r="A47" s="12" t="s">
        <v>69</v>
      </c>
      <c r="B47" s="8" t="s">
        <v>28</v>
      </c>
      <c r="C47" s="42">
        <v>160</v>
      </c>
      <c r="D47" s="42">
        <v>160</v>
      </c>
      <c r="E47" s="42">
        <v>80</v>
      </c>
      <c r="F47" s="42">
        <v>80</v>
      </c>
      <c r="G47" s="42">
        <v>80</v>
      </c>
      <c r="H47" s="42">
        <v>80</v>
      </c>
      <c r="I47" s="42">
        <v>40</v>
      </c>
      <c r="J47" s="42">
        <v>45</v>
      </c>
      <c r="K47" s="42">
        <v>45</v>
      </c>
      <c r="L47" s="42">
        <v>45</v>
      </c>
      <c r="M47" s="42">
        <v>45</v>
      </c>
      <c r="N47" s="58">
        <v>0</v>
      </c>
      <c r="O47" s="42">
        <v>54</v>
      </c>
      <c r="P47" s="42">
        <v>24</v>
      </c>
      <c r="Q47" s="42">
        <v>33</v>
      </c>
      <c r="R47" s="42">
        <v>46</v>
      </c>
      <c r="S47" s="42">
        <v>36</v>
      </c>
      <c r="T47" s="42">
        <v>35</v>
      </c>
      <c r="U47" s="42">
        <v>60</v>
      </c>
      <c r="V47" s="42">
        <v>8</v>
      </c>
      <c r="W47" s="42">
        <v>17</v>
      </c>
      <c r="X47" s="42">
        <v>97</v>
      </c>
      <c r="Y47" s="42">
        <v>80</v>
      </c>
      <c r="Z47" s="42">
        <v>70</v>
      </c>
      <c r="AA47" s="42">
        <v>100</v>
      </c>
      <c r="AB47" s="44">
        <v>70</v>
      </c>
      <c r="AC47" s="42">
        <v>70</v>
      </c>
      <c r="AD47" s="42">
        <v>125</v>
      </c>
      <c r="AE47" s="42">
        <v>90</v>
      </c>
      <c r="AF47" s="42">
        <v>100</v>
      </c>
    </row>
    <row r="48" spans="1:32" x14ac:dyDescent="0.2">
      <c r="A48" s="12" t="s">
        <v>70</v>
      </c>
      <c r="B48" s="8" t="s">
        <v>28</v>
      </c>
      <c r="C48" s="42">
        <v>400</v>
      </c>
      <c r="D48" s="42">
        <v>414</v>
      </c>
      <c r="E48" s="42">
        <v>371</v>
      </c>
      <c r="F48" s="42">
        <v>358</v>
      </c>
      <c r="G48" s="42">
        <v>345</v>
      </c>
      <c r="H48" s="42">
        <v>208</v>
      </c>
      <c r="I48" s="42">
        <v>200</v>
      </c>
      <c r="J48" s="42">
        <v>115</v>
      </c>
      <c r="K48" s="42">
        <v>111</v>
      </c>
      <c r="L48" s="42">
        <v>107</v>
      </c>
      <c r="M48" s="42">
        <v>90</v>
      </c>
      <c r="N48" s="42">
        <v>90</v>
      </c>
      <c r="O48" s="42">
        <v>91</v>
      </c>
      <c r="P48" s="42">
        <v>115</v>
      </c>
      <c r="Q48" s="42">
        <v>118</v>
      </c>
      <c r="R48" s="42">
        <v>146</v>
      </c>
      <c r="S48" s="42">
        <v>140</v>
      </c>
      <c r="T48" s="42">
        <v>116</v>
      </c>
      <c r="U48" s="42">
        <v>115</v>
      </c>
      <c r="V48" s="42">
        <v>76</v>
      </c>
      <c r="W48" s="42">
        <v>76</v>
      </c>
      <c r="X48" s="42">
        <v>169</v>
      </c>
      <c r="Y48" s="42">
        <v>130</v>
      </c>
      <c r="Z48" s="42">
        <v>70</v>
      </c>
      <c r="AA48" s="42">
        <v>75</v>
      </c>
      <c r="AB48" s="43">
        <v>80</v>
      </c>
      <c r="AC48" s="42">
        <v>83</v>
      </c>
      <c r="AD48" s="42">
        <v>140</v>
      </c>
      <c r="AE48" s="42">
        <v>230</v>
      </c>
      <c r="AF48" s="42">
        <v>260</v>
      </c>
    </row>
    <row r="49" spans="1:32" x14ac:dyDescent="0.2">
      <c r="A49" s="12" t="s">
        <v>71</v>
      </c>
      <c r="B49" s="8" t="s">
        <v>28</v>
      </c>
      <c r="C49" s="42">
        <v>600</v>
      </c>
      <c r="D49" s="42">
        <v>570</v>
      </c>
      <c r="E49" s="42">
        <v>400</v>
      </c>
      <c r="F49" s="42">
        <v>300</v>
      </c>
      <c r="G49" s="42">
        <v>250</v>
      </c>
      <c r="H49" s="42">
        <v>140</v>
      </c>
      <c r="I49" s="42">
        <v>40</v>
      </c>
      <c r="J49" s="42">
        <v>50</v>
      </c>
      <c r="K49" s="42">
        <v>45</v>
      </c>
      <c r="L49" s="42">
        <v>60</v>
      </c>
      <c r="M49" s="42">
        <v>20</v>
      </c>
      <c r="N49" s="42">
        <v>25</v>
      </c>
      <c r="O49" s="42">
        <v>30</v>
      </c>
      <c r="P49" s="42">
        <v>71</v>
      </c>
      <c r="Q49" s="42">
        <v>85</v>
      </c>
      <c r="R49" s="42">
        <v>133</v>
      </c>
      <c r="S49" s="42">
        <v>205</v>
      </c>
      <c r="T49" s="42">
        <v>258</v>
      </c>
      <c r="U49" s="42">
        <v>342</v>
      </c>
      <c r="V49" s="42">
        <v>209</v>
      </c>
      <c r="W49" s="42">
        <v>189</v>
      </c>
      <c r="X49" s="42">
        <v>295</v>
      </c>
      <c r="Y49" s="42">
        <v>320</v>
      </c>
      <c r="Z49" s="42">
        <v>240</v>
      </c>
      <c r="AA49" s="42">
        <v>250</v>
      </c>
      <c r="AB49" s="44">
        <v>240</v>
      </c>
      <c r="AC49" s="42">
        <v>80</v>
      </c>
      <c r="AD49" s="42">
        <v>570</v>
      </c>
      <c r="AE49" s="42">
        <v>500</v>
      </c>
      <c r="AF49" s="42">
        <v>555</v>
      </c>
    </row>
    <row r="50" spans="1:32" x14ac:dyDescent="0.2">
      <c r="A50" s="12" t="s">
        <v>72</v>
      </c>
      <c r="B50" s="8" t="s">
        <v>28</v>
      </c>
      <c r="C50" s="58">
        <v>0</v>
      </c>
      <c r="D50" s="58">
        <v>0</v>
      </c>
      <c r="E50" s="58">
        <v>0</v>
      </c>
      <c r="F50" s="42">
        <v>15</v>
      </c>
      <c r="G50" s="42">
        <v>20</v>
      </c>
      <c r="H50" s="58">
        <v>0</v>
      </c>
      <c r="I50" s="58">
        <v>0</v>
      </c>
      <c r="J50" s="58">
        <v>0</v>
      </c>
      <c r="K50" s="42">
        <v>3</v>
      </c>
      <c r="L50" s="58">
        <v>0</v>
      </c>
      <c r="M50" s="58">
        <v>0</v>
      </c>
      <c r="N50" s="58"/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42">
        <v>20</v>
      </c>
      <c r="AE50" s="42">
        <v>30</v>
      </c>
      <c r="AF50" s="42">
        <v>35</v>
      </c>
    </row>
    <row r="51" spans="1:32" s="14" customFormat="1" x14ac:dyDescent="0.2">
      <c r="A51" s="13" t="s">
        <v>73</v>
      </c>
      <c r="B51" s="24" t="s">
        <v>28</v>
      </c>
      <c r="C51" s="49">
        <v>1160</v>
      </c>
      <c r="D51" s="49">
        <v>1144</v>
      </c>
      <c r="E51" s="49">
        <v>851</v>
      </c>
      <c r="F51" s="49">
        <v>753</v>
      </c>
      <c r="G51" s="49">
        <v>695</v>
      </c>
      <c r="H51" s="49">
        <v>428</v>
      </c>
      <c r="I51" s="49">
        <v>280</v>
      </c>
      <c r="J51" s="49">
        <v>210</v>
      </c>
      <c r="K51" s="49">
        <v>204</v>
      </c>
      <c r="L51" s="49">
        <v>212</v>
      </c>
      <c r="M51" s="49">
        <v>155</v>
      </c>
      <c r="N51" s="49">
        <v>115</v>
      </c>
      <c r="O51" s="49">
        <v>175</v>
      </c>
      <c r="P51" s="49">
        <v>210</v>
      </c>
      <c r="Q51" s="49">
        <v>236</v>
      </c>
      <c r="R51" s="49">
        <v>325</v>
      </c>
      <c r="S51" s="49">
        <v>381</v>
      </c>
      <c r="T51" s="49">
        <v>409</v>
      </c>
      <c r="U51" s="49">
        <v>517</v>
      </c>
      <c r="V51" s="49">
        <v>293</v>
      </c>
      <c r="W51" s="49">
        <v>282</v>
      </c>
      <c r="X51" s="49">
        <v>561</v>
      </c>
      <c r="Y51" s="49">
        <v>530</v>
      </c>
      <c r="Z51" s="49">
        <v>380</v>
      </c>
      <c r="AA51" s="49">
        <v>425</v>
      </c>
      <c r="AB51" s="49">
        <v>390</v>
      </c>
      <c r="AC51" s="49">
        <v>233</v>
      </c>
      <c r="AD51" s="49">
        <v>855</v>
      </c>
      <c r="AE51" s="49">
        <v>850</v>
      </c>
      <c r="AF51" s="49">
        <v>950</v>
      </c>
    </row>
    <row r="52" spans="1:32" x14ac:dyDescent="0.2">
      <c r="A52" s="12" t="s">
        <v>74</v>
      </c>
      <c r="B52" s="8" t="s">
        <v>49</v>
      </c>
      <c r="C52" s="42">
        <v>38133</v>
      </c>
      <c r="D52" s="42">
        <v>43225</v>
      </c>
      <c r="E52" s="42">
        <v>43648</v>
      </c>
      <c r="F52" s="42">
        <v>44460</v>
      </c>
      <c r="G52" s="42">
        <v>45758</v>
      </c>
      <c r="H52" s="42">
        <v>42536</v>
      </c>
      <c r="I52" s="42">
        <v>36606</v>
      </c>
      <c r="J52" s="42">
        <v>31793</v>
      </c>
      <c r="K52" s="42">
        <v>36604</v>
      </c>
      <c r="L52" s="42">
        <v>33371</v>
      </c>
      <c r="M52" s="42">
        <v>26446</v>
      </c>
      <c r="N52" s="42">
        <v>23055</v>
      </c>
      <c r="O52" s="42">
        <v>21969</v>
      </c>
      <c r="P52" s="42">
        <v>16951</v>
      </c>
      <c r="Q52" s="42">
        <v>18919</v>
      </c>
      <c r="R52" s="42">
        <v>19886</v>
      </c>
      <c r="S52" s="42">
        <v>17872</v>
      </c>
      <c r="T52" s="42">
        <v>13979</v>
      </c>
      <c r="U52" s="42">
        <v>8712</v>
      </c>
      <c r="V52" s="42">
        <v>6920</v>
      </c>
      <c r="W52" s="42">
        <v>7095</v>
      </c>
      <c r="X52" s="42">
        <v>8935</v>
      </c>
      <c r="Y52" s="42">
        <v>6559</v>
      </c>
      <c r="Z52" s="42">
        <v>5095</v>
      </c>
      <c r="AA52" s="42">
        <v>3170</v>
      </c>
      <c r="AB52" s="43">
        <v>2530</v>
      </c>
      <c r="AC52" s="42">
        <v>2780</v>
      </c>
      <c r="AD52" s="42">
        <v>3990</v>
      </c>
      <c r="AE52" s="42">
        <v>3425</v>
      </c>
      <c r="AF52" s="42">
        <v>2740</v>
      </c>
    </row>
    <row r="53" spans="1:32" x14ac:dyDescent="0.2">
      <c r="A53" s="12" t="s">
        <v>75</v>
      </c>
      <c r="B53" s="8" t="s">
        <v>49</v>
      </c>
      <c r="C53" s="42">
        <v>5732</v>
      </c>
      <c r="D53" s="42">
        <v>6400</v>
      </c>
      <c r="E53" s="42">
        <v>7550</v>
      </c>
      <c r="F53" s="42">
        <v>7700</v>
      </c>
      <c r="G53" s="42">
        <v>8200</v>
      </c>
      <c r="H53" s="42">
        <v>7875</v>
      </c>
      <c r="I53" s="42">
        <v>8000</v>
      </c>
      <c r="J53" s="42">
        <v>6600</v>
      </c>
      <c r="K53" s="42">
        <v>6800</v>
      </c>
      <c r="L53" s="42">
        <v>7350</v>
      </c>
      <c r="M53" s="42">
        <v>5700</v>
      </c>
      <c r="N53" s="42">
        <v>4950</v>
      </c>
      <c r="O53" s="42">
        <v>4797</v>
      </c>
      <c r="P53" s="42">
        <v>3048</v>
      </c>
      <c r="Q53" s="42">
        <v>3993</v>
      </c>
      <c r="R53" s="42">
        <v>3392</v>
      </c>
      <c r="S53" s="42">
        <v>3291</v>
      </c>
      <c r="T53" s="42">
        <v>2990</v>
      </c>
      <c r="U53" s="42">
        <v>1843</v>
      </c>
      <c r="V53" s="42">
        <v>1045</v>
      </c>
      <c r="W53" s="42">
        <v>1114</v>
      </c>
      <c r="X53" s="42">
        <v>2044</v>
      </c>
      <c r="Y53" s="42">
        <v>1578</v>
      </c>
      <c r="Z53" s="42">
        <v>1340</v>
      </c>
      <c r="AA53" s="42">
        <v>1290</v>
      </c>
      <c r="AB53" s="44">
        <v>1230</v>
      </c>
      <c r="AC53" s="42">
        <v>1350</v>
      </c>
      <c r="AD53" s="42">
        <v>1560</v>
      </c>
      <c r="AE53" s="42">
        <v>1775</v>
      </c>
      <c r="AF53" s="42">
        <v>1690</v>
      </c>
    </row>
    <row r="54" spans="1:32" x14ac:dyDescent="0.2">
      <c r="A54" s="12" t="s">
        <v>76</v>
      </c>
      <c r="B54" s="8" t="s">
        <v>49</v>
      </c>
      <c r="C54" s="42">
        <v>6006</v>
      </c>
      <c r="D54" s="42">
        <v>5990</v>
      </c>
      <c r="E54" s="42">
        <v>6075</v>
      </c>
      <c r="F54" s="42">
        <v>6460</v>
      </c>
      <c r="G54" s="42">
        <v>7145</v>
      </c>
      <c r="H54" s="42">
        <v>6920</v>
      </c>
      <c r="I54" s="42">
        <v>6250</v>
      </c>
      <c r="J54" s="42">
        <v>5780</v>
      </c>
      <c r="K54" s="42">
        <v>6400</v>
      </c>
      <c r="L54" s="42">
        <v>6710</v>
      </c>
      <c r="M54" s="42">
        <v>5000</v>
      </c>
      <c r="N54" s="42">
        <v>4850</v>
      </c>
      <c r="O54" s="42">
        <v>5306</v>
      </c>
      <c r="P54" s="42">
        <v>4329</v>
      </c>
      <c r="Q54" s="42">
        <v>4966</v>
      </c>
      <c r="R54" s="42">
        <v>5373</v>
      </c>
      <c r="S54" s="42">
        <v>5429</v>
      </c>
      <c r="T54" s="42">
        <v>5032</v>
      </c>
      <c r="U54" s="42">
        <v>3526</v>
      </c>
      <c r="V54" s="42">
        <v>3127</v>
      </c>
      <c r="W54" s="42">
        <v>3216</v>
      </c>
      <c r="X54" s="42">
        <v>4526</v>
      </c>
      <c r="Y54" s="42">
        <v>3357</v>
      </c>
      <c r="Z54" s="42">
        <v>2325</v>
      </c>
      <c r="AA54" s="42">
        <v>1990</v>
      </c>
      <c r="AB54" s="43">
        <v>1840</v>
      </c>
      <c r="AC54" s="42">
        <v>2020</v>
      </c>
      <c r="AD54" s="42">
        <v>2470</v>
      </c>
      <c r="AE54" s="42">
        <v>2070</v>
      </c>
      <c r="AF54" s="42">
        <v>1760</v>
      </c>
    </row>
    <row r="55" spans="1:32" x14ac:dyDescent="0.2">
      <c r="A55" s="12" t="s">
        <v>77</v>
      </c>
      <c r="B55" s="8" t="s">
        <v>49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</row>
    <row r="56" spans="1:32" x14ac:dyDescent="0.2">
      <c r="A56" s="12" t="s">
        <v>78</v>
      </c>
      <c r="B56" s="8" t="s">
        <v>49</v>
      </c>
      <c r="C56" s="42">
        <v>43</v>
      </c>
      <c r="D56" s="42">
        <v>39</v>
      </c>
      <c r="E56" s="42">
        <v>38</v>
      </c>
      <c r="F56" s="42">
        <v>37</v>
      </c>
      <c r="G56" s="42">
        <v>36</v>
      </c>
      <c r="H56" s="42">
        <v>46</v>
      </c>
      <c r="I56" s="42">
        <v>44</v>
      </c>
      <c r="J56" s="42">
        <v>37</v>
      </c>
      <c r="K56" s="42">
        <v>55</v>
      </c>
      <c r="L56" s="42">
        <v>52</v>
      </c>
      <c r="M56" s="42">
        <v>40</v>
      </c>
      <c r="N56" s="42">
        <v>35</v>
      </c>
      <c r="O56" s="42">
        <v>13</v>
      </c>
      <c r="P56" s="42">
        <v>26</v>
      </c>
      <c r="Q56" s="42">
        <v>29</v>
      </c>
      <c r="R56" s="42">
        <v>43</v>
      </c>
      <c r="S56" s="42">
        <v>25</v>
      </c>
      <c r="T56" s="42">
        <v>16</v>
      </c>
      <c r="U56" s="42">
        <v>13</v>
      </c>
      <c r="V56" s="42">
        <v>25</v>
      </c>
      <c r="W56" s="42">
        <v>25</v>
      </c>
      <c r="X56" s="42">
        <v>23</v>
      </c>
      <c r="Y56" s="42">
        <v>23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</row>
    <row r="57" spans="1:32" x14ac:dyDescent="0.2">
      <c r="A57" s="12" t="s">
        <v>79</v>
      </c>
      <c r="B57" s="8" t="s">
        <v>49</v>
      </c>
      <c r="C57" s="42">
        <v>53</v>
      </c>
      <c r="D57" s="42">
        <v>40</v>
      </c>
      <c r="E57" s="42">
        <v>66</v>
      </c>
      <c r="F57" s="42">
        <v>60</v>
      </c>
      <c r="G57" s="42">
        <v>60</v>
      </c>
      <c r="H57" s="42">
        <v>56</v>
      </c>
      <c r="I57" s="42">
        <v>30</v>
      </c>
      <c r="J57" s="42">
        <v>33</v>
      </c>
      <c r="K57" s="42">
        <v>43</v>
      </c>
      <c r="L57" s="58">
        <v>0</v>
      </c>
      <c r="M57" s="42">
        <v>2</v>
      </c>
      <c r="N57" s="42">
        <v>3</v>
      </c>
      <c r="O57" s="42">
        <v>28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</row>
    <row r="58" spans="1:32" x14ac:dyDescent="0.2">
      <c r="A58" s="12" t="s">
        <v>80</v>
      </c>
      <c r="B58" s="8" t="s">
        <v>49</v>
      </c>
      <c r="C58" s="42">
        <v>3260</v>
      </c>
      <c r="D58" s="42">
        <v>4000</v>
      </c>
      <c r="E58" s="42">
        <v>5124</v>
      </c>
      <c r="F58" s="42">
        <v>5700</v>
      </c>
      <c r="G58" s="42">
        <v>7242</v>
      </c>
      <c r="H58" s="42">
        <v>6400</v>
      </c>
      <c r="I58" s="42">
        <v>5380</v>
      </c>
      <c r="J58" s="42">
        <v>5100</v>
      </c>
      <c r="K58" s="42">
        <v>5700</v>
      </c>
      <c r="L58" s="42">
        <v>6300</v>
      </c>
      <c r="M58" s="42">
        <v>5090</v>
      </c>
      <c r="N58" s="42">
        <v>4560</v>
      </c>
      <c r="O58" s="42">
        <v>4282</v>
      </c>
      <c r="P58" s="42">
        <v>2803</v>
      </c>
      <c r="Q58" s="42">
        <v>3365</v>
      </c>
      <c r="R58" s="42">
        <v>3516</v>
      </c>
      <c r="S58" s="42">
        <v>3227</v>
      </c>
      <c r="T58" s="42">
        <v>2757</v>
      </c>
      <c r="U58" s="42">
        <v>2127</v>
      </c>
      <c r="V58" s="42">
        <v>1104</v>
      </c>
      <c r="W58" s="42">
        <v>1142</v>
      </c>
      <c r="X58" s="42">
        <v>1822</v>
      </c>
      <c r="Y58" s="42">
        <v>1280</v>
      </c>
      <c r="Z58" s="42">
        <v>830</v>
      </c>
      <c r="AA58" s="42">
        <v>540</v>
      </c>
      <c r="AB58" s="43">
        <v>560</v>
      </c>
      <c r="AC58" s="42">
        <v>620</v>
      </c>
      <c r="AD58" s="42">
        <v>1090</v>
      </c>
      <c r="AE58" s="42">
        <v>1085</v>
      </c>
      <c r="AF58" s="42">
        <v>1030</v>
      </c>
    </row>
    <row r="59" spans="1:32" s="14" customFormat="1" x14ac:dyDescent="0.2">
      <c r="A59" s="13" t="s">
        <v>81</v>
      </c>
      <c r="B59" s="24" t="s">
        <v>49</v>
      </c>
      <c r="C59" s="49">
        <v>53227</v>
      </c>
      <c r="D59" s="49">
        <v>59694</v>
      </c>
      <c r="E59" s="49">
        <v>62501</v>
      </c>
      <c r="F59" s="49">
        <v>64417</v>
      </c>
      <c r="G59" s="49">
        <v>68441</v>
      </c>
      <c r="H59" s="49">
        <v>63833</v>
      </c>
      <c r="I59" s="49">
        <v>56310</v>
      </c>
      <c r="J59" s="49">
        <v>49343</v>
      </c>
      <c r="K59" s="49">
        <v>55602</v>
      </c>
      <c r="L59" s="49">
        <v>53783</v>
      </c>
      <c r="M59" s="49">
        <v>42278</v>
      </c>
      <c r="N59" s="49">
        <v>37453</v>
      </c>
      <c r="O59" s="49">
        <v>36395</v>
      </c>
      <c r="P59" s="49">
        <v>27157</v>
      </c>
      <c r="Q59" s="49">
        <v>31272</v>
      </c>
      <c r="R59" s="49">
        <v>32210</v>
      </c>
      <c r="S59" s="49">
        <v>29844</v>
      </c>
      <c r="T59" s="49">
        <v>24774</v>
      </c>
      <c r="U59" s="49">
        <v>16221</v>
      </c>
      <c r="V59" s="49">
        <v>12221</v>
      </c>
      <c r="W59" s="49">
        <v>12592</v>
      </c>
      <c r="X59" s="49">
        <v>17350</v>
      </c>
      <c r="Y59" s="49">
        <v>12797</v>
      </c>
      <c r="Z59" s="49">
        <v>9590</v>
      </c>
      <c r="AA59" s="49">
        <v>6990</v>
      </c>
      <c r="AB59" s="49">
        <v>6160</v>
      </c>
      <c r="AC59" s="49">
        <v>6770</v>
      </c>
      <c r="AD59" s="49">
        <v>9110</v>
      </c>
      <c r="AE59" s="49">
        <v>8355</v>
      </c>
      <c r="AF59" s="49">
        <v>7220</v>
      </c>
    </row>
    <row r="60" spans="1:32" x14ac:dyDescent="0.2">
      <c r="A60" s="12" t="s">
        <v>82</v>
      </c>
      <c r="B60" s="8" t="s">
        <v>32</v>
      </c>
      <c r="C60" s="42">
        <v>3043</v>
      </c>
      <c r="D60" s="42">
        <v>2000</v>
      </c>
      <c r="E60" s="42">
        <v>1600</v>
      </c>
      <c r="F60" s="42">
        <v>900</v>
      </c>
      <c r="G60" s="42">
        <v>800</v>
      </c>
      <c r="H60" s="42">
        <v>1000</v>
      </c>
      <c r="I60" s="42">
        <v>1600</v>
      </c>
      <c r="J60" s="42">
        <v>1800</v>
      </c>
      <c r="K60" s="42">
        <v>2200</v>
      </c>
      <c r="L60" s="42">
        <v>2350</v>
      </c>
      <c r="M60" s="42">
        <v>1400</v>
      </c>
      <c r="N60" s="42">
        <v>1000</v>
      </c>
      <c r="O60" s="42">
        <v>1600</v>
      </c>
      <c r="P60" s="42">
        <v>3128</v>
      </c>
      <c r="Q60" s="42">
        <v>3284</v>
      </c>
      <c r="R60" s="42">
        <v>2876</v>
      </c>
      <c r="S60" s="42">
        <v>2559</v>
      </c>
      <c r="T60" s="42">
        <v>2020</v>
      </c>
      <c r="U60" s="42">
        <v>1747</v>
      </c>
      <c r="V60" s="42">
        <v>880</v>
      </c>
      <c r="W60" s="42">
        <v>835</v>
      </c>
      <c r="X60" s="42">
        <v>2432</v>
      </c>
      <c r="Y60" s="42">
        <v>1780</v>
      </c>
      <c r="Z60" s="42">
        <v>920</v>
      </c>
      <c r="AA60" s="42">
        <v>420</v>
      </c>
      <c r="AB60" s="43">
        <v>845</v>
      </c>
      <c r="AC60" s="42">
        <v>1200</v>
      </c>
      <c r="AD60" s="42">
        <v>3070</v>
      </c>
      <c r="AE60" s="42">
        <v>3530</v>
      </c>
      <c r="AF60" s="42">
        <v>2150</v>
      </c>
    </row>
    <row r="61" spans="1:32" x14ac:dyDescent="0.2">
      <c r="A61" s="12" t="s">
        <v>83</v>
      </c>
      <c r="B61" s="8" t="s">
        <v>32</v>
      </c>
      <c r="C61" s="42">
        <v>101</v>
      </c>
      <c r="D61" s="42">
        <v>135</v>
      </c>
      <c r="E61" s="42">
        <v>173</v>
      </c>
      <c r="F61" s="42">
        <v>86</v>
      </c>
      <c r="G61" s="42">
        <v>20</v>
      </c>
      <c r="H61" s="42">
        <v>40</v>
      </c>
      <c r="I61" s="42">
        <v>55</v>
      </c>
      <c r="J61" s="42">
        <v>30</v>
      </c>
      <c r="K61" s="42">
        <v>70</v>
      </c>
      <c r="L61" s="42">
        <v>180</v>
      </c>
      <c r="M61" s="42">
        <v>150</v>
      </c>
      <c r="N61" s="42">
        <v>150</v>
      </c>
      <c r="O61" s="42">
        <v>230</v>
      </c>
      <c r="P61" s="42">
        <v>200</v>
      </c>
      <c r="Q61" s="42">
        <v>130</v>
      </c>
      <c r="R61" s="42">
        <v>150</v>
      </c>
      <c r="S61" s="42">
        <v>140</v>
      </c>
      <c r="T61" s="42">
        <v>140</v>
      </c>
      <c r="U61" s="42">
        <v>105</v>
      </c>
      <c r="V61" s="42">
        <v>90</v>
      </c>
      <c r="W61" s="42">
        <v>65</v>
      </c>
      <c r="X61" s="42">
        <v>332</v>
      </c>
      <c r="Y61" s="42">
        <v>130</v>
      </c>
      <c r="Z61" s="42">
        <v>100</v>
      </c>
      <c r="AA61" s="42">
        <v>55</v>
      </c>
      <c r="AB61" s="42">
        <v>110</v>
      </c>
      <c r="AC61" s="42">
        <v>600</v>
      </c>
      <c r="AD61" s="42">
        <v>305</v>
      </c>
      <c r="AE61" s="42">
        <v>235</v>
      </c>
      <c r="AF61" s="42">
        <v>110</v>
      </c>
    </row>
    <row r="62" spans="1:32" x14ac:dyDescent="0.2">
      <c r="A62" s="12" t="s">
        <v>84</v>
      </c>
      <c r="B62" s="8" t="s">
        <v>32</v>
      </c>
      <c r="C62" s="42">
        <v>83</v>
      </c>
      <c r="D62" s="42">
        <v>98</v>
      </c>
      <c r="E62" s="42">
        <v>40</v>
      </c>
      <c r="F62" s="42">
        <v>20</v>
      </c>
      <c r="G62" s="42">
        <v>80</v>
      </c>
      <c r="H62" s="42">
        <v>90</v>
      </c>
      <c r="I62" s="42">
        <v>511</v>
      </c>
      <c r="J62" s="42">
        <v>410</v>
      </c>
      <c r="K62" s="42">
        <v>582</v>
      </c>
      <c r="L62" s="42">
        <v>520</v>
      </c>
      <c r="M62" s="42">
        <v>506</v>
      </c>
      <c r="N62" s="42">
        <v>235</v>
      </c>
      <c r="O62" s="42">
        <v>150</v>
      </c>
      <c r="P62" s="42">
        <v>216</v>
      </c>
      <c r="Q62" s="42">
        <v>257</v>
      </c>
      <c r="R62" s="42">
        <v>283</v>
      </c>
      <c r="S62" s="42">
        <v>147</v>
      </c>
      <c r="T62" s="42">
        <v>167</v>
      </c>
      <c r="U62" s="42">
        <v>102</v>
      </c>
      <c r="V62" s="42">
        <v>66</v>
      </c>
      <c r="W62" s="42">
        <v>93</v>
      </c>
      <c r="X62" s="42">
        <v>537</v>
      </c>
      <c r="Y62" s="42">
        <v>550</v>
      </c>
      <c r="Z62" s="42">
        <v>620</v>
      </c>
      <c r="AA62" s="42">
        <v>460</v>
      </c>
      <c r="AB62" s="42">
        <v>550</v>
      </c>
      <c r="AC62" s="42">
        <v>900</v>
      </c>
      <c r="AD62" s="42">
        <v>915</v>
      </c>
      <c r="AE62" s="42">
        <v>315</v>
      </c>
      <c r="AF62" s="42">
        <v>190</v>
      </c>
    </row>
    <row r="63" spans="1:32" x14ac:dyDescent="0.2">
      <c r="A63" s="12" t="s">
        <v>85</v>
      </c>
      <c r="B63" s="8" t="s">
        <v>32</v>
      </c>
      <c r="C63" s="42">
        <v>5</v>
      </c>
      <c r="D63" s="42">
        <v>5</v>
      </c>
      <c r="E63" s="42">
        <v>10</v>
      </c>
      <c r="F63" s="42">
        <v>10</v>
      </c>
      <c r="G63" s="42">
        <v>10</v>
      </c>
      <c r="H63" s="42">
        <v>15</v>
      </c>
      <c r="I63" s="42">
        <v>15</v>
      </c>
      <c r="J63" s="42">
        <v>15</v>
      </c>
      <c r="K63" s="42">
        <v>20</v>
      </c>
      <c r="L63" s="42">
        <v>20</v>
      </c>
      <c r="M63" s="42">
        <v>20</v>
      </c>
      <c r="N63" s="42">
        <v>25</v>
      </c>
      <c r="O63" s="58">
        <v>0</v>
      </c>
      <c r="P63" s="42">
        <v>3</v>
      </c>
      <c r="Q63" s="58">
        <v>0</v>
      </c>
      <c r="R63" s="42">
        <v>2</v>
      </c>
      <c r="S63" s="42">
        <v>5</v>
      </c>
      <c r="T63" s="58">
        <v>0</v>
      </c>
      <c r="U63" s="42">
        <v>7</v>
      </c>
      <c r="V63" s="58">
        <v>0</v>
      </c>
      <c r="W63" s="42">
        <v>6</v>
      </c>
      <c r="X63" s="58">
        <v>0</v>
      </c>
      <c r="Y63" s="58">
        <v>0</v>
      </c>
      <c r="Z63" s="42">
        <v>20</v>
      </c>
      <c r="AA63" s="42">
        <v>10</v>
      </c>
      <c r="AB63" s="42">
        <v>10</v>
      </c>
      <c r="AC63" s="42">
        <v>30</v>
      </c>
      <c r="AD63" s="42">
        <v>5</v>
      </c>
      <c r="AE63" s="42">
        <v>100</v>
      </c>
      <c r="AF63" s="42">
        <v>80</v>
      </c>
    </row>
    <row r="64" spans="1:32" x14ac:dyDescent="0.2">
      <c r="A64" s="12" t="s">
        <v>86</v>
      </c>
      <c r="B64" s="8" t="s">
        <v>32</v>
      </c>
      <c r="C64" s="58">
        <v>0</v>
      </c>
      <c r="D64" s="42">
        <v>10</v>
      </c>
      <c r="E64" s="42">
        <v>8</v>
      </c>
      <c r="F64" s="42">
        <v>5</v>
      </c>
      <c r="G64" s="42">
        <v>5</v>
      </c>
      <c r="H64" s="42">
        <v>10</v>
      </c>
      <c r="I64" s="42">
        <v>10</v>
      </c>
      <c r="J64" s="42">
        <v>20</v>
      </c>
      <c r="K64" s="42">
        <v>30</v>
      </c>
      <c r="L64" s="42">
        <v>25</v>
      </c>
      <c r="M64" s="42">
        <v>30</v>
      </c>
      <c r="N64" s="42">
        <v>50</v>
      </c>
      <c r="O64" s="42">
        <v>58</v>
      </c>
      <c r="P64" s="42">
        <v>16</v>
      </c>
      <c r="Q64" s="42">
        <v>17</v>
      </c>
      <c r="R64" s="42">
        <v>0</v>
      </c>
      <c r="S64" s="42">
        <v>0</v>
      </c>
      <c r="T64" s="58">
        <v>0</v>
      </c>
      <c r="U64" s="58">
        <v>0</v>
      </c>
      <c r="V64" s="58">
        <v>0</v>
      </c>
      <c r="W64" s="58">
        <v>0</v>
      </c>
      <c r="X64" s="42">
        <v>3</v>
      </c>
      <c r="Y64" s="58">
        <v>0</v>
      </c>
      <c r="Z64" s="42">
        <v>15</v>
      </c>
      <c r="AA64" s="42">
        <v>50</v>
      </c>
      <c r="AB64" s="42">
        <v>75</v>
      </c>
      <c r="AC64" s="42">
        <v>100</v>
      </c>
      <c r="AD64" s="42">
        <v>40</v>
      </c>
      <c r="AE64" s="42">
        <v>45</v>
      </c>
      <c r="AF64" s="42">
        <v>20</v>
      </c>
    </row>
    <row r="65" spans="1:32" s="14" customFormat="1" x14ac:dyDescent="0.2">
      <c r="A65" s="13" t="s">
        <v>87</v>
      </c>
      <c r="B65" s="24" t="s">
        <v>32</v>
      </c>
      <c r="C65" s="49">
        <v>3232</v>
      </c>
      <c r="D65" s="49">
        <v>2248</v>
      </c>
      <c r="E65" s="49">
        <v>1831</v>
      </c>
      <c r="F65" s="49">
        <v>1021</v>
      </c>
      <c r="G65" s="49">
        <v>915</v>
      </c>
      <c r="H65" s="49">
        <v>1155</v>
      </c>
      <c r="I65" s="49">
        <v>2191</v>
      </c>
      <c r="J65" s="49">
        <v>2275</v>
      </c>
      <c r="K65" s="49">
        <v>2902</v>
      </c>
      <c r="L65" s="49">
        <v>3095</v>
      </c>
      <c r="M65" s="49">
        <v>2106</v>
      </c>
      <c r="N65" s="49">
        <v>1460</v>
      </c>
      <c r="O65" s="49">
        <v>2038</v>
      </c>
      <c r="P65" s="49">
        <v>3563</v>
      </c>
      <c r="Q65" s="49">
        <v>3688</v>
      </c>
      <c r="R65" s="49">
        <v>3311</v>
      </c>
      <c r="S65" s="49">
        <v>2851</v>
      </c>
      <c r="T65" s="49">
        <v>2327</v>
      </c>
      <c r="U65" s="49">
        <v>1961</v>
      </c>
      <c r="V65" s="49">
        <v>1036</v>
      </c>
      <c r="W65" s="49">
        <v>999</v>
      </c>
      <c r="X65" s="49">
        <v>3304</v>
      </c>
      <c r="Y65" s="49">
        <v>2460</v>
      </c>
      <c r="Z65" s="49">
        <v>1675</v>
      </c>
      <c r="AA65" s="49">
        <v>995</v>
      </c>
      <c r="AB65" s="49">
        <v>1590</v>
      </c>
      <c r="AC65" s="49">
        <v>2830</v>
      </c>
      <c r="AD65" s="49">
        <v>4335</v>
      </c>
      <c r="AE65" s="49">
        <v>4225</v>
      </c>
      <c r="AF65" s="49">
        <v>2550</v>
      </c>
    </row>
    <row r="66" spans="1:32" x14ac:dyDescent="0.2">
      <c r="A66" s="12" t="s">
        <v>88</v>
      </c>
      <c r="B66" s="8" t="s">
        <v>49</v>
      </c>
      <c r="C66" s="58">
        <v>0</v>
      </c>
      <c r="D66" s="58">
        <v>0</v>
      </c>
      <c r="E66" s="58">
        <v>0</v>
      </c>
      <c r="F66" s="58">
        <v>0</v>
      </c>
      <c r="G66" s="42">
        <v>15</v>
      </c>
      <c r="H66" s="42">
        <v>10</v>
      </c>
      <c r="I66" s="42">
        <v>13</v>
      </c>
      <c r="J66" s="58">
        <v>0</v>
      </c>
      <c r="K66" s="42">
        <v>15</v>
      </c>
      <c r="L66" s="42">
        <v>20</v>
      </c>
      <c r="M66" s="42">
        <v>15</v>
      </c>
      <c r="N66" s="42">
        <v>12</v>
      </c>
      <c r="O66" s="42">
        <v>74</v>
      </c>
      <c r="P66" s="42">
        <v>38</v>
      </c>
      <c r="Q66" s="42">
        <v>39</v>
      </c>
      <c r="R66" s="42">
        <v>38</v>
      </c>
      <c r="S66" s="42">
        <v>13</v>
      </c>
      <c r="T66" s="42">
        <v>14</v>
      </c>
      <c r="U66" s="42">
        <v>20</v>
      </c>
      <c r="V66" s="42">
        <v>5</v>
      </c>
      <c r="W66" s="42">
        <v>9</v>
      </c>
      <c r="X66" s="42">
        <v>9</v>
      </c>
      <c r="Y66" s="42">
        <v>11</v>
      </c>
      <c r="Z66" s="42">
        <v>4</v>
      </c>
      <c r="AA66" s="42">
        <v>11</v>
      </c>
      <c r="AB66" s="42">
        <v>50</v>
      </c>
      <c r="AC66" s="42">
        <v>50</v>
      </c>
      <c r="AD66" s="42">
        <v>15</v>
      </c>
      <c r="AE66" s="42">
        <v>18</v>
      </c>
      <c r="AF66" s="42">
        <v>20</v>
      </c>
    </row>
    <row r="67" spans="1:32" x14ac:dyDescent="0.2">
      <c r="A67" s="12" t="s">
        <v>89</v>
      </c>
      <c r="B67" s="8" t="s">
        <v>49</v>
      </c>
      <c r="C67" s="42">
        <v>200</v>
      </c>
      <c r="D67" s="42">
        <v>395</v>
      </c>
      <c r="E67" s="42">
        <v>489</v>
      </c>
      <c r="F67" s="42">
        <v>483</v>
      </c>
      <c r="G67" s="42">
        <v>239</v>
      </c>
      <c r="H67" s="42">
        <v>189</v>
      </c>
      <c r="I67" s="42">
        <v>215</v>
      </c>
      <c r="J67" s="42">
        <v>148</v>
      </c>
      <c r="K67" s="42">
        <v>182</v>
      </c>
      <c r="L67" s="42">
        <v>188</v>
      </c>
      <c r="M67" s="42">
        <v>170</v>
      </c>
      <c r="N67" s="42">
        <v>150</v>
      </c>
      <c r="O67" s="42">
        <v>150</v>
      </c>
      <c r="P67" s="42">
        <v>180</v>
      </c>
      <c r="Q67" s="42">
        <v>250</v>
      </c>
      <c r="R67" s="42">
        <v>235</v>
      </c>
      <c r="S67" s="42">
        <v>200</v>
      </c>
      <c r="T67" s="42">
        <v>170</v>
      </c>
      <c r="U67" s="42">
        <v>170</v>
      </c>
      <c r="V67" s="42">
        <v>120</v>
      </c>
      <c r="W67" s="42">
        <v>140</v>
      </c>
      <c r="X67" s="42">
        <v>260</v>
      </c>
      <c r="Y67" s="42">
        <v>210</v>
      </c>
      <c r="Z67" s="42">
        <v>190</v>
      </c>
      <c r="AA67" s="42">
        <v>210</v>
      </c>
      <c r="AB67" s="42">
        <v>220</v>
      </c>
      <c r="AC67" s="42">
        <v>220</v>
      </c>
      <c r="AD67" s="42">
        <v>280</v>
      </c>
      <c r="AE67" s="42">
        <v>240</v>
      </c>
      <c r="AF67" s="42">
        <v>170</v>
      </c>
    </row>
    <row r="68" spans="1:32" x14ac:dyDescent="0.2">
      <c r="A68" s="12" t="s">
        <v>90</v>
      </c>
      <c r="B68" s="8" t="s">
        <v>49</v>
      </c>
      <c r="C68" s="42">
        <v>48</v>
      </c>
      <c r="D68" s="42">
        <v>50</v>
      </c>
      <c r="E68" s="42">
        <v>80</v>
      </c>
      <c r="F68" s="42">
        <v>60</v>
      </c>
      <c r="G68" s="42">
        <v>180</v>
      </c>
      <c r="H68" s="42">
        <v>330</v>
      </c>
      <c r="I68" s="42">
        <v>140</v>
      </c>
      <c r="J68" s="42">
        <v>120</v>
      </c>
      <c r="K68" s="42">
        <v>145</v>
      </c>
      <c r="L68" s="42">
        <v>170</v>
      </c>
      <c r="M68" s="42">
        <v>130</v>
      </c>
      <c r="N68" s="42">
        <v>120</v>
      </c>
      <c r="O68" s="42">
        <v>400</v>
      </c>
      <c r="P68" s="42">
        <v>160</v>
      </c>
      <c r="Q68" s="42">
        <v>130</v>
      </c>
      <c r="R68" s="42">
        <v>100</v>
      </c>
      <c r="S68" s="42">
        <v>100</v>
      </c>
      <c r="T68" s="42">
        <v>85</v>
      </c>
      <c r="U68" s="42">
        <v>120</v>
      </c>
      <c r="V68" s="42">
        <v>40</v>
      </c>
      <c r="W68" s="42">
        <v>110</v>
      </c>
      <c r="X68" s="42">
        <v>200</v>
      </c>
      <c r="Y68" s="42">
        <v>335</v>
      </c>
      <c r="Z68" s="42">
        <v>300</v>
      </c>
      <c r="AA68" s="42">
        <v>230</v>
      </c>
      <c r="AB68" s="42">
        <v>200</v>
      </c>
      <c r="AC68" s="42">
        <v>200</v>
      </c>
      <c r="AD68" s="42">
        <v>154</v>
      </c>
      <c r="AE68" s="42">
        <v>131</v>
      </c>
      <c r="AF68" s="42">
        <v>160</v>
      </c>
    </row>
    <row r="69" spans="1:32" s="14" customFormat="1" ht="12" customHeight="1" x14ac:dyDescent="0.2">
      <c r="A69" s="13" t="s">
        <v>91</v>
      </c>
      <c r="B69" s="24" t="s">
        <v>49</v>
      </c>
      <c r="C69" s="49">
        <v>248</v>
      </c>
      <c r="D69" s="49">
        <v>445</v>
      </c>
      <c r="E69" s="49">
        <v>569</v>
      </c>
      <c r="F69" s="49">
        <v>543</v>
      </c>
      <c r="G69" s="49">
        <v>434</v>
      </c>
      <c r="H69" s="49">
        <v>529</v>
      </c>
      <c r="I69" s="49">
        <v>368</v>
      </c>
      <c r="J69" s="49">
        <v>268</v>
      </c>
      <c r="K69" s="49">
        <v>342</v>
      </c>
      <c r="L69" s="49">
        <v>378</v>
      </c>
      <c r="M69" s="49">
        <v>315</v>
      </c>
      <c r="N69" s="49">
        <v>282</v>
      </c>
      <c r="O69" s="49">
        <v>624</v>
      </c>
      <c r="P69" s="49">
        <v>378</v>
      </c>
      <c r="Q69" s="49">
        <v>419</v>
      </c>
      <c r="R69" s="49">
        <v>373</v>
      </c>
      <c r="S69" s="49">
        <v>313</v>
      </c>
      <c r="T69" s="49">
        <v>269</v>
      </c>
      <c r="U69" s="49">
        <v>310</v>
      </c>
      <c r="V69" s="49">
        <v>165</v>
      </c>
      <c r="W69" s="49">
        <v>259</v>
      </c>
      <c r="X69" s="49">
        <v>469</v>
      </c>
      <c r="Y69" s="49">
        <v>556</v>
      </c>
      <c r="Z69" s="49">
        <v>494</v>
      </c>
      <c r="AA69" s="49">
        <v>451</v>
      </c>
      <c r="AB69" s="49">
        <v>470</v>
      </c>
      <c r="AC69" s="49">
        <v>470</v>
      </c>
      <c r="AD69" s="49">
        <v>449</v>
      </c>
      <c r="AE69" s="49">
        <v>389</v>
      </c>
      <c r="AF69" s="49">
        <v>350</v>
      </c>
    </row>
    <row r="70" spans="1:32" x14ac:dyDescent="0.2">
      <c r="A70" s="12" t="s">
        <v>92</v>
      </c>
      <c r="B70" s="8" t="s">
        <v>28</v>
      </c>
      <c r="C70" s="42">
        <v>1056</v>
      </c>
      <c r="D70" s="42">
        <v>800</v>
      </c>
      <c r="E70" s="42">
        <v>650</v>
      </c>
      <c r="F70" s="42">
        <v>600</v>
      </c>
      <c r="G70" s="42">
        <v>900</v>
      </c>
      <c r="H70" s="42">
        <v>800</v>
      </c>
      <c r="I70" s="42">
        <v>500</v>
      </c>
      <c r="J70" s="42">
        <v>400</v>
      </c>
      <c r="K70" s="42">
        <v>500</v>
      </c>
      <c r="L70" s="42">
        <v>500</v>
      </c>
      <c r="M70" s="42">
        <v>400</v>
      </c>
      <c r="N70" s="42">
        <v>600</v>
      </c>
      <c r="O70" s="42">
        <v>1000</v>
      </c>
      <c r="P70" s="42">
        <v>1000</v>
      </c>
      <c r="Q70" s="42">
        <v>1200</v>
      </c>
      <c r="R70" s="42">
        <v>1500</v>
      </c>
      <c r="S70" s="42">
        <v>1400</v>
      </c>
      <c r="T70" s="42">
        <v>1000</v>
      </c>
      <c r="U70" s="42">
        <v>770</v>
      </c>
      <c r="V70" s="42">
        <v>360</v>
      </c>
      <c r="W70" s="42">
        <v>380</v>
      </c>
      <c r="X70" s="42">
        <v>1360</v>
      </c>
      <c r="Y70" s="42">
        <v>1815</v>
      </c>
      <c r="Z70" s="42">
        <v>2430</v>
      </c>
      <c r="AA70" s="42">
        <v>2160</v>
      </c>
      <c r="AB70" s="42">
        <v>2700</v>
      </c>
      <c r="AC70" s="42">
        <v>2080</v>
      </c>
      <c r="AD70" s="42">
        <v>3720</v>
      </c>
      <c r="AE70" s="42">
        <v>4300</v>
      </c>
      <c r="AF70" s="42">
        <v>2800</v>
      </c>
    </row>
    <row r="71" spans="1:32" x14ac:dyDescent="0.2">
      <c r="A71" s="12" t="s">
        <v>93</v>
      </c>
      <c r="B71" s="8" t="s">
        <v>28</v>
      </c>
      <c r="C71" s="42">
        <v>2592</v>
      </c>
      <c r="D71" s="42">
        <v>2200</v>
      </c>
      <c r="E71" s="42">
        <v>2000</v>
      </c>
      <c r="F71" s="42">
        <v>2000</v>
      </c>
      <c r="G71" s="42">
        <v>1600</v>
      </c>
      <c r="H71" s="42">
        <v>900</v>
      </c>
      <c r="I71" s="42">
        <v>500</v>
      </c>
      <c r="J71" s="42">
        <v>300</v>
      </c>
      <c r="K71" s="42">
        <v>800</v>
      </c>
      <c r="L71" s="42">
        <v>500</v>
      </c>
      <c r="M71" s="42">
        <v>400</v>
      </c>
      <c r="N71" s="42">
        <v>300</v>
      </c>
      <c r="O71" s="42">
        <v>500</v>
      </c>
      <c r="P71" s="42">
        <v>600</v>
      </c>
      <c r="Q71" s="42">
        <v>900</v>
      </c>
      <c r="R71" s="42">
        <v>2000</v>
      </c>
      <c r="S71" s="42">
        <v>1900</v>
      </c>
      <c r="T71" s="42">
        <v>1250</v>
      </c>
      <c r="U71" s="42">
        <v>550</v>
      </c>
      <c r="V71" s="42">
        <v>290</v>
      </c>
      <c r="W71" s="42">
        <v>330</v>
      </c>
      <c r="X71" s="42">
        <v>1200</v>
      </c>
      <c r="Y71" s="42">
        <v>1100</v>
      </c>
      <c r="Z71" s="42">
        <v>1400</v>
      </c>
      <c r="AA71" s="42">
        <v>2630</v>
      </c>
      <c r="AB71" s="42">
        <v>3320</v>
      </c>
      <c r="AC71" s="42">
        <v>4170</v>
      </c>
      <c r="AD71" s="42">
        <v>5140</v>
      </c>
      <c r="AE71" s="42">
        <v>6450</v>
      </c>
      <c r="AF71" s="42">
        <v>3200</v>
      </c>
    </row>
    <row r="72" spans="1:32" x14ac:dyDescent="0.2">
      <c r="A72" s="12" t="s">
        <v>94</v>
      </c>
      <c r="B72" s="8" t="s">
        <v>28</v>
      </c>
      <c r="C72" s="42">
        <v>850</v>
      </c>
      <c r="D72" s="42">
        <v>471</v>
      </c>
      <c r="E72" s="42">
        <v>445</v>
      </c>
      <c r="F72" s="42">
        <v>420</v>
      </c>
      <c r="G72" s="42">
        <v>396</v>
      </c>
      <c r="H72" s="42">
        <v>336</v>
      </c>
      <c r="I72" s="42">
        <v>282</v>
      </c>
      <c r="J72" s="42">
        <v>266</v>
      </c>
      <c r="K72" s="42">
        <v>251</v>
      </c>
      <c r="L72" s="42">
        <v>237</v>
      </c>
      <c r="M72" s="42">
        <v>280</v>
      </c>
      <c r="N72" s="42">
        <v>290</v>
      </c>
      <c r="O72" s="42">
        <v>600</v>
      </c>
      <c r="P72" s="42">
        <v>600</v>
      </c>
      <c r="Q72" s="42">
        <v>800</v>
      </c>
      <c r="R72" s="42">
        <v>800</v>
      </c>
      <c r="S72" s="42">
        <v>800</v>
      </c>
      <c r="T72" s="42">
        <v>550</v>
      </c>
      <c r="U72" s="42">
        <v>620</v>
      </c>
      <c r="V72" s="42">
        <v>300</v>
      </c>
      <c r="W72" s="42">
        <v>340</v>
      </c>
      <c r="X72" s="42">
        <v>900</v>
      </c>
      <c r="Y72" s="42">
        <v>1200</v>
      </c>
      <c r="Z72" s="42">
        <v>1800</v>
      </c>
      <c r="AA72" s="42">
        <v>2580</v>
      </c>
      <c r="AB72" s="42">
        <v>3700</v>
      </c>
      <c r="AC72" s="42">
        <v>2550</v>
      </c>
      <c r="AD72" s="42">
        <v>4200</v>
      </c>
      <c r="AE72" s="42">
        <v>5600</v>
      </c>
      <c r="AF72" s="42">
        <v>2800</v>
      </c>
    </row>
    <row r="73" spans="1:32" x14ac:dyDescent="0.2">
      <c r="A73" s="12" t="s">
        <v>95</v>
      </c>
      <c r="B73" s="8" t="s">
        <v>28</v>
      </c>
      <c r="C73" s="42">
        <v>91</v>
      </c>
      <c r="D73" s="42">
        <v>150</v>
      </c>
      <c r="E73" s="42">
        <v>150</v>
      </c>
      <c r="F73" s="42">
        <v>140</v>
      </c>
      <c r="G73" s="42">
        <v>25</v>
      </c>
      <c r="H73" s="42">
        <v>50</v>
      </c>
      <c r="I73" s="42">
        <v>30</v>
      </c>
      <c r="J73" s="42">
        <v>30</v>
      </c>
      <c r="K73" s="42">
        <v>45</v>
      </c>
      <c r="L73" s="42">
        <v>25</v>
      </c>
      <c r="M73" s="42">
        <v>25</v>
      </c>
      <c r="N73" s="42">
        <v>25</v>
      </c>
      <c r="O73" s="42">
        <v>160</v>
      </c>
      <c r="P73" s="42">
        <v>80</v>
      </c>
      <c r="Q73" s="42">
        <v>90</v>
      </c>
      <c r="R73" s="42">
        <v>130</v>
      </c>
      <c r="S73" s="42">
        <v>130</v>
      </c>
      <c r="T73" s="42">
        <v>90</v>
      </c>
      <c r="U73" s="42">
        <v>80</v>
      </c>
      <c r="V73" s="42">
        <v>20</v>
      </c>
      <c r="W73" s="42">
        <v>25</v>
      </c>
      <c r="X73" s="42">
        <v>130</v>
      </c>
      <c r="Y73" s="42">
        <v>85</v>
      </c>
      <c r="Z73" s="42">
        <v>120</v>
      </c>
      <c r="AA73" s="42">
        <v>80</v>
      </c>
      <c r="AB73" s="42">
        <v>200</v>
      </c>
      <c r="AC73" s="42">
        <v>170</v>
      </c>
      <c r="AD73" s="42">
        <v>540</v>
      </c>
      <c r="AE73" s="42">
        <v>600</v>
      </c>
      <c r="AF73" s="42">
        <v>350</v>
      </c>
    </row>
    <row r="74" spans="1:32" s="14" customFormat="1" x14ac:dyDescent="0.2">
      <c r="A74" s="13" t="s">
        <v>96</v>
      </c>
      <c r="B74" s="24" t="s">
        <v>28</v>
      </c>
      <c r="C74" s="49">
        <v>4589</v>
      </c>
      <c r="D74" s="49">
        <v>3621</v>
      </c>
      <c r="E74" s="49">
        <v>3245</v>
      </c>
      <c r="F74" s="49">
        <v>3160</v>
      </c>
      <c r="G74" s="49">
        <v>2921</v>
      </c>
      <c r="H74" s="49">
        <v>2086</v>
      </c>
      <c r="I74" s="49">
        <v>1312</v>
      </c>
      <c r="J74" s="49">
        <v>996</v>
      </c>
      <c r="K74" s="49">
        <v>1596</v>
      </c>
      <c r="L74" s="49">
        <v>1262</v>
      </c>
      <c r="M74" s="49">
        <v>1105</v>
      </c>
      <c r="N74" s="49">
        <v>1215</v>
      </c>
      <c r="O74" s="49">
        <v>2260</v>
      </c>
      <c r="P74" s="49">
        <v>2280</v>
      </c>
      <c r="Q74" s="49">
        <v>2990</v>
      </c>
      <c r="R74" s="49">
        <v>4430</v>
      </c>
      <c r="S74" s="49">
        <v>4230</v>
      </c>
      <c r="T74" s="49">
        <v>2890</v>
      </c>
      <c r="U74" s="49">
        <v>2020</v>
      </c>
      <c r="V74" s="49">
        <v>970</v>
      </c>
      <c r="W74" s="49">
        <v>1075</v>
      </c>
      <c r="X74" s="49">
        <v>3590</v>
      </c>
      <c r="Y74" s="49">
        <v>4200</v>
      </c>
      <c r="Z74" s="49">
        <v>5750</v>
      </c>
      <c r="AA74" s="49">
        <v>7450</v>
      </c>
      <c r="AB74" s="49">
        <v>9920</v>
      </c>
      <c r="AC74" s="49">
        <v>8970</v>
      </c>
      <c r="AD74" s="49">
        <v>13600</v>
      </c>
      <c r="AE74" s="49">
        <v>16950</v>
      </c>
      <c r="AF74" s="49">
        <v>9150</v>
      </c>
    </row>
    <row r="75" spans="1:32" x14ac:dyDescent="0.2">
      <c r="A75" s="12" t="s">
        <v>97</v>
      </c>
      <c r="B75" s="8" t="s">
        <v>32</v>
      </c>
      <c r="C75" s="42">
        <v>535</v>
      </c>
      <c r="D75" s="42">
        <v>720</v>
      </c>
      <c r="E75" s="42">
        <v>240</v>
      </c>
      <c r="F75" s="42">
        <v>45</v>
      </c>
      <c r="G75" s="42">
        <v>730</v>
      </c>
      <c r="H75" s="42">
        <v>1000</v>
      </c>
      <c r="I75" s="42">
        <v>1100</v>
      </c>
      <c r="J75" s="42">
        <v>1050</v>
      </c>
      <c r="K75" s="42">
        <v>1600</v>
      </c>
      <c r="L75" s="42">
        <v>1600</v>
      </c>
      <c r="M75" s="42">
        <v>1550</v>
      </c>
      <c r="N75" s="42">
        <v>1050</v>
      </c>
      <c r="O75" s="42">
        <v>982</v>
      </c>
      <c r="P75" s="42">
        <v>1013</v>
      </c>
      <c r="Q75" s="42">
        <v>853</v>
      </c>
      <c r="R75" s="42">
        <v>931</v>
      </c>
      <c r="S75" s="42">
        <v>731</v>
      </c>
      <c r="T75" s="42">
        <v>583</v>
      </c>
      <c r="U75" s="42">
        <v>406</v>
      </c>
      <c r="V75" s="42">
        <v>190</v>
      </c>
      <c r="W75" s="42">
        <v>170</v>
      </c>
      <c r="X75" s="42">
        <v>360</v>
      </c>
      <c r="Y75" s="42">
        <v>293</v>
      </c>
      <c r="Z75" s="42">
        <v>131</v>
      </c>
      <c r="AA75" s="42">
        <v>96</v>
      </c>
      <c r="AB75" s="42">
        <v>150</v>
      </c>
      <c r="AC75" s="42">
        <v>200</v>
      </c>
      <c r="AD75" s="42">
        <v>550</v>
      </c>
      <c r="AE75" s="42">
        <v>670</v>
      </c>
      <c r="AF75" s="42">
        <v>600</v>
      </c>
    </row>
    <row r="76" spans="1:32" x14ac:dyDescent="0.2">
      <c r="A76" s="12" t="s">
        <v>98</v>
      </c>
      <c r="B76" s="8" t="s">
        <v>32</v>
      </c>
      <c r="C76" s="42">
        <v>69</v>
      </c>
      <c r="D76" s="42">
        <v>190</v>
      </c>
      <c r="E76" s="42">
        <v>45</v>
      </c>
      <c r="F76" s="58">
        <v>0</v>
      </c>
      <c r="G76" s="42">
        <v>82</v>
      </c>
      <c r="H76" s="42">
        <v>197</v>
      </c>
      <c r="I76" s="42">
        <v>316</v>
      </c>
      <c r="J76" s="42">
        <v>215</v>
      </c>
      <c r="K76" s="42">
        <v>308</v>
      </c>
      <c r="L76" s="42">
        <v>262</v>
      </c>
      <c r="M76" s="42">
        <v>250</v>
      </c>
      <c r="N76" s="42">
        <v>220</v>
      </c>
      <c r="O76" s="42">
        <v>281</v>
      </c>
      <c r="P76" s="42">
        <v>193</v>
      </c>
      <c r="Q76" s="42">
        <v>148</v>
      </c>
      <c r="R76" s="42">
        <v>77</v>
      </c>
      <c r="S76" s="42">
        <v>65</v>
      </c>
      <c r="T76" s="42">
        <v>58</v>
      </c>
      <c r="U76" s="42">
        <v>67</v>
      </c>
      <c r="V76" s="42">
        <v>30</v>
      </c>
      <c r="W76" s="42">
        <v>45</v>
      </c>
      <c r="X76" s="42">
        <v>330</v>
      </c>
      <c r="Y76" s="42">
        <v>258</v>
      </c>
      <c r="Z76" s="42">
        <v>234</v>
      </c>
      <c r="AA76" s="42">
        <v>174</v>
      </c>
      <c r="AB76" s="42">
        <v>240</v>
      </c>
      <c r="AC76" s="42">
        <v>230</v>
      </c>
      <c r="AD76" s="42">
        <v>430</v>
      </c>
      <c r="AE76" s="42">
        <v>625</v>
      </c>
      <c r="AF76" s="42">
        <v>280</v>
      </c>
    </row>
    <row r="77" spans="1:32" x14ac:dyDescent="0.2">
      <c r="A77" s="12" t="s">
        <v>99</v>
      </c>
      <c r="B77" s="8" t="s">
        <v>32</v>
      </c>
      <c r="C77" s="42">
        <v>10290</v>
      </c>
      <c r="D77" s="42">
        <v>11000</v>
      </c>
      <c r="E77" s="42">
        <v>6400</v>
      </c>
      <c r="F77" s="42">
        <v>5000</v>
      </c>
      <c r="G77" s="42">
        <v>7950</v>
      </c>
      <c r="H77" s="42">
        <v>7000</v>
      </c>
      <c r="I77" s="42">
        <v>5450</v>
      </c>
      <c r="J77" s="42">
        <v>6550</v>
      </c>
      <c r="K77" s="42">
        <v>7800</v>
      </c>
      <c r="L77" s="42">
        <v>8500</v>
      </c>
      <c r="M77" s="42">
        <v>6200</v>
      </c>
      <c r="N77" s="42">
        <v>5200</v>
      </c>
      <c r="O77" s="42">
        <v>6483</v>
      </c>
      <c r="P77" s="42">
        <v>6764</v>
      </c>
      <c r="Q77" s="42">
        <v>6895</v>
      </c>
      <c r="R77" s="42">
        <v>6184</v>
      </c>
      <c r="S77" s="42">
        <v>6019</v>
      </c>
      <c r="T77" s="42">
        <v>5295</v>
      </c>
      <c r="U77" s="42">
        <v>5546</v>
      </c>
      <c r="V77" s="42">
        <v>2594</v>
      </c>
      <c r="W77" s="42">
        <v>1416</v>
      </c>
      <c r="X77" s="42">
        <v>3700</v>
      </c>
      <c r="Y77" s="42">
        <v>2489</v>
      </c>
      <c r="Z77" s="42">
        <v>1526</v>
      </c>
      <c r="AA77" s="42">
        <v>816</v>
      </c>
      <c r="AB77" s="42">
        <v>1530</v>
      </c>
      <c r="AC77" s="42">
        <v>1500</v>
      </c>
      <c r="AD77" s="42">
        <v>5840</v>
      </c>
      <c r="AE77" s="42">
        <v>6300</v>
      </c>
      <c r="AF77" s="42">
        <v>3500</v>
      </c>
    </row>
    <row r="78" spans="1:32" x14ac:dyDescent="0.2">
      <c r="A78" s="12" t="s">
        <v>100</v>
      </c>
      <c r="B78" s="8" t="s">
        <v>32</v>
      </c>
      <c r="C78" s="42">
        <v>4202</v>
      </c>
      <c r="D78" s="42">
        <v>4500</v>
      </c>
      <c r="E78" s="42">
        <v>1100</v>
      </c>
      <c r="F78" s="42">
        <v>600</v>
      </c>
      <c r="G78" s="42">
        <v>4400</v>
      </c>
      <c r="H78" s="42">
        <v>4200</v>
      </c>
      <c r="I78" s="42">
        <v>5600</v>
      </c>
      <c r="J78" s="42">
        <v>8200</v>
      </c>
      <c r="K78" s="42">
        <v>10700</v>
      </c>
      <c r="L78" s="42">
        <v>9500</v>
      </c>
      <c r="M78" s="42">
        <v>5700</v>
      </c>
      <c r="N78" s="42">
        <v>4500</v>
      </c>
      <c r="O78" s="42">
        <v>3401</v>
      </c>
      <c r="P78" s="42">
        <v>4533</v>
      </c>
      <c r="Q78" s="42">
        <v>4222</v>
      </c>
      <c r="R78" s="42">
        <v>4013</v>
      </c>
      <c r="S78" s="42">
        <v>3900</v>
      </c>
      <c r="T78" s="42">
        <v>3243</v>
      </c>
      <c r="U78" s="42">
        <v>2987</v>
      </c>
      <c r="V78" s="42">
        <v>1074</v>
      </c>
      <c r="W78" s="42">
        <v>734</v>
      </c>
      <c r="X78" s="42">
        <v>1850</v>
      </c>
      <c r="Y78" s="42">
        <v>1155</v>
      </c>
      <c r="Z78" s="42">
        <v>759</v>
      </c>
      <c r="AA78" s="42">
        <v>793</v>
      </c>
      <c r="AB78" s="42">
        <v>2050</v>
      </c>
      <c r="AC78" s="42">
        <v>2070</v>
      </c>
      <c r="AD78" s="42">
        <v>5700</v>
      </c>
      <c r="AE78" s="42">
        <v>5600</v>
      </c>
      <c r="AF78" s="42">
        <v>4650</v>
      </c>
    </row>
    <row r="79" spans="1:32" x14ac:dyDescent="0.2">
      <c r="A79" s="12" t="s">
        <v>101</v>
      </c>
      <c r="B79" s="8" t="s">
        <v>32</v>
      </c>
      <c r="C79" s="42">
        <v>290</v>
      </c>
      <c r="D79" s="42">
        <v>200</v>
      </c>
      <c r="E79" s="42">
        <v>200</v>
      </c>
      <c r="F79" s="42">
        <v>100</v>
      </c>
      <c r="G79" s="42">
        <v>400</v>
      </c>
      <c r="H79" s="42">
        <v>450</v>
      </c>
      <c r="I79" s="42">
        <v>380</v>
      </c>
      <c r="J79" s="42">
        <v>400</v>
      </c>
      <c r="K79" s="42">
        <v>450</v>
      </c>
      <c r="L79" s="42">
        <v>500</v>
      </c>
      <c r="M79" s="42">
        <v>210</v>
      </c>
      <c r="N79" s="42">
        <v>90</v>
      </c>
      <c r="O79" s="42">
        <v>184</v>
      </c>
      <c r="P79" s="42">
        <v>59</v>
      </c>
      <c r="Q79" s="42">
        <v>66</v>
      </c>
      <c r="R79" s="42">
        <v>79</v>
      </c>
      <c r="S79" s="42">
        <v>53</v>
      </c>
      <c r="T79" s="42">
        <v>55</v>
      </c>
      <c r="U79" s="42">
        <v>62</v>
      </c>
      <c r="V79" s="42">
        <v>10</v>
      </c>
      <c r="W79" s="42">
        <v>17</v>
      </c>
      <c r="X79" s="42">
        <v>250</v>
      </c>
      <c r="Y79" s="42">
        <v>245</v>
      </c>
      <c r="Z79" s="42">
        <v>152</v>
      </c>
      <c r="AA79" s="42">
        <v>118</v>
      </c>
      <c r="AB79" s="42">
        <v>180</v>
      </c>
      <c r="AC79" s="42">
        <v>200</v>
      </c>
      <c r="AD79" s="42">
        <v>230</v>
      </c>
      <c r="AE79" s="42">
        <v>635</v>
      </c>
      <c r="AF79" s="42">
        <v>520</v>
      </c>
    </row>
    <row r="80" spans="1:32" x14ac:dyDescent="0.2">
      <c r="A80" s="12" t="s">
        <v>102</v>
      </c>
      <c r="B80" s="8" t="s">
        <v>32</v>
      </c>
      <c r="C80" s="42">
        <v>626</v>
      </c>
      <c r="D80" s="42">
        <v>1140</v>
      </c>
      <c r="E80" s="42">
        <v>270</v>
      </c>
      <c r="F80" s="42">
        <v>111</v>
      </c>
      <c r="G80" s="42">
        <v>85</v>
      </c>
      <c r="H80" s="42">
        <v>38</v>
      </c>
      <c r="I80" s="42">
        <v>11</v>
      </c>
      <c r="J80" s="42">
        <v>27</v>
      </c>
      <c r="K80" s="42">
        <v>39</v>
      </c>
      <c r="L80" s="42">
        <v>31</v>
      </c>
      <c r="M80" s="42">
        <v>30</v>
      </c>
      <c r="N80" s="42">
        <v>20</v>
      </c>
      <c r="O80" s="42">
        <v>16</v>
      </c>
      <c r="P80" s="42">
        <v>13</v>
      </c>
      <c r="Q80" s="42">
        <v>6</v>
      </c>
      <c r="R80" s="42">
        <v>6</v>
      </c>
      <c r="S80" s="42">
        <v>13</v>
      </c>
      <c r="T80" s="42">
        <v>11</v>
      </c>
      <c r="U80" s="42">
        <v>11</v>
      </c>
      <c r="V80" s="42">
        <v>6</v>
      </c>
      <c r="W80" s="42">
        <v>3</v>
      </c>
      <c r="X80" s="42">
        <v>125</v>
      </c>
      <c r="Y80" s="42">
        <v>68</v>
      </c>
      <c r="Z80" s="42">
        <v>71</v>
      </c>
      <c r="AA80" s="42">
        <v>35</v>
      </c>
      <c r="AB80" s="42">
        <v>40</v>
      </c>
      <c r="AC80" s="42">
        <v>50</v>
      </c>
      <c r="AD80" s="42">
        <v>470</v>
      </c>
      <c r="AE80" s="42">
        <v>580</v>
      </c>
      <c r="AF80" s="42">
        <v>560</v>
      </c>
    </row>
    <row r="81" spans="1:32" x14ac:dyDescent="0.2">
      <c r="A81" s="12" t="s">
        <v>103</v>
      </c>
      <c r="B81" s="8" t="s">
        <v>32</v>
      </c>
      <c r="C81" s="42">
        <v>3175</v>
      </c>
      <c r="D81" s="42">
        <v>2432</v>
      </c>
      <c r="E81" s="42">
        <v>473</v>
      </c>
      <c r="F81" s="42">
        <v>276</v>
      </c>
      <c r="G81" s="42">
        <v>2637</v>
      </c>
      <c r="H81" s="42">
        <v>1745</v>
      </c>
      <c r="I81" s="42">
        <v>1444</v>
      </c>
      <c r="J81" s="42">
        <v>1818</v>
      </c>
      <c r="K81" s="42">
        <v>2413</v>
      </c>
      <c r="L81" s="42">
        <v>2192</v>
      </c>
      <c r="M81" s="42">
        <v>1600</v>
      </c>
      <c r="N81" s="42">
        <v>1600</v>
      </c>
      <c r="O81" s="42">
        <v>2304</v>
      </c>
      <c r="P81" s="42">
        <v>2158</v>
      </c>
      <c r="Q81" s="42">
        <v>2011</v>
      </c>
      <c r="R81" s="42">
        <v>1611</v>
      </c>
      <c r="S81" s="42">
        <v>1009</v>
      </c>
      <c r="T81" s="42">
        <v>718</v>
      </c>
      <c r="U81" s="42">
        <v>810</v>
      </c>
      <c r="V81" s="42">
        <v>355</v>
      </c>
      <c r="W81" s="42">
        <v>417</v>
      </c>
      <c r="X81" s="42">
        <v>1150</v>
      </c>
      <c r="Y81" s="42">
        <v>675</v>
      </c>
      <c r="Z81" s="42">
        <v>435</v>
      </c>
      <c r="AA81" s="42">
        <v>340</v>
      </c>
      <c r="AB81" s="42">
        <v>550</v>
      </c>
      <c r="AC81" s="42">
        <v>500</v>
      </c>
      <c r="AD81" s="42">
        <v>1490</v>
      </c>
      <c r="AE81" s="42">
        <v>2180</v>
      </c>
      <c r="AF81" s="42">
        <v>2150</v>
      </c>
    </row>
    <row r="82" spans="1:32" x14ac:dyDescent="0.2">
      <c r="A82" s="12" t="s">
        <v>104</v>
      </c>
      <c r="B82" s="8" t="s">
        <v>32</v>
      </c>
      <c r="C82" s="42">
        <v>1908</v>
      </c>
      <c r="D82" s="42">
        <v>1600</v>
      </c>
      <c r="E82" s="42">
        <v>500</v>
      </c>
      <c r="F82" s="42">
        <v>600</v>
      </c>
      <c r="G82" s="42">
        <v>2500</v>
      </c>
      <c r="H82" s="42">
        <v>1850</v>
      </c>
      <c r="I82" s="42">
        <v>1780</v>
      </c>
      <c r="J82" s="42">
        <v>2300</v>
      </c>
      <c r="K82" s="42">
        <v>3280</v>
      </c>
      <c r="L82" s="42">
        <v>3550</v>
      </c>
      <c r="M82" s="42">
        <v>3350</v>
      </c>
      <c r="N82" s="42">
        <v>2950</v>
      </c>
      <c r="O82" s="42">
        <v>3481</v>
      </c>
      <c r="P82" s="42">
        <v>4718</v>
      </c>
      <c r="Q82" s="42">
        <v>4574</v>
      </c>
      <c r="R82" s="42">
        <v>3913</v>
      </c>
      <c r="S82" s="42">
        <v>3794</v>
      </c>
      <c r="T82" s="42">
        <v>2709</v>
      </c>
      <c r="U82" s="42">
        <v>1905</v>
      </c>
      <c r="V82" s="42">
        <v>679</v>
      </c>
      <c r="W82" s="42">
        <v>533</v>
      </c>
      <c r="X82" s="42">
        <v>1080</v>
      </c>
      <c r="Y82" s="42">
        <v>543</v>
      </c>
      <c r="Z82" s="42">
        <v>229</v>
      </c>
      <c r="AA82" s="42">
        <v>115</v>
      </c>
      <c r="AB82" s="42">
        <v>200</v>
      </c>
      <c r="AC82" s="42">
        <v>200</v>
      </c>
      <c r="AD82" s="42">
        <v>850</v>
      </c>
      <c r="AE82" s="42">
        <v>1060</v>
      </c>
      <c r="AF82" s="42">
        <v>860</v>
      </c>
    </row>
    <row r="83" spans="1:32" s="14" customFormat="1" x14ac:dyDescent="0.2">
      <c r="A83" s="13" t="s">
        <v>105</v>
      </c>
      <c r="B83" s="24" t="s">
        <v>32</v>
      </c>
      <c r="C83" s="49">
        <v>21095</v>
      </c>
      <c r="D83" s="49">
        <v>21782</v>
      </c>
      <c r="E83" s="49">
        <v>9228</v>
      </c>
      <c r="F83" s="49">
        <v>6732</v>
      </c>
      <c r="G83" s="49">
        <v>18784</v>
      </c>
      <c r="H83" s="49">
        <v>16480</v>
      </c>
      <c r="I83" s="49">
        <v>16081</v>
      </c>
      <c r="J83" s="49">
        <v>20560</v>
      </c>
      <c r="K83" s="49">
        <v>26590</v>
      </c>
      <c r="L83" s="49">
        <v>26135</v>
      </c>
      <c r="M83" s="49">
        <v>18890</v>
      </c>
      <c r="N83" s="49">
        <v>15630</v>
      </c>
      <c r="O83" s="49">
        <v>17132</v>
      </c>
      <c r="P83" s="49">
        <v>19451</v>
      </c>
      <c r="Q83" s="49">
        <v>18775</v>
      </c>
      <c r="R83" s="49">
        <v>16814</v>
      </c>
      <c r="S83" s="49">
        <v>15584</v>
      </c>
      <c r="T83" s="49">
        <v>12672</v>
      </c>
      <c r="U83" s="49">
        <v>11794</v>
      </c>
      <c r="V83" s="49">
        <v>4938</v>
      </c>
      <c r="W83" s="49">
        <v>3335</v>
      </c>
      <c r="X83" s="49">
        <v>8845</v>
      </c>
      <c r="Y83" s="49">
        <v>5726</v>
      </c>
      <c r="Z83" s="49">
        <v>3537</v>
      </c>
      <c r="AA83" s="49">
        <v>2487</v>
      </c>
      <c r="AB83" s="49">
        <v>4940</v>
      </c>
      <c r="AC83" s="49">
        <v>4950</v>
      </c>
      <c r="AD83" s="49">
        <v>15560</v>
      </c>
      <c r="AE83" s="49">
        <v>17650</v>
      </c>
      <c r="AF83" s="49">
        <v>13120</v>
      </c>
    </row>
    <row r="84" spans="1:32" x14ac:dyDescent="0.2">
      <c r="A84" s="12" t="s">
        <v>106</v>
      </c>
      <c r="B84" s="8" t="s">
        <v>28</v>
      </c>
      <c r="C84" s="42">
        <v>7121</v>
      </c>
      <c r="D84" s="42">
        <v>10700</v>
      </c>
      <c r="E84" s="42">
        <v>15500</v>
      </c>
      <c r="F84" s="42">
        <v>18000</v>
      </c>
      <c r="G84" s="42">
        <v>20910</v>
      </c>
      <c r="H84" s="42">
        <v>15700</v>
      </c>
      <c r="I84" s="42">
        <v>10600</v>
      </c>
      <c r="J84" s="42">
        <v>9700</v>
      </c>
      <c r="K84" s="42">
        <v>12900</v>
      </c>
      <c r="L84" s="42">
        <v>14000</v>
      </c>
      <c r="M84" s="42">
        <v>10800</v>
      </c>
      <c r="N84" s="42">
        <v>8830</v>
      </c>
      <c r="O84" s="42">
        <v>9042</v>
      </c>
      <c r="P84" s="42">
        <v>6661</v>
      </c>
      <c r="Q84" s="42">
        <v>6084</v>
      </c>
      <c r="R84" s="42">
        <v>7233</v>
      </c>
      <c r="S84" s="42">
        <v>5833</v>
      </c>
      <c r="T84" s="42">
        <v>3650</v>
      </c>
      <c r="U84" s="42">
        <v>1901</v>
      </c>
      <c r="V84" s="42">
        <v>638</v>
      </c>
      <c r="W84" s="42">
        <v>730</v>
      </c>
      <c r="X84" s="42">
        <v>2079</v>
      </c>
      <c r="Y84" s="42">
        <v>1080</v>
      </c>
      <c r="Z84" s="42">
        <v>750</v>
      </c>
      <c r="AA84" s="42">
        <v>682</v>
      </c>
      <c r="AB84" s="42">
        <v>675</v>
      </c>
      <c r="AC84" s="42">
        <v>749</v>
      </c>
      <c r="AD84" s="42">
        <v>750</v>
      </c>
      <c r="AE84" s="42">
        <v>800</v>
      </c>
      <c r="AF84" s="42">
        <v>500</v>
      </c>
    </row>
    <row r="85" spans="1:32" x14ac:dyDescent="0.2">
      <c r="A85" s="12" t="s">
        <v>107</v>
      </c>
      <c r="B85" s="8" t="s">
        <v>28</v>
      </c>
      <c r="C85" s="42">
        <v>7652</v>
      </c>
      <c r="D85" s="42">
        <v>12467</v>
      </c>
      <c r="E85" s="42">
        <v>17905</v>
      </c>
      <c r="F85" s="42">
        <v>21629</v>
      </c>
      <c r="G85" s="42">
        <v>25827</v>
      </c>
      <c r="H85" s="42">
        <v>19344</v>
      </c>
      <c r="I85" s="42">
        <v>13978</v>
      </c>
      <c r="J85" s="42">
        <v>13352</v>
      </c>
      <c r="K85" s="42">
        <v>18605</v>
      </c>
      <c r="L85" s="42">
        <v>19533</v>
      </c>
      <c r="M85" s="42">
        <v>16170</v>
      </c>
      <c r="N85" s="42">
        <v>13550</v>
      </c>
      <c r="O85" s="42">
        <v>13194</v>
      </c>
      <c r="P85" s="42">
        <v>9786</v>
      </c>
      <c r="Q85" s="42">
        <v>8050</v>
      </c>
      <c r="R85" s="42">
        <v>9019</v>
      </c>
      <c r="S85" s="42">
        <v>7215</v>
      </c>
      <c r="T85" s="42">
        <v>5312</v>
      </c>
      <c r="U85" s="42">
        <v>2684</v>
      </c>
      <c r="V85" s="42">
        <v>1171</v>
      </c>
      <c r="W85" s="42">
        <v>1028</v>
      </c>
      <c r="X85" s="42">
        <v>3131</v>
      </c>
      <c r="Y85" s="42">
        <v>1505</v>
      </c>
      <c r="Z85" s="42">
        <v>1150</v>
      </c>
      <c r="AA85" s="42">
        <v>995</v>
      </c>
      <c r="AB85" s="42">
        <v>1015</v>
      </c>
      <c r="AC85" s="42">
        <v>1200</v>
      </c>
      <c r="AD85" s="42">
        <v>1720</v>
      </c>
      <c r="AE85" s="42">
        <v>1560</v>
      </c>
      <c r="AF85" s="42">
        <v>1200</v>
      </c>
    </row>
    <row r="86" spans="1:32" s="14" customFormat="1" x14ac:dyDescent="0.2">
      <c r="A86" s="13" t="s">
        <v>108</v>
      </c>
      <c r="B86" s="24" t="s">
        <v>28</v>
      </c>
      <c r="C86" s="49">
        <v>14773</v>
      </c>
      <c r="D86" s="49">
        <v>23167</v>
      </c>
      <c r="E86" s="49">
        <v>33405</v>
      </c>
      <c r="F86" s="49">
        <v>39629</v>
      </c>
      <c r="G86" s="49">
        <v>46737</v>
      </c>
      <c r="H86" s="49">
        <v>35044</v>
      </c>
      <c r="I86" s="49">
        <v>24578</v>
      </c>
      <c r="J86" s="49">
        <v>23052</v>
      </c>
      <c r="K86" s="49">
        <v>31505</v>
      </c>
      <c r="L86" s="49">
        <v>33533</v>
      </c>
      <c r="M86" s="49">
        <v>26970</v>
      </c>
      <c r="N86" s="49">
        <v>22380</v>
      </c>
      <c r="O86" s="49">
        <v>22236</v>
      </c>
      <c r="P86" s="49">
        <v>16447</v>
      </c>
      <c r="Q86" s="49">
        <v>14134</v>
      </c>
      <c r="R86" s="49">
        <v>16252</v>
      </c>
      <c r="S86" s="49">
        <v>13048</v>
      </c>
      <c r="T86" s="49">
        <v>8962</v>
      </c>
      <c r="U86" s="49">
        <v>4585</v>
      </c>
      <c r="V86" s="49">
        <v>1809</v>
      </c>
      <c r="W86" s="49">
        <v>1758</v>
      </c>
      <c r="X86" s="49">
        <v>5210</v>
      </c>
      <c r="Y86" s="49">
        <v>2585</v>
      </c>
      <c r="Z86" s="49">
        <v>1900</v>
      </c>
      <c r="AA86" s="49">
        <v>1677</v>
      </c>
      <c r="AB86" s="49">
        <v>1690</v>
      </c>
      <c r="AC86" s="49">
        <v>1949</v>
      </c>
      <c r="AD86" s="49">
        <v>2470</v>
      </c>
      <c r="AE86" s="49">
        <v>2360</v>
      </c>
      <c r="AF86" s="49">
        <v>1700</v>
      </c>
    </row>
    <row r="87" spans="1:32" x14ac:dyDescent="0.2">
      <c r="A87" s="12" t="s">
        <v>109</v>
      </c>
      <c r="B87" s="8" t="s">
        <v>49</v>
      </c>
      <c r="C87" s="42">
        <v>22765</v>
      </c>
      <c r="D87" s="42">
        <v>27000</v>
      </c>
      <c r="E87" s="42">
        <v>24800</v>
      </c>
      <c r="F87" s="42">
        <v>33000</v>
      </c>
      <c r="G87" s="42">
        <v>31100</v>
      </c>
      <c r="H87" s="42">
        <v>29000</v>
      </c>
      <c r="I87" s="42">
        <v>23000</v>
      </c>
      <c r="J87" s="42">
        <v>22200</v>
      </c>
      <c r="K87" s="42">
        <v>25200</v>
      </c>
      <c r="L87" s="42">
        <v>24000</v>
      </c>
      <c r="M87" s="42">
        <v>20800</v>
      </c>
      <c r="N87" s="42">
        <v>18600</v>
      </c>
      <c r="O87" s="42">
        <v>19090</v>
      </c>
      <c r="P87" s="42">
        <v>14037</v>
      </c>
      <c r="Q87" s="42">
        <v>16119</v>
      </c>
      <c r="R87" s="42">
        <v>13974</v>
      </c>
      <c r="S87" s="42">
        <v>11309</v>
      </c>
      <c r="T87" s="42">
        <v>7825</v>
      </c>
      <c r="U87" s="42">
        <v>6339</v>
      </c>
      <c r="V87" s="42">
        <v>3056</v>
      </c>
      <c r="W87" s="42">
        <v>3133</v>
      </c>
      <c r="X87" s="42">
        <v>5381</v>
      </c>
      <c r="Y87" s="42">
        <v>4460</v>
      </c>
      <c r="Z87" s="42">
        <v>3000</v>
      </c>
      <c r="AA87" s="42">
        <v>2500</v>
      </c>
      <c r="AB87" s="42">
        <v>2600</v>
      </c>
      <c r="AC87" s="42">
        <v>2300</v>
      </c>
      <c r="AD87" s="42">
        <v>4400</v>
      </c>
      <c r="AE87" s="42">
        <v>5300</v>
      </c>
      <c r="AF87" s="42">
        <v>3700</v>
      </c>
    </row>
    <row r="88" spans="1:32" x14ac:dyDescent="0.2">
      <c r="A88" s="12" t="s">
        <v>110</v>
      </c>
      <c r="B88" s="8" t="s">
        <v>49</v>
      </c>
      <c r="C88" s="42">
        <v>1680</v>
      </c>
      <c r="D88" s="42">
        <v>1556</v>
      </c>
      <c r="E88" s="42">
        <v>1702</v>
      </c>
      <c r="F88" s="42">
        <v>1748</v>
      </c>
      <c r="G88" s="42">
        <v>1431</v>
      </c>
      <c r="H88" s="42">
        <v>1218</v>
      </c>
      <c r="I88" s="42">
        <v>677</v>
      </c>
      <c r="J88" s="42">
        <v>436</v>
      </c>
      <c r="K88" s="42">
        <v>600</v>
      </c>
      <c r="L88" s="42">
        <v>661</v>
      </c>
      <c r="M88" s="42">
        <v>515</v>
      </c>
      <c r="N88" s="42">
        <v>530</v>
      </c>
      <c r="O88" s="42">
        <v>778</v>
      </c>
      <c r="P88" s="42">
        <v>497</v>
      </c>
      <c r="Q88" s="42">
        <v>529</v>
      </c>
      <c r="R88" s="42">
        <v>358</v>
      </c>
      <c r="S88" s="42">
        <v>409</v>
      </c>
      <c r="T88" s="42">
        <v>398</v>
      </c>
      <c r="U88" s="42">
        <v>371</v>
      </c>
      <c r="V88" s="42">
        <v>120</v>
      </c>
      <c r="W88" s="42">
        <v>156</v>
      </c>
      <c r="X88" s="42">
        <v>455</v>
      </c>
      <c r="Y88" s="42">
        <v>400</v>
      </c>
      <c r="Z88" s="42">
        <v>230</v>
      </c>
      <c r="AA88" s="42">
        <v>200</v>
      </c>
      <c r="AB88" s="42">
        <v>250</v>
      </c>
      <c r="AC88" s="42">
        <v>200</v>
      </c>
      <c r="AD88" s="42">
        <v>1060</v>
      </c>
      <c r="AE88" s="42">
        <v>1190</v>
      </c>
      <c r="AF88" s="42">
        <v>1100</v>
      </c>
    </row>
    <row r="89" spans="1:32" x14ac:dyDescent="0.2">
      <c r="A89" s="12" t="s">
        <v>111</v>
      </c>
      <c r="B89" s="8" t="s">
        <v>49</v>
      </c>
      <c r="C89" s="42">
        <v>5067</v>
      </c>
      <c r="D89" s="42">
        <v>4934</v>
      </c>
      <c r="E89" s="42">
        <v>7302</v>
      </c>
      <c r="F89" s="42">
        <v>8647</v>
      </c>
      <c r="G89" s="42">
        <v>9480</v>
      </c>
      <c r="H89" s="42">
        <v>10290</v>
      </c>
      <c r="I89" s="42">
        <v>8769</v>
      </c>
      <c r="J89" s="42">
        <v>7559</v>
      </c>
      <c r="K89" s="42">
        <v>9436</v>
      </c>
      <c r="L89" s="42">
        <v>10198</v>
      </c>
      <c r="M89" s="42">
        <v>7000</v>
      </c>
      <c r="N89" s="42">
        <v>7500</v>
      </c>
      <c r="O89" s="42">
        <v>8230</v>
      </c>
      <c r="P89" s="42">
        <v>5971</v>
      </c>
      <c r="Q89" s="42">
        <v>7048</v>
      </c>
      <c r="R89" s="42">
        <v>5842</v>
      </c>
      <c r="S89" s="42">
        <v>4939</v>
      </c>
      <c r="T89" s="42">
        <v>4434</v>
      </c>
      <c r="U89" s="42">
        <v>2900</v>
      </c>
      <c r="V89" s="42">
        <v>1373</v>
      </c>
      <c r="W89" s="42">
        <v>1761</v>
      </c>
      <c r="X89" s="42">
        <v>4781</v>
      </c>
      <c r="Y89" s="42">
        <v>4090</v>
      </c>
      <c r="Z89" s="42">
        <v>3030</v>
      </c>
      <c r="AA89" s="42">
        <v>3100</v>
      </c>
      <c r="AB89" s="42">
        <v>2820</v>
      </c>
      <c r="AC89" s="42">
        <v>2500</v>
      </c>
      <c r="AD89" s="42">
        <v>4550</v>
      </c>
      <c r="AE89" s="42">
        <v>5700</v>
      </c>
      <c r="AF89" s="42">
        <v>4400</v>
      </c>
    </row>
    <row r="90" spans="1:32" s="14" customFormat="1" x14ac:dyDescent="0.2">
      <c r="A90" s="13" t="s">
        <v>112</v>
      </c>
      <c r="B90" s="24" t="s">
        <v>49</v>
      </c>
      <c r="C90" s="49">
        <v>29512</v>
      </c>
      <c r="D90" s="49">
        <v>33490</v>
      </c>
      <c r="E90" s="49">
        <v>33804</v>
      </c>
      <c r="F90" s="49">
        <v>43395</v>
      </c>
      <c r="G90" s="49">
        <v>42011</v>
      </c>
      <c r="H90" s="49">
        <v>40508</v>
      </c>
      <c r="I90" s="49">
        <v>32446</v>
      </c>
      <c r="J90" s="49">
        <v>30195</v>
      </c>
      <c r="K90" s="49">
        <v>35236</v>
      </c>
      <c r="L90" s="49">
        <v>34859</v>
      </c>
      <c r="M90" s="49">
        <v>28315</v>
      </c>
      <c r="N90" s="49">
        <v>26630</v>
      </c>
      <c r="O90" s="49">
        <v>28098</v>
      </c>
      <c r="P90" s="49">
        <v>20505</v>
      </c>
      <c r="Q90" s="49">
        <v>23696</v>
      </c>
      <c r="R90" s="49">
        <v>20174</v>
      </c>
      <c r="S90" s="49">
        <v>16657</v>
      </c>
      <c r="T90" s="49">
        <v>12657</v>
      </c>
      <c r="U90" s="49">
        <v>9610</v>
      </c>
      <c r="V90" s="49">
        <v>4549</v>
      </c>
      <c r="W90" s="49">
        <v>5050</v>
      </c>
      <c r="X90" s="49">
        <v>10617</v>
      </c>
      <c r="Y90" s="49">
        <v>8950</v>
      </c>
      <c r="Z90" s="49">
        <v>6260</v>
      </c>
      <c r="AA90" s="49">
        <v>5800</v>
      </c>
      <c r="AB90" s="49">
        <v>5670</v>
      </c>
      <c r="AC90" s="49">
        <v>5000</v>
      </c>
      <c r="AD90" s="49">
        <v>10010</v>
      </c>
      <c r="AE90" s="49">
        <v>12190</v>
      </c>
      <c r="AF90" s="49">
        <v>9200</v>
      </c>
    </row>
    <row r="91" spans="1:32" x14ac:dyDescent="0.2">
      <c r="A91" s="12" t="s">
        <v>113</v>
      </c>
      <c r="B91" s="8" t="s">
        <v>49</v>
      </c>
      <c r="C91" s="42">
        <v>32410</v>
      </c>
      <c r="D91" s="42">
        <v>35850</v>
      </c>
      <c r="E91" s="42">
        <v>37675</v>
      </c>
      <c r="F91" s="42">
        <v>39000</v>
      </c>
      <c r="G91" s="42">
        <v>46400</v>
      </c>
      <c r="H91" s="42">
        <v>41420</v>
      </c>
      <c r="I91" s="42">
        <v>38200</v>
      </c>
      <c r="J91" s="42">
        <v>37519</v>
      </c>
      <c r="K91" s="42">
        <v>40800</v>
      </c>
      <c r="L91" s="42">
        <v>38800</v>
      </c>
      <c r="M91" s="42">
        <v>31000</v>
      </c>
      <c r="N91" s="42">
        <v>25700</v>
      </c>
      <c r="O91" s="42">
        <v>24794</v>
      </c>
      <c r="P91" s="42">
        <v>19491</v>
      </c>
      <c r="Q91" s="42">
        <v>20186</v>
      </c>
      <c r="R91" s="42">
        <v>19981</v>
      </c>
      <c r="S91" s="42">
        <v>16980</v>
      </c>
      <c r="T91" s="42">
        <v>12892</v>
      </c>
      <c r="U91" s="42">
        <v>9684</v>
      </c>
      <c r="V91" s="42">
        <v>5190</v>
      </c>
      <c r="W91" s="42">
        <v>5480</v>
      </c>
      <c r="X91" s="42">
        <v>9694</v>
      </c>
      <c r="Y91" s="42">
        <v>6913</v>
      </c>
      <c r="Z91" s="42">
        <v>5044</v>
      </c>
      <c r="AA91" s="42">
        <v>5800</v>
      </c>
      <c r="AB91" s="42">
        <v>4260</v>
      </c>
      <c r="AC91" s="42">
        <v>5500</v>
      </c>
      <c r="AD91" s="42">
        <v>6000</v>
      </c>
      <c r="AE91" s="42">
        <v>6100</v>
      </c>
      <c r="AF91" s="42">
        <v>4800</v>
      </c>
    </row>
    <row r="92" spans="1:32" x14ac:dyDescent="0.2">
      <c r="A92" s="12" t="s">
        <v>114</v>
      </c>
      <c r="B92" s="8" t="s">
        <v>49</v>
      </c>
      <c r="C92" s="42">
        <v>14645</v>
      </c>
      <c r="D92" s="42">
        <v>18500</v>
      </c>
      <c r="E92" s="42">
        <v>22400</v>
      </c>
      <c r="F92" s="42">
        <v>24500</v>
      </c>
      <c r="G92" s="42">
        <v>31200</v>
      </c>
      <c r="H92" s="42">
        <v>22400</v>
      </c>
      <c r="I92" s="42">
        <v>17700</v>
      </c>
      <c r="J92" s="42">
        <v>18200</v>
      </c>
      <c r="K92" s="42">
        <v>21800</v>
      </c>
      <c r="L92" s="42">
        <v>23000</v>
      </c>
      <c r="M92" s="42">
        <v>16400</v>
      </c>
      <c r="N92" s="42">
        <v>13380</v>
      </c>
      <c r="O92" s="42">
        <v>12509</v>
      </c>
      <c r="P92" s="42">
        <v>10014</v>
      </c>
      <c r="Q92" s="42">
        <v>10522</v>
      </c>
      <c r="R92" s="42">
        <v>8875</v>
      </c>
      <c r="S92" s="42">
        <v>7526</v>
      </c>
      <c r="T92" s="42">
        <v>5724</v>
      </c>
      <c r="U92" s="42">
        <v>3819</v>
      </c>
      <c r="V92" s="42">
        <v>1508</v>
      </c>
      <c r="W92" s="42">
        <v>1389</v>
      </c>
      <c r="X92" s="42">
        <v>2887</v>
      </c>
      <c r="Y92" s="42">
        <v>1829</v>
      </c>
      <c r="Z92" s="42">
        <v>1320</v>
      </c>
      <c r="AA92" s="42">
        <v>1100</v>
      </c>
      <c r="AB92" s="42">
        <v>1086</v>
      </c>
      <c r="AC92" s="42">
        <v>2700</v>
      </c>
      <c r="AD92" s="42">
        <v>2130</v>
      </c>
      <c r="AE92" s="42">
        <v>1800</v>
      </c>
      <c r="AF92" s="42">
        <v>1700</v>
      </c>
    </row>
    <row r="93" spans="1:32" s="14" customFormat="1" x14ac:dyDescent="0.2">
      <c r="A93" s="13" t="s">
        <v>115</v>
      </c>
      <c r="B93" s="24" t="s">
        <v>49</v>
      </c>
      <c r="C93" s="49">
        <v>47055</v>
      </c>
      <c r="D93" s="49">
        <v>54350</v>
      </c>
      <c r="E93" s="49">
        <v>60075</v>
      </c>
      <c r="F93" s="49">
        <v>63500</v>
      </c>
      <c r="G93" s="49">
        <v>77600</v>
      </c>
      <c r="H93" s="49">
        <v>63820</v>
      </c>
      <c r="I93" s="49">
        <v>55900</v>
      </c>
      <c r="J93" s="49">
        <v>55719</v>
      </c>
      <c r="K93" s="49">
        <v>62600</v>
      </c>
      <c r="L93" s="49">
        <v>61800</v>
      </c>
      <c r="M93" s="49">
        <v>47400</v>
      </c>
      <c r="N93" s="49">
        <v>39080</v>
      </c>
      <c r="O93" s="49">
        <v>37303</v>
      </c>
      <c r="P93" s="49">
        <v>29505</v>
      </c>
      <c r="Q93" s="49">
        <v>30708</v>
      </c>
      <c r="R93" s="49">
        <v>28856</v>
      </c>
      <c r="S93" s="49">
        <v>24506</v>
      </c>
      <c r="T93" s="49">
        <v>18616</v>
      </c>
      <c r="U93" s="49">
        <v>13503</v>
      </c>
      <c r="V93" s="49">
        <v>6698</v>
      </c>
      <c r="W93" s="49">
        <v>6869</v>
      </c>
      <c r="X93" s="49">
        <v>12581</v>
      </c>
      <c r="Y93" s="49">
        <v>8742</v>
      </c>
      <c r="Z93" s="49">
        <v>6364</v>
      </c>
      <c r="AA93" s="49">
        <v>6900</v>
      </c>
      <c r="AB93" s="49">
        <v>5346</v>
      </c>
      <c r="AC93" s="49">
        <v>8200</v>
      </c>
      <c r="AD93" s="49">
        <v>8130</v>
      </c>
      <c r="AE93" s="49">
        <v>7900</v>
      </c>
      <c r="AF93" s="49">
        <v>6500</v>
      </c>
    </row>
    <row r="94" spans="1:32" x14ac:dyDescent="0.2">
      <c r="A94" s="12" t="s">
        <v>116</v>
      </c>
      <c r="B94" s="8" t="s">
        <v>49</v>
      </c>
      <c r="C94" s="42">
        <v>3056</v>
      </c>
      <c r="D94" s="42">
        <v>4000</v>
      </c>
      <c r="E94" s="42">
        <v>2500</v>
      </c>
      <c r="F94" s="42">
        <v>1500</v>
      </c>
      <c r="G94" s="42">
        <v>2200</v>
      </c>
      <c r="H94" s="42">
        <v>1650</v>
      </c>
      <c r="I94" s="42">
        <v>1000</v>
      </c>
      <c r="J94" s="42">
        <v>1600</v>
      </c>
      <c r="K94" s="42">
        <v>2100</v>
      </c>
      <c r="L94" s="42">
        <v>2000</v>
      </c>
      <c r="M94" s="42">
        <v>1400</v>
      </c>
      <c r="N94" s="42">
        <v>1600</v>
      </c>
      <c r="O94" s="42">
        <v>2000</v>
      </c>
      <c r="P94" s="42">
        <v>1700</v>
      </c>
      <c r="Q94" s="42">
        <v>1500</v>
      </c>
      <c r="R94" s="42">
        <v>1500</v>
      </c>
      <c r="S94" s="42">
        <v>1300</v>
      </c>
      <c r="T94" s="42">
        <v>1200</v>
      </c>
      <c r="U94" s="42">
        <v>700</v>
      </c>
      <c r="V94" s="42">
        <v>487</v>
      </c>
      <c r="W94" s="42">
        <v>686</v>
      </c>
      <c r="X94" s="42">
        <v>2073</v>
      </c>
      <c r="Y94" s="42">
        <v>1900</v>
      </c>
      <c r="Z94" s="42">
        <v>1212</v>
      </c>
      <c r="AA94" s="42">
        <v>895</v>
      </c>
      <c r="AB94" s="42">
        <v>1314</v>
      </c>
      <c r="AC94" s="42">
        <v>1760</v>
      </c>
      <c r="AD94" s="42">
        <v>1890</v>
      </c>
      <c r="AE94" s="42">
        <v>2210</v>
      </c>
      <c r="AF94" s="42">
        <v>1745</v>
      </c>
    </row>
    <row r="95" spans="1:32" x14ac:dyDescent="0.2">
      <c r="A95" s="12" t="s">
        <v>117</v>
      </c>
      <c r="B95" s="8" t="s">
        <v>49</v>
      </c>
      <c r="C95" s="42">
        <v>4185</v>
      </c>
      <c r="D95" s="42">
        <v>6000</v>
      </c>
      <c r="E95" s="42">
        <v>5000</v>
      </c>
      <c r="F95" s="42">
        <v>5000</v>
      </c>
      <c r="G95" s="42">
        <v>3000</v>
      </c>
      <c r="H95" s="42">
        <v>4000</v>
      </c>
      <c r="I95" s="42">
        <v>3000</v>
      </c>
      <c r="J95" s="42">
        <v>3000</v>
      </c>
      <c r="K95" s="42">
        <v>5500</v>
      </c>
      <c r="L95" s="42">
        <v>6500</v>
      </c>
      <c r="M95" s="42">
        <v>5000</v>
      </c>
      <c r="N95" s="42">
        <v>5050</v>
      </c>
      <c r="O95" s="42">
        <v>3000</v>
      </c>
      <c r="P95" s="42">
        <v>4300</v>
      </c>
      <c r="Q95" s="42">
        <v>5200</v>
      </c>
      <c r="R95" s="42">
        <v>4500</v>
      </c>
      <c r="S95" s="42">
        <v>3800</v>
      </c>
      <c r="T95" s="42">
        <v>3750</v>
      </c>
      <c r="U95" s="42">
        <v>2700</v>
      </c>
      <c r="V95" s="42">
        <v>1351</v>
      </c>
      <c r="W95" s="42">
        <v>1841</v>
      </c>
      <c r="X95" s="42">
        <v>3326</v>
      </c>
      <c r="Y95" s="42">
        <v>2600</v>
      </c>
      <c r="Z95" s="42">
        <v>1979</v>
      </c>
      <c r="AA95" s="42">
        <v>1395</v>
      </c>
      <c r="AB95" s="42">
        <v>1640</v>
      </c>
      <c r="AC95" s="42">
        <v>1250</v>
      </c>
      <c r="AD95" s="42">
        <v>2943</v>
      </c>
      <c r="AE95" s="42">
        <v>3118</v>
      </c>
      <c r="AF95" s="42">
        <v>2635</v>
      </c>
    </row>
    <row r="96" spans="1:32" x14ac:dyDescent="0.2">
      <c r="A96" s="12" t="s">
        <v>118</v>
      </c>
      <c r="B96" s="8" t="s">
        <v>49</v>
      </c>
      <c r="C96" s="42">
        <v>3553</v>
      </c>
      <c r="D96" s="42">
        <v>4475</v>
      </c>
      <c r="E96" s="42">
        <v>4946</v>
      </c>
      <c r="F96" s="42">
        <v>5706</v>
      </c>
      <c r="G96" s="42">
        <v>5773</v>
      </c>
      <c r="H96" s="42">
        <v>5741</v>
      </c>
      <c r="I96" s="42">
        <v>5323</v>
      </c>
      <c r="J96" s="42">
        <v>5102</v>
      </c>
      <c r="K96" s="42">
        <v>6128</v>
      </c>
      <c r="L96" s="42">
        <v>7047</v>
      </c>
      <c r="M96" s="42">
        <v>6346</v>
      </c>
      <c r="N96" s="42">
        <v>6630</v>
      </c>
      <c r="O96" s="42">
        <v>8200</v>
      </c>
      <c r="P96" s="42">
        <v>5500</v>
      </c>
      <c r="Q96" s="42">
        <v>6000</v>
      </c>
      <c r="R96" s="42">
        <v>4000</v>
      </c>
      <c r="S96" s="42">
        <v>3000</v>
      </c>
      <c r="T96" s="42">
        <v>2650</v>
      </c>
      <c r="U96" s="42">
        <v>1800</v>
      </c>
      <c r="V96" s="42">
        <v>894</v>
      </c>
      <c r="W96" s="42">
        <v>1424</v>
      </c>
      <c r="X96" s="42">
        <v>2965</v>
      </c>
      <c r="Y96" s="42">
        <v>2260</v>
      </c>
      <c r="Z96" s="42">
        <v>1389</v>
      </c>
      <c r="AA96" s="42">
        <v>1220</v>
      </c>
      <c r="AB96" s="42">
        <v>1342</v>
      </c>
      <c r="AC96" s="42">
        <v>1340</v>
      </c>
      <c r="AD96" s="42">
        <v>1759</v>
      </c>
      <c r="AE96" s="42">
        <v>1944</v>
      </c>
      <c r="AF96" s="42">
        <v>1200</v>
      </c>
    </row>
    <row r="97" spans="1:32" x14ac:dyDescent="0.2">
      <c r="A97" s="12" t="s">
        <v>119</v>
      </c>
      <c r="B97" s="8" t="s">
        <v>49</v>
      </c>
      <c r="C97" s="42">
        <v>3905</v>
      </c>
      <c r="D97" s="42">
        <v>5081</v>
      </c>
      <c r="E97" s="42">
        <v>6550</v>
      </c>
      <c r="F97" s="42">
        <v>8310</v>
      </c>
      <c r="G97" s="42">
        <v>9218</v>
      </c>
      <c r="H97" s="42">
        <v>8667</v>
      </c>
      <c r="I97" s="42">
        <v>6117</v>
      </c>
      <c r="J97" s="42">
        <v>5739</v>
      </c>
      <c r="K97" s="42">
        <v>6025</v>
      </c>
      <c r="L97" s="42">
        <v>6559</v>
      </c>
      <c r="M97" s="42">
        <v>4730</v>
      </c>
      <c r="N97" s="42">
        <v>4404</v>
      </c>
      <c r="O97" s="42">
        <v>5480</v>
      </c>
      <c r="P97" s="42">
        <v>4160</v>
      </c>
      <c r="Q97" s="42">
        <v>4600</v>
      </c>
      <c r="R97" s="42">
        <v>3959</v>
      </c>
      <c r="S97" s="42">
        <v>3600</v>
      </c>
      <c r="T97" s="42">
        <v>3100</v>
      </c>
      <c r="U97" s="42">
        <v>2800</v>
      </c>
      <c r="V97" s="42">
        <v>1244</v>
      </c>
      <c r="W97" s="42">
        <v>1902</v>
      </c>
      <c r="X97" s="42">
        <v>4549</v>
      </c>
      <c r="Y97" s="42">
        <v>3800</v>
      </c>
      <c r="Z97" s="42">
        <v>2723</v>
      </c>
      <c r="AA97" s="42">
        <v>2005</v>
      </c>
      <c r="AB97" s="43">
        <v>2141</v>
      </c>
      <c r="AC97" s="42">
        <v>2440</v>
      </c>
      <c r="AD97" s="42">
        <v>3089</v>
      </c>
      <c r="AE97" s="42">
        <v>3283</v>
      </c>
      <c r="AF97" s="42">
        <v>2300</v>
      </c>
    </row>
    <row r="98" spans="1:32" x14ac:dyDescent="0.2">
      <c r="A98" s="12" t="s">
        <v>120</v>
      </c>
      <c r="B98" s="8" t="s">
        <v>49</v>
      </c>
      <c r="C98" s="42">
        <v>3052</v>
      </c>
      <c r="D98" s="42">
        <v>3000</v>
      </c>
      <c r="E98" s="42">
        <v>1600</v>
      </c>
      <c r="F98" s="42">
        <v>1600</v>
      </c>
      <c r="G98" s="42">
        <v>2700</v>
      </c>
      <c r="H98" s="42">
        <v>2140</v>
      </c>
      <c r="I98" s="42">
        <v>2100</v>
      </c>
      <c r="J98" s="42">
        <v>3100</v>
      </c>
      <c r="K98" s="42">
        <v>5000</v>
      </c>
      <c r="L98" s="42">
        <v>5000</v>
      </c>
      <c r="M98" s="42">
        <v>3500</v>
      </c>
      <c r="N98" s="42">
        <v>2530</v>
      </c>
      <c r="O98" s="42">
        <v>3600</v>
      </c>
      <c r="P98" s="42">
        <v>2900</v>
      </c>
      <c r="Q98" s="42">
        <v>3600</v>
      </c>
      <c r="R98" s="42">
        <v>3200</v>
      </c>
      <c r="S98" s="42">
        <v>2400</v>
      </c>
      <c r="T98" s="42">
        <v>2000</v>
      </c>
      <c r="U98" s="42">
        <v>1150</v>
      </c>
      <c r="V98" s="42">
        <v>553</v>
      </c>
      <c r="W98" s="42">
        <v>791</v>
      </c>
      <c r="X98" s="42">
        <v>2078</v>
      </c>
      <c r="Y98" s="42">
        <v>1650</v>
      </c>
      <c r="Z98" s="42">
        <v>1166</v>
      </c>
      <c r="AA98" s="42">
        <v>830</v>
      </c>
      <c r="AB98" s="44">
        <v>1248</v>
      </c>
      <c r="AC98" s="42">
        <v>1300</v>
      </c>
      <c r="AD98" s="42">
        <v>1843</v>
      </c>
      <c r="AE98" s="42">
        <v>2056</v>
      </c>
      <c r="AF98" s="42">
        <v>1915</v>
      </c>
    </row>
    <row r="99" spans="1:32" s="14" customFormat="1" x14ac:dyDescent="0.2">
      <c r="A99" s="13" t="s">
        <v>121</v>
      </c>
      <c r="B99" s="24" t="s">
        <v>49</v>
      </c>
      <c r="C99" s="49">
        <v>17751</v>
      </c>
      <c r="D99" s="49">
        <v>22556</v>
      </c>
      <c r="E99" s="49">
        <v>20596</v>
      </c>
      <c r="F99" s="49">
        <v>22116</v>
      </c>
      <c r="G99" s="49">
        <v>22891</v>
      </c>
      <c r="H99" s="49">
        <v>22198</v>
      </c>
      <c r="I99" s="49">
        <v>17540</v>
      </c>
      <c r="J99" s="49">
        <v>18541</v>
      </c>
      <c r="K99" s="49">
        <v>24753</v>
      </c>
      <c r="L99" s="49">
        <v>27106</v>
      </c>
      <c r="M99" s="49">
        <v>20976</v>
      </c>
      <c r="N99" s="49">
        <v>20214</v>
      </c>
      <c r="O99" s="49">
        <v>22280</v>
      </c>
      <c r="P99" s="49">
        <v>18560</v>
      </c>
      <c r="Q99" s="49">
        <v>20900</v>
      </c>
      <c r="R99" s="49">
        <v>17159</v>
      </c>
      <c r="S99" s="49">
        <v>14100</v>
      </c>
      <c r="T99" s="49">
        <v>12700</v>
      </c>
      <c r="U99" s="49">
        <v>9150</v>
      </c>
      <c r="V99" s="49">
        <v>4529</v>
      </c>
      <c r="W99" s="49">
        <v>6644</v>
      </c>
      <c r="X99" s="49">
        <v>14991</v>
      </c>
      <c r="Y99" s="49">
        <v>12210</v>
      </c>
      <c r="Z99" s="49">
        <v>8469</v>
      </c>
      <c r="AA99" s="49">
        <v>6345</v>
      </c>
      <c r="AB99" s="49">
        <v>7685</v>
      </c>
      <c r="AC99" s="49">
        <v>8090</v>
      </c>
      <c r="AD99" s="49">
        <v>11524</v>
      </c>
      <c r="AE99" s="49">
        <v>12611</v>
      </c>
      <c r="AF99" s="49">
        <v>9795</v>
      </c>
    </row>
    <row r="100" spans="1:32" x14ac:dyDescent="0.2">
      <c r="A100" s="12" t="s">
        <v>122</v>
      </c>
      <c r="B100" s="8" t="s">
        <v>28</v>
      </c>
      <c r="C100" s="42">
        <v>38813</v>
      </c>
      <c r="D100" s="42">
        <v>42600</v>
      </c>
      <c r="E100" s="42">
        <v>45000</v>
      </c>
      <c r="F100" s="42">
        <v>47000</v>
      </c>
      <c r="G100" s="42">
        <v>54500</v>
      </c>
      <c r="H100" s="42">
        <v>49000</v>
      </c>
      <c r="I100" s="42">
        <v>37500</v>
      </c>
      <c r="J100" s="42">
        <v>32000</v>
      </c>
      <c r="K100" s="42">
        <v>39600</v>
      </c>
      <c r="L100" s="42">
        <v>38700</v>
      </c>
      <c r="M100" s="42">
        <v>30900</v>
      </c>
      <c r="N100" s="42">
        <v>25300</v>
      </c>
      <c r="O100" s="42">
        <v>19974</v>
      </c>
      <c r="P100" s="42">
        <v>12966</v>
      </c>
      <c r="Q100" s="42">
        <v>16934</v>
      </c>
      <c r="R100" s="42">
        <v>15818</v>
      </c>
      <c r="S100" s="42">
        <v>12420</v>
      </c>
      <c r="T100" s="42">
        <v>9450</v>
      </c>
      <c r="U100" s="42">
        <v>4276</v>
      </c>
      <c r="V100" s="42">
        <v>2046</v>
      </c>
      <c r="W100" s="42">
        <v>3717</v>
      </c>
      <c r="X100" s="42">
        <v>7350</v>
      </c>
      <c r="Y100" s="42">
        <v>4804</v>
      </c>
      <c r="Z100" s="42">
        <v>3279</v>
      </c>
      <c r="AA100" s="42">
        <v>2258</v>
      </c>
      <c r="AB100" s="44">
        <v>2610</v>
      </c>
      <c r="AC100" s="42">
        <v>4985</v>
      </c>
      <c r="AD100" s="42">
        <v>5720</v>
      </c>
      <c r="AE100" s="42">
        <v>4180</v>
      </c>
      <c r="AF100" s="42">
        <v>3800</v>
      </c>
    </row>
    <row r="101" spans="1:32" x14ac:dyDescent="0.2">
      <c r="A101" s="12" t="s">
        <v>123</v>
      </c>
      <c r="B101" s="8" t="s">
        <v>28</v>
      </c>
      <c r="C101" s="42">
        <v>31083</v>
      </c>
      <c r="D101" s="42">
        <v>36900</v>
      </c>
      <c r="E101" s="42">
        <v>37200</v>
      </c>
      <c r="F101" s="42">
        <v>38500</v>
      </c>
      <c r="G101" s="42">
        <v>41500</v>
      </c>
      <c r="H101" s="42">
        <v>36000</v>
      </c>
      <c r="I101" s="42">
        <v>29700</v>
      </c>
      <c r="J101" s="42">
        <v>28500</v>
      </c>
      <c r="K101" s="42">
        <v>34100</v>
      </c>
      <c r="L101" s="42">
        <v>34700</v>
      </c>
      <c r="M101" s="42">
        <v>28100</v>
      </c>
      <c r="N101" s="42">
        <v>27000</v>
      </c>
      <c r="O101" s="42">
        <v>23403</v>
      </c>
      <c r="P101" s="42">
        <v>19205</v>
      </c>
      <c r="Q101" s="42">
        <v>22709</v>
      </c>
      <c r="R101" s="42">
        <v>22512</v>
      </c>
      <c r="S101" s="42">
        <v>20113</v>
      </c>
      <c r="T101" s="42">
        <v>16613</v>
      </c>
      <c r="U101" s="42">
        <v>12373</v>
      </c>
      <c r="V101" s="42">
        <v>7528</v>
      </c>
      <c r="W101" s="42">
        <v>8890</v>
      </c>
      <c r="X101" s="42">
        <v>12711</v>
      </c>
      <c r="Y101" s="42">
        <v>10477</v>
      </c>
      <c r="Z101" s="42">
        <v>8047</v>
      </c>
      <c r="AA101" s="42">
        <v>6896</v>
      </c>
      <c r="AB101" s="43">
        <v>7470</v>
      </c>
      <c r="AC101" s="42">
        <v>7700</v>
      </c>
      <c r="AD101" s="42">
        <v>9700</v>
      </c>
      <c r="AE101" s="42">
        <v>8635</v>
      </c>
      <c r="AF101" s="42">
        <v>7800</v>
      </c>
    </row>
    <row r="102" spans="1:32" x14ac:dyDescent="0.2">
      <c r="A102" s="12" t="s">
        <v>124</v>
      </c>
      <c r="B102" s="8" t="s">
        <v>28</v>
      </c>
      <c r="C102" s="42">
        <v>24908</v>
      </c>
      <c r="D102" s="42">
        <v>28600</v>
      </c>
      <c r="E102" s="42">
        <v>31000</v>
      </c>
      <c r="F102" s="42">
        <v>33960</v>
      </c>
      <c r="G102" s="42">
        <v>43150</v>
      </c>
      <c r="H102" s="42">
        <v>37650</v>
      </c>
      <c r="I102" s="42">
        <v>31580</v>
      </c>
      <c r="J102" s="42">
        <v>30700</v>
      </c>
      <c r="K102" s="42">
        <v>38350</v>
      </c>
      <c r="L102" s="42">
        <v>41000</v>
      </c>
      <c r="M102" s="42">
        <v>33140</v>
      </c>
      <c r="N102" s="42">
        <v>30760</v>
      </c>
      <c r="O102" s="42">
        <v>29301</v>
      </c>
      <c r="P102" s="42">
        <v>21030</v>
      </c>
      <c r="Q102" s="42">
        <v>23681</v>
      </c>
      <c r="R102" s="42">
        <v>24437</v>
      </c>
      <c r="S102" s="42">
        <v>19338</v>
      </c>
      <c r="T102" s="42">
        <v>15484</v>
      </c>
      <c r="U102" s="42">
        <v>10867</v>
      </c>
      <c r="V102" s="42">
        <v>6887</v>
      </c>
      <c r="W102" s="42">
        <v>7190</v>
      </c>
      <c r="X102" s="42">
        <v>14660</v>
      </c>
      <c r="Y102" s="42">
        <v>10877</v>
      </c>
      <c r="Z102" s="42">
        <v>7233</v>
      </c>
      <c r="AA102" s="42">
        <v>5922</v>
      </c>
      <c r="AB102" s="42">
        <v>6250</v>
      </c>
      <c r="AC102" s="42">
        <v>8000</v>
      </c>
      <c r="AD102" s="42">
        <v>8650</v>
      </c>
      <c r="AE102" s="42">
        <v>6835</v>
      </c>
      <c r="AF102" s="42">
        <v>5300</v>
      </c>
    </row>
    <row r="103" spans="1:32" s="14" customFormat="1" x14ac:dyDescent="0.2">
      <c r="A103" s="13" t="s">
        <v>125</v>
      </c>
      <c r="B103" s="24" t="s">
        <v>28</v>
      </c>
      <c r="C103" s="49">
        <v>94804</v>
      </c>
      <c r="D103" s="49">
        <v>108100</v>
      </c>
      <c r="E103" s="49">
        <v>113200</v>
      </c>
      <c r="F103" s="49">
        <v>119460</v>
      </c>
      <c r="G103" s="49">
        <v>139150</v>
      </c>
      <c r="H103" s="49">
        <v>122650</v>
      </c>
      <c r="I103" s="49">
        <v>98780</v>
      </c>
      <c r="J103" s="49">
        <v>91200</v>
      </c>
      <c r="K103" s="49">
        <v>112050</v>
      </c>
      <c r="L103" s="49">
        <v>114400</v>
      </c>
      <c r="M103" s="49">
        <v>92140</v>
      </c>
      <c r="N103" s="49">
        <v>83060</v>
      </c>
      <c r="O103" s="49">
        <v>72678</v>
      </c>
      <c r="P103" s="49">
        <v>53201</v>
      </c>
      <c r="Q103" s="49">
        <v>63324</v>
      </c>
      <c r="R103" s="49">
        <v>62767</v>
      </c>
      <c r="S103" s="49">
        <v>51871</v>
      </c>
      <c r="T103" s="49">
        <v>41547</v>
      </c>
      <c r="U103" s="49">
        <v>27516</v>
      </c>
      <c r="V103" s="49">
        <v>16461</v>
      </c>
      <c r="W103" s="49">
        <v>19797</v>
      </c>
      <c r="X103" s="49">
        <v>34721</v>
      </c>
      <c r="Y103" s="49">
        <v>26158</v>
      </c>
      <c r="Z103" s="49">
        <v>18559</v>
      </c>
      <c r="AA103" s="49">
        <v>15076</v>
      </c>
      <c r="AB103" s="49">
        <v>16330</v>
      </c>
      <c r="AC103" s="49">
        <v>20685</v>
      </c>
      <c r="AD103" s="49">
        <v>24070</v>
      </c>
      <c r="AE103" s="49">
        <v>19650</v>
      </c>
      <c r="AF103" s="49">
        <v>16900</v>
      </c>
    </row>
    <row r="104" spans="1:32" x14ac:dyDescent="0.2">
      <c r="A104" s="12" t="s">
        <v>126</v>
      </c>
      <c r="B104" s="8" t="s">
        <v>49</v>
      </c>
      <c r="C104" s="42">
        <v>4507</v>
      </c>
      <c r="D104" s="42">
        <v>4500</v>
      </c>
      <c r="E104" s="42">
        <v>3000</v>
      </c>
      <c r="F104" s="42">
        <v>1500</v>
      </c>
      <c r="G104" s="42">
        <v>3000</v>
      </c>
      <c r="H104" s="42">
        <v>4000</v>
      </c>
      <c r="I104" s="42">
        <v>3800</v>
      </c>
      <c r="J104" s="42">
        <v>4000</v>
      </c>
      <c r="K104" s="42">
        <v>5000</v>
      </c>
      <c r="L104" s="42">
        <v>4100</v>
      </c>
      <c r="M104" s="42">
        <v>4200</v>
      </c>
      <c r="N104" s="42">
        <v>3000</v>
      </c>
      <c r="O104" s="42">
        <v>3384</v>
      </c>
      <c r="P104" s="42">
        <v>2804</v>
      </c>
      <c r="Q104" s="42">
        <v>3048</v>
      </c>
      <c r="R104" s="42">
        <v>3152</v>
      </c>
      <c r="S104" s="42">
        <v>3430</v>
      </c>
      <c r="T104" s="42">
        <v>1848</v>
      </c>
      <c r="U104" s="42">
        <v>968</v>
      </c>
      <c r="V104" s="42">
        <v>530</v>
      </c>
      <c r="W104" s="42">
        <v>864</v>
      </c>
      <c r="X104" s="42">
        <v>3534</v>
      </c>
      <c r="Y104" s="42">
        <v>2800</v>
      </c>
      <c r="Z104" s="42">
        <v>2160</v>
      </c>
      <c r="AA104" s="42">
        <v>2100</v>
      </c>
      <c r="AB104" s="44">
        <v>2400</v>
      </c>
      <c r="AC104" s="42">
        <v>3500</v>
      </c>
      <c r="AD104" s="42">
        <v>3610</v>
      </c>
      <c r="AE104" s="42">
        <v>4480</v>
      </c>
      <c r="AF104" s="42">
        <v>3830</v>
      </c>
    </row>
    <row r="105" spans="1:32" x14ac:dyDescent="0.2">
      <c r="A105" s="12" t="s">
        <v>127</v>
      </c>
      <c r="B105" s="8" t="s">
        <v>49</v>
      </c>
      <c r="C105" s="42">
        <v>15666</v>
      </c>
      <c r="D105" s="42">
        <v>16999</v>
      </c>
      <c r="E105" s="42">
        <v>13000</v>
      </c>
      <c r="F105" s="42">
        <v>12000</v>
      </c>
      <c r="G105" s="42">
        <v>13000</v>
      </c>
      <c r="H105" s="42">
        <v>10000</v>
      </c>
      <c r="I105" s="42">
        <v>10000</v>
      </c>
      <c r="J105" s="42">
        <v>10500</v>
      </c>
      <c r="K105" s="42">
        <v>13000</v>
      </c>
      <c r="L105" s="42">
        <v>10100</v>
      </c>
      <c r="M105" s="42">
        <v>7800</v>
      </c>
      <c r="N105" s="42">
        <v>7000</v>
      </c>
      <c r="O105" s="42">
        <v>7884</v>
      </c>
      <c r="P105" s="42">
        <v>6872</v>
      </c>
      <c r="Q105" s="42">
        <v>7056</v>
      </c>
      <c r="R105" s="42">
        <v>7935</v>
      </c>
      <c r="S105" s="42">
        <v>7522</v>
      </c>
      <c r="T105" s="42">
        <v>6924</v>
      </c>
      <c r="U105" s="42">
        <v>5422</v>
      </c>
      <c r="V105" s="42">
        <v>4869</v>
      </c>
      <c r="W105" s="42">
        <v>5615</v>
      </c>
      <c r="X105" s="42">
        <v>10091</v>
      </c>
      <c r="Y105" s="42">
        <v>8150</v>
      </c>
      <c r="Z105" s="42">
        <v>6500</v>
      </c>
      <c r="AA105" s="42">
        <v>6840</v>
      </c>
      <c r="AB105" s="43">
        <v>7900</v>
      </c>
      <c r="AC105" s="42">
        <v>8500</v>
      </c>
      <c r="AD105" s="42">
        <v>9685</v>
      </c>
      <c r="AE105" s="42">
        <v>12770</v>
      </c>
      <c r="AF105" s="42">
        <v>10300</v>
      </c>
    </row>
    <row r="106" spans="1:32" x14ac:dyDescent="0.2">
      <c r="A106" s="12" t="s">
        <v>128</v>
      </c>
      <c r="B106" s="8" t="s">
        <v>49</v>
      </c>
      <c r="C106" s="42">
        <v>7183</v>
      </c>
      <c r="D106" s="42">
        <v>10380</v>
      </c>
      <c r="E106" s="42">
        <v>7330</v>
      </c>
      <c r="F106" s="42">
        <v>7730</v>
      </c>
      <c r="G106" s="42">
        <v>6495</v>
      </c>
      <c r="H106" s="42">
        <v>6846</v>
      </c>
      <c r="I106" s="42">
        <v>5601</v>
      </c>
      <c r="J106" s="42">
        <v>5168</v>
      </c>
      <c r="K106" s="42">
        <v>5748</v>
      </c>
      <c r="L106" s="42">
        <v>4330</v>
      </c>
      <c r="M106" s="42">
        <v>3300</v>
      </c>
      <c r="N106" s="42">
        <v>3100</v>
      </c>
      <c r="O106" s="42">
        <v>3486</v>
      </c>
      <c r="P106" s="42">
        <v>3274</v>
      </c>
      <c r="Q106" s="42">
        <v>3360</v>
      </c>
      <c r="R106" s="42">
        <v>3248</v>
      </c>
      <c r="S106" s="42">
        <v>3304</v>
      </c>
      <c r="T106" s="42">
        <v>2734</v>
      </c>
      <c r="U106" s="42">
        <v>1945</v>
      </c>
      <c r="V106" s="42">
        <v>1177</v>
      </c>
      <c r="W106" s="42">
        <v>1698</v>
      </c>
      <c r="X106" s="42">
        <v>4565</v>
      </c>
      <c r="Y106" s="42">
        <v>4150</v>
      </c>
      <c r="Z106" s="42">
        <v>3460</v>
      </c>
      <c r="AA106" s="42">
        <v>3470</v>
      </c>
      <c r="AB106" s="44">
        <v>4450</v>
      </c>
      <c r="AC106" s="42">
        <v>4600</v>
      </c>
      <c r="AD106" s="42">
        <v>5010</v>
      </c>
      <c r="AE106" s="42">
        <v>7360</v>
      </c>
      <c r="AF106" s="42">
        <v>5885</v>
      </c>
    </row>
    <row r="107" spans="1:32" x14ac:dyDescent="0.2">
      <c r="A107" s="12" t="s">
        <v>129</v>
      </c>
      <c r="B107" s="8" t="s">
        <v>49</v>
      </c>
      <c r="C107" s="42">
        <v>9623</v>
      </c>
      <c r="D107" s="42">
        <v>11800</v>
      </c>
      <c r="E107" s="42">
        <v>8400</v>
      </c>
      <c r="F107" s="42">
        <v>7500</v>
      </c>
      <c r="G107" s="42">
        <v>9000</v>
      </c>
      <c r="H107" s="42">
        <v>9000</v>
      </c>
      <c r="I107" s="42">
        <v>9000</v>
      </c>
      <c r="J107" s="42">
        <v>7000</v>
      </c>
      <c r="K107" s="42">
        <v>9000</v>
      </c>
      <c r="L107" s="42">
        <v>6800</v>
      </c>
      <c r="M107" s="42">
        <v>5000</v>
      </c>
      <c r="N107" s="42">
        <v>4120</v>
      </c>
      <c r="O107" s="42">
        <v>4355</v>
      </c>
      <c r="P107" s="42">
        <v>3155</v>
      </c>
      <c r="Q107" s="42">
        <v>3491</v>
      </c>
      <c r="R107" s="42">
        <v>2880</v>
      </c>
      <c r="S107" s="42">
        <v>3278</v>
      </c>
      <c r="T107" s="42">
        <v>1411</v>
      </c>
      <c r="U107" s="42">
        <v>670</v>
      </c>
      <c r="V107" s="42">
        <v>387</v>
      </c>
      <c r="W107" s="42">
        <v>730</v>
      </c>
      <c r="X107" s="42">
        <v>2166</v>
      </c>
      <c r="Y107" s="42">
        <v>1920</v>
      </c>
      <c r="Z107" s="42">
        <v>1280</v>
      </c>
      <c r="AA107" s="42">
        <v>1640</v>
      </c>
      <c r="AB107" s="43">
        <v>1615</v>
      </c>
      <c r="AC107" s="42">
        <v>2000</v>
      </c>
      <c r="AD107" s="42">
        <v>2200</v>
      </c>
      <c r="AE107" s="42">
        <v>3235</v>
      </c>
      <c r="AF107" s="42">
        <v>3152</v>
      </c>
    </row>
    <row r="108" spans="1:32" s="14" customFormat="1" x14ac:dyDescent="0.2">
      <c r="A108" s="13" t="s">
        <v>130</v>
      </c>
      <c r="B108" s="24" t="s">
        <v>49</v>
      </c>
      <c r="C108" s="49">
        <v>36979</v>
      </c>
      <c r="D108" s="49">
        <v>43679</v>
      </c>
      <c r="E108" s="49">
        <v>31730</v>
      </c>
      <c r="F108" s="49">
        <v>28730</v>
      </c>
      <c r="G108" s="49">
        <v>31495</v>
      </c>
      <c r="H108" s="49">
        <v>29846</v>
      </c>
      <c r="I108" s="49">
        <v>28401</v>
      </c>
      <c r="J108" s="49">
        <v>26668</v>
      </c>
      <c r="K108" s="49">
        <v>32748</v>
      </c>
      <c r="L108" s="49">
        <v>25330</v>
      </c>
      <c r="M108" s="49">
        <v>20300</v>
      </c>
      <c r="N108" s="49">
        <v>17220</v>
      </c>
      <c r="O108" s="49">
        <v>19109</v>
      </c>
      <c r="P108" s="49">
        <v>16105</v>
      </c>
      <c r="Q108" s="49">
        <v>16955</v>
      </c>
      <c r="R108" s="49">
        <v>17215</v>
      </c>
      <c r="S108" s="49">
        <v>17534</v>
      </c>
      <c r="T108" s="49">
        <v>12917</v>
      </c>
      <c r="U108" s="49">
        <v>9005</v>
      </c>
      <c r="V108" s="49">
        <v>6963</v>
      </c>
      <c r="W108" s="49">
        <v>8907</v>
      </c>
      <c r="X108" s="49">
        <v>20356</v>
      </c>
      <c r="Y108" s="49">
        <v>17020</v>
      </c>
      <c r="Z108" s="49">
        <v>13400</v>
      </c>
      <c r="AA108" s="49">
        <v>14050</v>
      </c>
      <c r="AB108" s="49">
        <v>16365</v>
      </c>
      <c r="AC108" s="49">
        <v>18600</v>
      </c>
      <c r="AD108" s="49">
        <v>20505</v>
      </c>
      <c r="AE108" s="49">
        <v>27845</v>
      </c>
      <c r="AF108" s="49">
        <v>23167</v>
      </c>
    </row>
    <row r="109" spans="1:32" x14ac:dyDescent="0.2">
      <c r="A109" s="12" t="s">
        <v>131</v>
      </c>
      <c r="B109" s="8" t="s">
        <v>32</v>
      </c>
      <c r="C109" s="42">
        <v>746</v>
      </c>
      <c r="D109" s="42">
        <v>1200</v>
      </c>
      <c r="E109" s="42">
        <v>770</v>
      </c>
      <c r="F109" s="42">
        <v>350</v>
      </c>
      <c r="G109" s="42">
        <v>900</v>
      </c>
      <c r="H109" s="42">
        <v>2100</v>
      </c>
      <c r="I109" s="42">
        <v>1900</v>
      </c>
      <c r="J109" s="42">
        <v>2150</v>
      </c>
      <c r="K109" s="42">
        <v>2200</v>
      </c>
      <c r="L109" s="42">
        <v>1920</v>
      </c>
      <c r="M109" s="42">
        <v>1700</v>
      </c>
      <c r="N109" s="42">
        <v>1500</v>
      </c>
      <c r="O109" s="42">
        <v>1213</v>
      </c>
      <c r="P109" s="42">
        <v>1483</v>
      </c>
      <c r="Q109" s="42">
        <v>1562</v>
      </c>
      <c r="R109" s="42">
        <v>1606</v>
      </c>
      <c r="S109" s="42">
        <v>1566</v>
      </c>
      <c r="T109" s="42">
        <v>1615</v>
      </c>
      <c r="U109" s="42">
        <v>1071</v>
      </c>
      <c r="V109" s="42">
        <v>821</v>
      </c>
      <c r="W109" s="42">
        <v>1115</v>
      </c>
      <c r="X109" s="42">
        <v>1635</v>
      </c>
      <c r="Y109" s="42">
        <v>1163</v>
      </c>
      <c r="Z109" s="42">
        <v>631</v>
      </c>
      <c r="AA109" s="42">
        <v>545</v>
      </c>
      <c r="AB109" s="43">
        <v>776</v>
      </c>
      <c r="AC109" s="42">
        <v>847</v>
      </c>
      <c r="AD109" s="42">
        <v>603</v>
      </c>
      <c r="AE109" s="42">
        <v>543</v>
      </c>
      <c r="AF109" s="42">
        <v>700</v>
      </c>
    </row>
    <row r="110" spans="1:32" x14ac:dyDescent="0.2">
      <c r="A110" s="12" t="s">
        <v>132</v>
      </c>
      <c r="B110" s="8" t="s">
        <v>32</v>
      </c>
      <c r="C110" s="58">
        <v>0</v>
      </c>
      <c r="D110" s="58">
        <v>0</v>
      </c>
      <c r="E110" s="42">
        <v>40</v>
      </c>
      <c r="F110" s="42">
        <v>75</v>
      </c>
      <c r="G110" s="58">
        <v>0</v>
      </c>
      <c r="H110" s="58">
        <v>0</v>
      </c>
      <c r="I110" s="58">
        <v>0</v>
      </c>
      <c r="J110" s="42">
        <v>70</v>
      </c>
      <c r="K110" s="42">
        <v>40</v>
      </c>
      <c r="L110" s="42">
        <v>60</v>
      </c>
      <c r="M110" s="42">
        <v>45</v>
      </c>
      <c r="N110" s="42">
        <v>25</v>
      </c>
      <c r="O110" s="42">
        <v>20</v>
      </c>
      <c r="P110" s="42">
        <v>5</v>
      </c>
      <c r="Q110" s="42">
        <v>13</v>
      </c>
      <c r="R110" s="42">
        <v>10</v>
      </c>
      <c r="S110" s="42">
        <v>24</v>
      </c>
      <c r="T110" s="42">
        <v>24</v>
      </c>
      <c r="U110" s="42">
        <v>29</v>
      </c>
      <c r="V110" s="42">
        <v>45</v>
      </c>
      <c r="W110" s="42">
        <v>60</v>
      </c>
      <c r="X110" s="42">
        <v>69</v>
      </c>
      <c r="Y110" s="42">
        <v>50</v>
      </c>
      <c r="Z110" s="42">
        <v>36</v>
      </c>
      <c r="AA110" s="42">
        <v>61</v>
      </c>
      <c r="AB110" s="42">
        <v>40</v>
      </c>
      <c r="AC110" s="42">
        <v>12</v>
      </c>
      <c r="AD110" s="42">
        <v>21</v>
      </c>
      <c r="AE110" s="42">
        <v>39</v>
      </c>
      <c r="AF110" s="42">
        <v>40</v>
      </c>
    </row>
    <row r="111" spans="1:32" x14ac:dyDescent="0.2">
      <c r="A111" s="12" t="s">
        <v>133</v>
      </c>
      <c r="B111" s="8" t="s">
        <v>32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42">
        <v>10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42">
        <v>3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58">
        <v>0</v>
      </c>
      <c r="AC111" s="58">
        <v>0</v>
      </c>
      <c r="AD111" s="58">
        <v>0</v>
      </c>
      <c r="AE111" s="58">
        <v>0</v>
      </c>
      <c r="AF111" s="58">
        <v>0</v>
      </c>
    </row>
    <row r="112" spans="1:32" x14ac:dyDescent="0.2">
      <c r="A112" s="12" t="s">
        <v>134</v>
      </c>
      <c r="B112" s="8" t="s">
        <v>32</v>
      </c>
      <c r="C112" s="58">
        <v>0</v>
      </c>
      <c r="D112" s="42">
        <v>230</v>
      </c>
      <c r="E112" s="42">
        <v>160</v>
      </c>
      <c r="F112" s="42">
        <v>170</v>
      </c>
      <c r="G112" s="42">
        <v>160</v>
      </c>
      <c r="H112" s="42">
        <v>170</v>
      </c>
      <c r="I112" s="42">
        <v>190</v>
      </c>
      <c r="J112" s="42">
        <v>100</v>
      </c>
      <c r="K112" s="42">
        <v>80</v>
      </c>
      <c r="L112" s="42">
        <v>70</v>
      </c>
      <c r="M112" s="42">
        <v>110</v>
      </c>
      <c r="N112" s="42">
        <v>100</v>
      </c>
      <c r="O112" s="42">
        <v>127</v>
      </c>
      <c r="P112" s="42">
        <v>191</v>
      </c>
      <c r="Q112" s="42">
        <v>227</v>
      </c>
      <c r="R112" s="42">
        <v>101</v>
      </c>
      <c r="S112" s="42">
        <v>215</v>
      </c>
      <c r="T112" s="42">
        <v>270</v>
      </c>
      <c r="U112" s="42">
        <v>300</v>
      </c>
      <c r="V112" s="42">
        <v>171</v>
      </c>
      <c r="W112" s="42">
        <v>172</v>
      </c>
      <c r="X112" s="42">
        <v>418</v>
      </c>
      <c r="Y112" s="42">
        <v>468</v>
      </c>
      <c r="Z112" s="42">
        <v>261</v>
      </c>
      <c r="AA112" s="42">
        <v>361</v>
      </c>
      <c r="AB112" s="42">
        <v>401</v>
      </c>
      <c r="AC112" s="42">
        <v>467</v>
      </c>
      <c r="AD112" s="42">
        <v>374</v>
      </c>
      <c r="AE112" s="42">
        <v>297</v>
      </c>
      <c r="AF112" s="42">
        <v>300</v>
      </c>
    </row>
    <row r="113" spans="1:90" x14ac:dyDescent="0.2">
      <c r="A113" s="12" t="s">
        <v>135</v>
      </c>
      <c r="B113" s="8" t="s">
        <v>32</v>
      </c>
      <c r="C113" s="42">
        <v>50</v>
      </c>
      <c r="D113" s="42">
        <v>44</v>
      </c>
      <c r="E113" s="42">
        <v>91</v>
      </c>
      <c r="F113" s="42">
        <v>90</v>
      </c>
      <c r="G113" s="42">
        <v>90</v>
      </c>
      <c r="H113" s="42">
        <v>450</v>
      </c>
      <c r="I113" s="42">
        <v>420</v>
      </c>
      <c r="J113" s="42">
        <v>420</v>
      </c>
      <c r="K113" s="42">
        <v>470</v>
      </c>
      <c r="L113" s="42">
        <v>490</v>
      </c>
      <c r="M113" s="42">
        <v>300</v>
      </c>
      <c r="N113" s="42">
        <v>220</v>
      </c>
      <c r="O113" s="42">
        <v>116</v>
      </c>
      <c r="P113" s="42">
        <v>194</v>
      </c>
      <c r="Q113" s="42">
        <v>175</v>
      </c>
      <c r="R113" s="42">
        <v>165</v>
      </c>
      <c r="S113" s="42">
        <v>245</v>
      </c>
      <c r="T113" s="42">
        <v>217</v>
      </c>
      <c r="U113" s="42">
        <v>248</v>
      </c>
      <c r="V113" s="42">
        <v>118</v>
      </c>
      <c r="W113" s="42">
        <v>79</v>
      </c>
      <c r="X113" s="42">
        <v>162</v>
      </c>
      <c r="Y113" s="42">
        <v>192</v>
      </c>
      <c r="Z113" s="42">
        <v>99</v>
      </c>
      <c r="AA113" s="42">
        <v>129</v>
      </c>
      <c r="AB113" s="42">
        <v>96</v>
      </c>
      <c r="AC113" s="42">
        <v>97</v>
      </c>
      <c r="AD113" s="42">
        <v>75</v>
      </c>
      <c r="AE113" s="42">
        <v>50</v>
      </c>
      <c r="AF113" s="42">
        <v>50</v>
      </c>
    </row>
    <row r="114" spans="1:90" x14ac:dyDescent="0.2">
      <c r="A114" s="12" t="s">
        <v>136</v>
      </c>
      <c r="B114" s="8" t="s">
        <v>32</v>
      </c>
      <c r="C114" s="42">
        <v>126</v>
      </c>
      <c r="D114" s="42">
        <v>120</v>
      </c>
      <c r="E114" s="42">
        <v>150</v>
      </c>
      <c r="F114" s="42">
        <v>120</v>
      </c>
      <c r="G114" s="42">
        <v>200</v>
      </c>
      <c r="H114" s="42">
        <v>150</v>
      </c>
      <c r="I114" s="42">
        <v>170</v>
      </c>
      <c r="J114" s="42">
        <v>250</v>
      </c>
      <c r="K114" s="42">
        <v>300</v>
      </c>
      <c r="L114" s="42">
        <v>400</v>
      </c>
      <c r="M114" s="42">
        <v>400</v>
      </c>
      <c r="N114" s="42">
        <v>250</v>
      </c>
      <c r="O114" s="42">
        <v>260</v>
      </c>
      <c r="P114" s="42">
        <v>310</v>
      </c>
      <c r="Q114" s="42">
        <v>350</v>
      </c>
      <c r="R114" s="42">
        <v>400</v>
      </c>
      <c r="S114" s="42">
        <v>370</v>
      </c>
      <c r="T114" s="42">
        <v>350</v>
      </c>
      <c r="U114" s="42">
        <v>176</v>
      </c>
      <c r="V114" s="42">
        <v>123</v>
      </c>
      <c r="W114" s="42">
        <v>114</v>
      </c>
      <c r="X114" s="42">
        <v>249</v>
      </c>
      <c r="Y114" s="42">
        <v>234</v>
      </c>
      <c r="Z114" s="42">
        <v>171</v>
      </c>
      <c r="AA114" s="42">
        <v>200</v>
      </c>
      <c r="AB114" s="42">
        <v>229</v>
      </c>
      <c r="AC114" s="42">
        <v>600</v>
      </c>
      <c r="AD114" s="42">
        <v>567</v>
      </c>
      <c r="AE114" s="42">
        <v>603</v>
      </c>
      <c r="AF114" s="42">
        <v>500</v>
      </c>
    </row>
    <row r="115" spans="1:90" s="14" customFormat="1" x14ac:dyDescent="0.2">
      <c r="A115" s="13" t="s">
        <v>137</v>
      </c>
      <c r="B115" s="24" t="s">
        <v>32</v>
      </c>
      <c r="C115" s="49">
        <v>922</v>
      </c>
      <c r="D115" s="49">
        <v>1594</v>
      </c>
      <c r="E115" s="49">
        <v>1211</v>
      </c>
      <c r="F115" s="49">
        <v>805</v>
      </c>
      <c r="G115" s="49">
        <v>1350</v>
      </c>
      <c r="H115" s="49">
        <v>2870</v>
      </c>
      <c r="I115" s="49">
        <v>2680</v>
      </c>
      <c r="J115" s="49">
        <v>3000</v>
      </c>
      <c r="K115" s="49">
        <v>3090</v>
      </c>
      <c r="L115" s="49">
        <v>2940</v>
      </c>
      <c r="M115" s="49">
        <v>2555</v>
      </c>
      <c r="N115" s="49">
        <v>2095</v>
      </c>
      <c r="O115" s="49">
        <v>1736</v>
      </c>
      <c r="P115" s="49">
        <v>2183</v>
      </c>
      <c r="Q115" s="49">
        <v>2327</v>
      </c>
      <c r="R115" s="49">
        <v>2282</v>
      </c>
      <c r="S115" s="49">
        <v>2420</v>
      </c>
      <c r="T115" s="49">
        <v>2476</v>
      </c>
      <c r="U115" s="49">
        <v>1827</v>
      </c>
      <c r="V115" s="49">
        <v>1278</v>
      </c>
      <c r="W115" s="49">
        <v>1540</v>
      </c>
      <c r="X115" s="49">
        <v>2533</v>
      </c>
      <c r="Y115" s="49">
        <v>2107</v>
      </c>
      <c r="Z115" s="49">
        <v>1198</v>
      </c>
      <c r="AA115" s="49">
        <v>1296</v>
      </c>
      <c r="AB115" s="49">
        <v>1542</v>
      </c>
      <c r="AC115" s="49">
        <v>2023</v>
      </c>
      <c r="AD115" s="49">
        <v>1640</v>
      </c>
      <c r="AE115" s="49">
        <v>1532</v>
      </c>
      <c r="AF115" s="49">
        <v>1590</v>
      </c>
    </row>
    <row r="116" spans="1:90" x14ac:dyDescent="0.2">
      <c r="A116" s="12" t="s">
        <v>138</v>
      </c>
      <c r="B116" s="8" t="s">
        <v>32</v>
      </c>
      <c r="C116" s="42">
        <v>802</v>
      </c>
      <c r="D116" s="42">
        <v>2700</v>
      </c>
      <c r="E116" s="42">
        <v>1700</v>
      </c>
      <c r="F116" s="42">
        <v>2600</v>
      </c>
      <c r="G116" s="42">
        <v>2500</v>
      </c>
      <c r="H116" s="42">
        <v>1400</v>
      </c>
      <c r="I116" s="42">
        <v>1200</v>
      </c>
      <c r="J116" s="42">
        <v>1100</v>
      </c>
      <c r="K116" s="42">
        <v>900</v>
      </c>
      <c r="L116" s="42">
        <v>800</v>
      </c>
      <c r="M116" s="42">
        <v>700</v>
      </c>
      <c r="N116" s="42">
        <v>400</v>
      </c>
      <c r="O116" s="42">
        <v>396</v>
      </c>
      <c r="P116" s="42">
        <v>196</v>
      </c>
      <c r="Q116" s="42">
        <v>194</v>
      </c>
      <c r="R116" s="42">
        <v>192</v>
      </c>
      <c r="S116" s="42">
        <v>191</v>
      </c>
      <c r="T116" s="42">
        <v>203</v>
      </c>
      <c r="U116" s="42">
        <v>201</v>
      </c>
      <c r="V116" s="42">
        <v>83</v>
      </c>
      <c r="W116" s="42">
        <v>101</v>
      </c>
      <c r="X116" s="42">
        <v>275</v>
      </c>
      <c r="Y116" s="42">
        <v>200</v>
      </c>
      <c r="Z116" s="42">
        <v>120</v>
      </c>
      <c r="AA116" s="42">
        <v>100</v>
      </c>
      <c r="AB116" s="42">
        <v>170</v>
      </c>
      <c r="AC116" s="42">
        <v>170</v>
      </c>
      <c r="AD116" s="42">
        <v>400</v>
      </c>
      <c r="AE116" s="42">
        <v>370</v>
      </c>
      <c r="AF116" s="42">
        <v>275</v>
      </c>
    </row>
    <row r="117" spans="1:90" x14ac:dyDescent="0.2">
      <c r="A117" s="12" t="s">
        <v>139</v>
      </c>
      <c r="B117" s="8" t="s">
        <v>32</v>
      </c>
      <c r="C117" s="42">
        <v>116</v>
      </c>
      <c r="D117" s="42">
        <v>242</v>
      </c>
      <c r="E117" s="42">
        <v>141</v>
      </c>
      <c r="F117" s="42">
        <v>91</v>
      </c>
      <c r="G117" s="42">
        <v>44</v>
      </c>
      <c r="H117" s="42">
        <v>172</v>
      </c>
      <c r="I117" s="42">
        <v>167</v>
      </c>
      <c r="J117" s="42">
        <v>162</v>
      </c>
      <c r="K117" s="42">
        <v>157</v>
      </c>
      <c r="L117" s="42">
        <v>206</v>
      </c>
      <c r="M117" s="42">
        <v>200</v>
      </c>
      <c r="N117" s="42">
        <v>200</v>
      </c>
      <c r="O117" s="42">
        <v>184</v>
      </c>
      <c r="P117" s="42">
        <v>112</v>
      </c>
      <c r="Q117" s="42">
        <v>91</v>
      </c>
      <c r="R117" s="42">
        <v>79</v>
      </c>
      <c r="S117" s="42">
        <v>76</v>
      </c>
      <c r="T117" s="42">
        <v>53</v>
      </c>
      <c r="U117" s="42">
        <v>56</v>
      </c>
      <c r="V117" s="42">
        <v>15</v>
      </c>
      <c r="W117" s="42">
        <v>59</v>
      </c>
      <c r="X117" s="42">
        <v>133</v>
      </c>
      <c r="Y117" s="42">
        <v>80</v>
      </c>
      <c r="Z117" s="42">
        <v>70</v>
      </c>
      <c r="AA117" s="42">
        <v>85</v>
      </c>
      <c r="AB117" s="42">
        <v>60</v>
      </c>
      <c r="AC117" s="42">
        <v>50</v>
      </c>
      <c r="AD117" s="42">
        <v>155</v>
      </c>
      <c r="AE117" s="42">
        <v>130</v>
      </c>
      <c r="AF117" s="42">
        <v>95</v>
      </c>
    </row>
    <row r="118" spans="1:90" x14ac:dyDescent="0.2">
      <c r="A118" s="12" t="s">
        <v>140</v>
      </c>
      <c r="B118" s="8" t="s">
        <v>32</v>
      </c>
      <c r="C118" s="42">
        <v>1882</v>
      </c>
      <c r="D118" s="42">
        <v>2800</v>
      </c>
      <c r="E118" s="42">
        <v>3600</v>
      </c>
      <c r="F118" s="42">
        <v>3050</v>
      </c>
      <c r="G118" s="42">
        <v>2700</v>
      </c>
      <c r="H118" s="42">
        <v>2820</v>
      </c>
      <c r="I118" s="42">
        <v>3600</v>
      </c>
      <c r="J118" s="42">
        <v>3900</v>
      </c>
      <c r="K118" s="42">
        <v>4600</v>
      </c>
      <c r="L118" s="42">
        <v>4800</v>
      </c>
      <c r="M118" s="42">
        <v>4500</v>
      </c>
      <c r="N118" s="42">
        <v>3590</v>
      </c>
      <c r="O118" s="42">
        <v>3155</v>
      </c>
      <c r="P118" s="42">
        <v>3021</v>
      </c>
      <c r="Q118" s="42">
        <v>3056</v>
      </c>
      <c r="R118" s="42">
        <v>3041</v>
      </c>
      <c r="S118" s="42">
        <v>2441</v>
      </c>
      <c r="T118" s="42">
        <v>1497</v>
      </c>
      <c r="U118" s="42">
        <v>1064</v>
      </c>
      <c r="V118" s="42">
        <v>703</v>
      </c>
      <c r="W118" s="42">
        <v>781</v>
      </c>
      <c r="X118" s="42">
        <v>1173</v>
      </c>
      <c r="Y118" s="42">
        <v>1100</v>
      </c>
      <c r="Z118" s="42">
        <v>530</v>
      </c>
      <c r="AA118" s="42">
        <v>410</v>
      </c>
      <c r="AB118" s="44">
        <v>505</v>
      </c>
      <c r="AC118" s="42">
        <v>520</v>
      </c>
      <c r="AD118" s="42">
        <v>655</v>
      </c>
      <c r="AE118" s="42">
        <v>740</v>
      </c>
      <c r="AF118" s="42">
        <v>725</v>
      </c>
    </row>
    <row r="119" spans="1:90" x14ac:dyDescent="0.2">
      <c r="A119" s="12" t="s">
        <v>141</v>
      </c>
      <c r="B119" s="8" t="s">
        <v>32</v>
      </c>
      <c r="C119" s="42">
        <v>1527</v>
      </c>
      <c r="D119" s="42">
        <v>3000</v>
      </c>
      <c r="E119" s="42">
        <v>2500</v>
      </c>
      <c r="F119" s="42">
        <v>2500</v>
      </c>
      <c r="G119" s="42">
        <v>4500</v>
      </c>
      <c r="H119" s="42">
        <v>4000</v>
      </c>
      <c r="I119" s="42">
        <v>4000</v>
      </c>
      <c r="J119" s="42">
        <v>4000</v>
      </c>
      <c r="K119" s="42">
        <v>4000</v>
      </c>
      <c r="L119" s="42">
        <v>4000</v>
      </c>
      <c r="M119" s="42">
        <v>3600</v>
      </c>
      <c r="N119" s="42">
        <v>2700</v>
      </c>
      <c r="O119" s="42">
        <v>2482</v>
      </c>
      <c r="P119" s="42">
        <v>1726</v>
      </c>
      <c r="Q119" s="42">
        <v>1567</v>
      </c>
      <c r="R119" s="42">
        <v>1847</v>
      </c>
      <c r="S119" s="42">
        <v>1656</v>
      </c>
      <c r="T119" s="42">
        <v>1131</v>
      </c>
      <c r="U119" s="42">
        <v>752</v>
      </c>
      <c r="V119" s="42">
        <v>354</v>
      </c>
      <c r="W119" s="42">
        <v>286</v>
      </c>
      <c r="X119" s="42">
        <v>867</v>
      </c>
      <c r="Y119" s="42">
        <v>640</v>
      </c>
      <c r="Z119" s="42">
        <v>360</v>
      </c>
      <c r="AA119" s="42">
        <v>230</v>
      </c>
      <c r="AB119" s="43">
        <v>420</v>
      </c>
      <c r="AC119" s="42">
        <v>400</v>
      </c>
      <c r="AD119" s="42">
        <v>600</v>
      </c>
      <c r="AE119" s="42">
        <v>540</v>
      </c>
      <c r="AF119" s="42">
        <v>400</v>
      </c>
    </row>
    <row r="120" spans="1:90" x14ac:dyDescent="0.2">
      <c r="A120" s="12" t="s">
        <v>142</v>
      </c>
      <c r="B120" s="8" t="s">
        <v>32</v>
      </c>
      <c r="C120" s="42">
        <v>300</v>
      </c>
      <c r="D120" s="42">
        <v>500</v>
      </c>
      <c r="E120" s="42">
        <v>800</v>
      </c>
      <c r="F120" s="42">
        <v>445</v>
      </c>
      <c r="G120" s="42">
        <v>515</v>
      </c>
      <c r="H120" s="42">
        <v>360</v>
      </c>
      <c r="I120" s="42">
        <v>280</v>
      </c>
      <c r="J120" s="42">
        <v>230</v>
      </c>
      <c r="K120" s="42">
        <v>280</v>
      </c>
      <c r="L120" s="42">
        <v>280</v>
      </c>
      <c r="M120" s="42">
        <v>250</v>
      </c>
      <c r="N120" s="42">
        <v>200</v>
      </c>
      <c r="O120" s="42">
        <v>302</v>
      </c>
      <c r="P120" s="42">
        <v>182</v>
      </c>
      <c r="Q120" s="42">
        <v>173</v>
      </c>
      <c r="R120" s="42">
        <v>72</v>
      </c>
      <c r="S120" s="42">
        <v>185</v>
      </c>
      <c r="T120" s="42">
        <v>114</v>
      </c>
      <c r="U120" s="42">
        <v>135</v>
      </c>
      <c r="V120" s="42">
        <v>84</v>
      </c>
      <c r="W120" s="42">
        <v>53</v>
      </c>
      <c r="X120" s="42">
        <v>91</v>
      </c>
      <c r="Y120" s="42">
        <v>75</v>
      </c>
      <c r="Z120" s="42">
        <v>35</v>
      </c>
      <c r="AA120" s="42">
        <v>40</v>
      </c>
      <c r="AB120" s="43">
        <v>80</v>
      </c>
      <c r="AC120" s="42">
        <v>80</v>
      </c>
      <c r="AD120" s="42">
        <v>220</v>
      </c>
      <c r="AE120" s="42">
        <v>365</v>
      </c>
      <c r="AF120" s="42">
        <v>145</v>
      </c>
    </row>
    <row r="121" spans="1:90" x14ac:dyDescent="0.2">
      <c r="A121" s="12" t="s">
        <v>143</v>
      </c>
      <c r="B121" s="8" t="s">
        <v>32</v>
      </c>
      <c r="C121" s="42">
        <v>200</v>
      </c>
      <c r="D121" s="42">
        <v>510</v>
      </c>
      <c r="E121" s="42">
        <v>502</v>
      </c>
      <c r="F121" s="42">
        <v>279</v>
      </c>
      <c r="G121" s="42">
        <v>1091</v>
      </c>
      <c r="H121" s="42">
        <v>1066</v>
      </c>
      <c r="I121" s="42">
        <v>1214</v>
      </c>
      <c r="J121" s="42">
        <v>1525</v>
      </c>
      <c r="K121" s="42">
        <v>1489</v>
      </c>
      <c r="L121" s="42">
        <v>1616</v>
      </c>
      <c r="M121" s="42">
        <v>1500</v>
      </c>
      <c r="N121" s="42">
        <v>1300</v>
      </c>
      <c r="O121" s="42">
        <v>1290</v>
      </c>
      <c r="P121" s="42">
        <v>1477</v>
      </c>
      <c r="Q121" s="42">
        <v>1465</v>
      </c>
      <c r="R121" s="42">
        <v>1163</v>
      </c>
      <c r="S121" s="42">
        <v>1077</v>
      </c>
      <c r="T121" s="42">
        <v>630</v>
      </c>
      <c r="U121" s="42">
        <v>379</v>
      </c>
      <c r="V121" s="42">
        <v>141</v>
      </c>
      <c r="W121" s="42">
        <v>182</v>
      </c>
      <c r="X121" s="42">
        <v>435</v>
      </c>
      <c r="Y121" s="42">
        <v>240</v>
      </c>
      <c r="Z121" s="42">
        <v>115</v>
      </c>
      <c r="AA121" s="42">
        <v>75</v>
      </c>
      <c r="AB121" s="43">
        <v>100</v>
      </c>
      <c r="AC121" s="42">
        <v>100</v>
      </c>
      <c r="AD121" s="42">
        <v>175</v>
      </c>
      <c r="AE121" s="42">
        <v>135</v>
      </c>
      <c r="AF121" s="42">
        <v>120</v>
      </c>
    </row>
    <row r="122" spans="1:90" x14ac:dyDescent="0.2">
      <c r="A122" s="12" t="s">
        <v>144</v>
      </c>
      <c r="B122" s="8" t="s">
        <v>32</v>
      </c>
      <c r="C122" s="58">
        <v>0</v>
      </c>
      <c r="D122" s="42">
        <v>200</v>
      </c>
      <c r="E122" s="42">
        <v>150</v>
      </c>
      <c r="F122" s="42">
        <v>100</v>
      </c>
      <c r="G122" s="42">
        <v>70</v>
      </c>
      <c r="H122" s="42">
        <v>50</v>
      </c>
      <c r="I122" s="42">
        <v>20</v>
      </c>
      <c r="J122" s="42">
        <v>20</v>
      </c>
      <c r="K122" s="42">
        <v>10</v>
      </c>
      <c r="L122" s="42">
        <v>10</v>
      </c>
      <c r="M122" s="42">
        <v>5</v>
      </c>
      <c r="N122" s="42">
        <v>5</v>
      </c>
      <c r="O122" s="42">
        <v>5</v>
      </c>
      <c r="P122" s="42">
        <v>5</v>
      </c>
      <c r="Q122" s="42">
        <v>9</v>
      </c>
      <c r="R122" s="42">
        <v>13</v>
      </c>
      <c r="S122" s="42">
        <v>34</v>
      </c>
      <c r="T122" s="42">
        <v>32</v>
      </c>
      <c r="U122" s="42">
        <v>31</v>
      </c>
      <c r="V122" s="42">
        <v>15</v>
      </c>
      <c r="W122" s="42">
        <v>15</v>
      </c>
      <c r="X122" s="42">
        <v>39</v>
      </c>
      <c r="Y122" s="42">
        <v>10</v>
      </c>
      <c r="Z122" s="42">
        <v>13</v>
      </c>
      <c r="AA122" s="42">
        <v>4</v>
      </c>
      <c r="AB122" s="43">
        <v>4</v>
      </c>
      <c r="AC122" s="42">
        <v>4</v>
      </c>
      <c r="AD122" s="42">
        <v>17</v>
      </c>
      <c r="AE122" s="42">
        <v>12</v>
      </c>
      <c r="AF122" s="42">
        <v>5</v>
      </c>
    </row>
    <row r="123" spans="1:90" x14ac:dyDescent="0.2">
      <c r="A123" s="12" t="s">
        <v>145</v>
      </c>
      <c r="B123" s="8" t="s">
        <v>32</v>
      </c>
      <c r="C123" s="58">
        <v>0</v>
      </c>
      <c r="D123" s="58">
        <v>0</v>
      </c>
      <c r="E123" s="58">
        <v>0</v>
      </c>
      <c r="F123" s="42">
        <v>40</v>
      </c>
      <c r="G123" s="42">
        <v>40</v>
      </c>
      <c r="H123" s="42">
        <v>50</v>
      </c>
      <c r="I123" s="42">
        <v>30</v>
      </c>
      <c r="J123" s="42">
        <v>75</v>
      </c>
      <c r="K123" s="42">
        <v>60</v>
      </c>
      <c r="L123" s="42">
        <v>60</v>
      </c>
      <c r="M123" s="42">
        <v>60</v>
      </c>
      <c r="N123" s="42">
        <v>27</v>
      </c>
      <c r="O123" s="42">
        <v>29</v>
      </c>
      <c r="P123" s="42">
        <v>62</v>
      </c>
      <c r="Q123" s="42">
        <v>69</v>
      </c>
      <c r="R123" s="42">
        <v>61</v>
      </c>
      <c r="S123" s="42">
        <v>75</v>
      </c>
      <c r="T123" s="42">
        <v>69</v>
      </c>
      <c r="U123" s="42">
        <v>67</v>
      </c>
      <c r="V123" s="42">
        <v>33</v>
      </c>
      <c r="W123" s="42">
        <v>25</v>
      </c>
      <c r="X123" s="42">
        <v>54</v>
      </c>
      <c r="Y123" s="42">
        <v>50</v>
      </c>
      <c r="Z123" s="42">
        <v>70</v>
      </c>
      <c r="AA123" s="42">
        <v>35</v>
      </c>
      <c r="AB123" s="43">
        <v>60</v>
      </c>
      <c r="AC123" s="42">
        <v>60</v>
      </c>
      <c r="AD123" s="42">
        <v>70</v>
      </c>
      <c r="AE123" s="42">
        <v>70</v>
      </c>
      <c r="AF123" s="42">
        <v>30</v>
      </c>
    </row>
    <row r="124" spans="1:90" s="14" customFormat="1" x14ac:dyDescent="0.2">
      <c r="A124" s="13" t="s">
        <v>146</v>
      </c>
      <c r="B124" s="24" t="s">
        <v>32</v>
      </c>
      <c r="C124" s="49">
        <v>4827</v>
      </c>
      <c r="D124" s="49">
        <v>9952</v>
      </c>
      <c r="E124" s="49">
        <v>9393</v>
      </c>
      <c r="F124" s="49">
        <v>9105</v>
      </c>
      <c r="G124" s="49">
        <v>11460</v>
      </c>
      <c r="H124" s="49">
        <v>9918</v>
      </c>
      <c r="I124" s="49">
        <v>10511</v>
      </c>
      <c r="J124" s="49">
        <v>11012</v>
      </c>
      <c r="K124" s="49">
        <v>11496</v>
      </c>
      <c r="L124" s="49">
        <v>11772</v>
      </c>
      <c r="M124" s="49">
        <v>10815</v>
      </c>
      <c r="N124" s="49">
        <v>8422</v>
      </c>
      <c r="O124" s="49">
        <v>7843</v>
      </c>
      <c r="P124" s="49">
        <v>6781</v>
      </c>
      <c r="Q124" s="49">
        <v>6624</v>
      </c>
      <c r="R124" s="49">
        <v>6468</v>
      </c>
      <c r="S124" s="49">
        <v>5735</v>
      </c>
      <c r="T124" s="49">
        <v>3729</v>
      </c>
      <c r="U124" s="49">
        <v>2685</v>
      </c>
      <c r="V124" s="49">
        <v>1428</v>
      </c>
      <c r="W124" s="49">
        <v>1502</v>
      </c>
      <c r="X124" s="49">
        <v>3067</v>
      </c>
      <c r="Y124" s="49">
        <v>2395</v>
      </c>
      <c r="Z124" s="49">
        <v>1313</v>
      </c>
      <c r="AA124" s="49">
        <v>979</v>
      </c>
      <c r="AB124" s="49">
        <v>1399</v>
      </c>
      <c r="AC124" s="49">
        <v>1384</v>
      </c>
      <c r="AD124" s="49">
        <v>2292</v>
      </c>
      <c r="AE124" s="49">
        <v>2362</v>
      </c>
      <c r="AF124" s="49">
        <v>1795</v>
      </c>
    </row>
    <row r="125" spans="1:90" s="17" customFormat="1" ht="15" x14ac:dyDescent="0.25">
      <c r="A125" s="16" t="s">
        <v>147</v>
      </c>
      <c r="B125" s="25" t="s">
        <v>148</v>
      </c>
      <c r="C125" s="45">
        <v>622016</v>
      </c>
      <c r="D125" s="45">
        <v>687411</v>
      </c>
      <c r="E125" s="45">
        <v>663101</v>
      </c>
      <c r="F125" s="45">
        <v>687386</v>
      </c>
      <c r="G125" s="45">
        <v>739158</v>
      </c>
      <c r="H125" s="45">
        <v>667601</v>
      </c>
      <c r="I125" s="45">
        <v>573086</v>
      </c>
      <c r="J125" s="45">
        <v>537282</v>
      </c>
      <c r="K125" s="45">
        <v>624660</v>
      </c>
      <c r="L125" s="45">
        <v>626588</v>
      </c>
      <c r="M125" s="16">
        <v>489923</v>
      </c>
      <c r="N125" s="16">
        <v>428984</v>
      </c>
      <c r="O125" s="16">
        <v>413164</v>
      </c>
      <c r="P125" s="16">
        <v>334950</v>
      </c>
      <c r="Q125" s="16">
        <v>363758</v>
      </c>
      <c r="R125" s="16">
        <v>354649</v>
      </c>
      <c r="S125" s="16">
        <v>313805</v>
      </c>
      <c r="T125" s="16">
        <v>237265</v>
      </c>
      <c r="U125" s="16">
        <v>160704</v>
      </c>
      <c r="V125" s="16">
        <v>97030</v>
      </c>
      <c r="W125" s="16">
        <v>109898</v>
      </c>
      <c r="X125" s="16">
        <v>239517</v>
      </c>
      <c r="Y125" s="16">
        <v>183456</v>
      </c>
      <c r="Z125" s="16">
        <v>134100</v>
      </c>
      <c r="AA125" s="16">
        <v>119522</v>
      </c>
      <c r="AB125" s="16">
        <v>139463</v>
      </c>
      <c r="AC125" s="16">
        <v>159024</v>
      </c>
      <c r="AD125" s="16">
        <v>214566</v>
      </c>
      <c r="AE125" s="16">
        <v>216659</v>
      </c>
      <c r="AF125" s="16">
        <v>172155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1:90" ht="15.75" x14ac:dyDescent="0.25">
      <c r="A126" s="32" t="s">
        <v>149</v>
      </c>
      <c r="B126" s="26"/>
    </row>
    <row r="127" spans="1:90" ht="15" x14ac:dyDescent="0.25">
      <c r="A127" s="9"/>
      <c r="B127" s="9"/>
      <c r="C127" s="10" t="s">
        <v>8</v>
      </c>
      <c r="D127" s="10" t="s">
        <v>9</v>
      </c>
      <c r="E127" s="10" t="s">
        <v>10</v>
      </c>
      <c r="F127" s="10" t="s">
        <v>11</v>
      </c>
      <c r="G127" s="10" t="s">
        <v>12</v>
      </c>
      <c r="H127" s="10" t="s">
        <v>13</v>
      </c>
      <c r="I127" s="10" t="s">
        <v>14</v>
      </c>
      <c r="J127" s="10" t="s">
        <v>15</v>
      </c>
      <c r="K127" s="10" t="s">
        <v>16</v>
      </c>
      <c r="L127" s="10" t="s">
        <v>17</v>
      </c>
      <c r="M127" s="10" t="s">
        <v>18</v>
      </c>
      <c r="N127" s="10" t="s">
        <v>19</v>
      </c>
      <c r="O127" s="10" t="s">
        <v>20</v>
      </c>
      <c r="P127" s="10" t="s">
        <v>21</v>
      </c>
      <c r="Q127" s="10" t="s">
        <v>22</v>
      </c>
      <c r="R127" s="10" t="s">
        <v>23</v>
      </c>
      <c r="S127" s="10" t="s">
        <v>24</v>
      </c>
      <c r="T127" s="10" t="s">
        <v>25</v>
      </c>
      <c r="U127" s="10" t="s">
        <v>26</v>
      </c>
      <c r="V127" s="10">
        <v>2008</v>
      </c>
      <c r="W127" s="10">
        <v>2009</v>
      </c>
      <c r="X127" s="10">
        <v>2010</v>
      </c>
      <c r="Y127" s="10">
        <v>2011</v>
      </c>
      <c r="Z127" s="10">
        <v>2012</v>
      </c>
      <c r="AA127" s="10">
        <v>2013</v>
      </c>
      <c r="AB127" s="10">
        <v>2014</v>
      </c>
      <c r="AC127" s="10">
        <v>2015</v>
      </c>
      <c r="AD127" s="10">
        <v>2016</v>
      </c>
      <c r="AE127" s="10">
        <v>2017</v>
      </c>
      <c r="AF127" s="10" t="s">
        <v>214</v>
      </c>
    </row>
    <row r="128" spans="1:90" x14ac:dyDescent="0.2">
      <c r="A128" s="13" t="s">
        <v>150</v>
      </c>
      <c r="B128" s="24" t="s">
        <v>49</v>
      </c>
      <c r="C128" s="3">
        <f t="shared" ref="C128:AF128" si="0">C$31</f>
        <v>32660</v>
      </c>
      <c r="D128" s="3">
        <f t="shared" si="0"/>
        <v>39328</v>
      </c>
      <c r="E128" s="3">
        <f t="shared" si="0"/>
        <v>44628</v>
      </c>
      <c r="F128" s="3">
        <f t="shared" si="0"/>
        <v>42826</v>
      </c>
      <c r="G128" s="3">
        <f t="shared" si="0"/>
        <v>31799</v>
      </c>
      <c r="H128" s="3">
        <f t="shared" si="0"/>
        <v>21669</v>
      </c>
      <c r="I128" s="3">
        <f t="shared" si="0"/>
        <v>14564</v>
      </c>
      <c r="J128" s="3">
        <f t="shared" si="0"/>
        <v>10117</v>
      </c>
      <c r="K128" s="3">
        <f t="shared" si="0"/>
        <v>13483</v>
      </c>
      <c r="L128" s="3">
        <f t="shared" si="0"/>
        <v>16296</v>
      </c>
      <c r="M128" s="3">
        <f t="shared" si="0"/>
        <v>11350</v>
      </c>
      <c r="N128" s="3">
        <f t="shared" si="0"/>
        <v>9490</v>
      </c>
      <c r="O128" s="3">
        <f t="shared" si="0"/>
        <v>9634</v>
      </c>
      <c r="P128" s="3">
        <f t="shared" si="0"/>
        <v>8001</v>
      </c>
      <c r="Q128" s="3">
        <f t="shared" si="0"/>
        <v>7137</v>
      </c>
      <c r="R128" s="3">
        <f t="shared" si="0"/>
        <v>5478</v>
      </c>
      <c r="S128" s="3">
        <f t="shared" si="0"/>
        <v>5442</v>
      </c>
      <c r="T128" s="3">
        <f t="shared" si="0"/>
        <v>3457</v>
      </c>
      <c r="U128" s="3">
        <f t="shared" si="0"/>
        <v>2532</v>
      </c>
      <c r="V128" s="3">
        <f t="shared" si="0"/>
        <v>3176</v>
      </c>
      <c r="W128" s="3">
        <f t="shared" si="0"/>
        <v>1895</v>
      </c>
      <c r="X128" s="3">
        <f t="shared" si="0"/>
        <v>9370</v>
      </c>
      <c r="Y128" s="3">
        <f t="shared" si="0"/>
        <v>5470</v>
      </c>
      <c r="Z128" s="3">
        <f t="shared" si="0"/>
        <v>3106</v>
      </c>
      <c r="AA128" s="3">
        <f t="shared" si="0"/>
        <v>1970</v>
      </c>
      <c r="AB128" s="3">
        <f t="shared" si="0"/>
        <v>2216</v>
      </c>
      <c r="AC128" s="3">
        <f t="shared" si="0"/>
        <v>3450</v>
      </c>
      <c r="AD128" s="3">
        <f t="shared" si="0"/>
        <v>5200</v>
      </c>
      <c r="AE128" s="3">
        <f t="shared" si="0"/>
        <v>5300</v>
      </c>
      <c r="AF128" s="3">
        <f t="shared" si="0"/>
        <v>5300</v>
      </c>
    </row>
    <row r="129" spans="1:32" x14ac:dyDescent="0.2">
      <c r="A129" s="13" t="s">
        <v>151</v>
      </c>
      <c r="B129" s="24" t="s">
        <v>49</v>
      </c>
      <c r="C129" s="3">
        <f t="shared" ref="C129:AF129" si="1">C$38</f>
        <v>89879</v>
      </c>
      <c r="D129" s="3">
        <f t="shared" si="1"/>
        <v>101500</v>
      </c>
      <c r="E129" s="3">
        <f t="shared" si="1"/>
        <v>91230</v>
      </c>
      <c r="F129" s="3">
        <f t="shared" si="1"/>
        <v>99350</v>
      </c>
      <c r="G129" s="3">
        <f t="shared" si="1"/>
        <v>102040</v>
      </c>
      <c r="H129" s="3">
        <f t="shared" si="1"/>
        <v>104630</v>
      </c>
      <c r="I129" s="3">
        <f t="shared" si="1"/>
        <v>95600</v>
      </c>
      <c r="J129" s="3">
        <f t="shared" si="1"/>
        <v>89150</v>
      </c>
      <c r="K129" s="3">
        <f t="shared" si="1"/>
        <v>96720</v>
      </c>
      <c r="L129" s="3">
        <f t="shared" si="1"/>
        <v>97270</v>
      </c>
      <c r="M129" s="3">
        <f t="shared" si="1"/>
        <v>68800</v>
      </c>
      <c r="N129" s="3">
        <f t="shared" si="1"/>
        <v>60150</v>
      </c>
      <c r="O129" s="3">
        <f t="shared" si="1"/>
        <v>63509</v>
      </c>
      <c r="P129" s="3">
        <f t="shared" si="1"/>
        <v>50725</v>
      </c>
      <c r="Q129" s="3">
        <f t="shared" si="1"/>
        <v>55048</v>
      </c>
      <c r="R129" s="3">
        <f t="shared" si="1"/>
        <v>53494</v>
      </c>
      <c r="S129" s="3">
        <f t="shared" si="1"/>
        <v>47468</v>
      </c>
      <c r="T129" s="3">
        <f t="shared" si="1"/>
        <v>37857</v>
      </c>
      <c r="U129" s="3">
        <f t="shared" si="1"/>
        <v>24367</v>
      </c>
      <c r="V129" s="3">
        <f t="shared" si="1"/>
        <v>15195</v>
      </c>
      <c r="W129" s="3">
        <f t="shared" si="1"/>
        <v>17717</v>
      </c>
      <c r="X129" s="3">
        <f t="shared" si="1"/>
        <v>42215</v>
      </c>
      <c r="Y129" s="3">
        <f t="shared" si="1"/>
        <v>33500</v>
      </c>
      <c r="Z129" s="3">
        <f t="shared" si="1"/>
        <v>23100</v>
      </c>
      <c r="AA129" s="3">
        <f t="shared" si="1"/>
        <v>19400</v>
      </c>
      <c r="AB129" s="3">
        <f t="shared" si="1"/>
        <v>22400</v>
      </c>
      <c r="AC129" s="3">
        <f t="shared" si="1"/>
        <v>24650</v>
      </c>
      <c r="AD129" s="3">
        <f t="shared" si="1"/>
        <v>28365</v>
      </c>
      <c r="AE129" s="3">
        <f t="shared" si="1"/>
        <v>28270</v>
      </c>
      <c r="AF129" s="3">
        <f t="shared" si="1"/>
        <v>21580</v>
      </c>
    </row>
    <row r="130" spans="1:32" x14ac:dyDescent="0.2">
      <c r="A130" s="13" t="s">
        <v>152</v>
      </c>
      <c r="B130" s="24" t="s">
        <v>49</v>
      </c>
      <c r="C130" s="3">
        <f t="shared" ref="C130:AF130" si="2">C$59</f>
        <v>53227</v>
      </c>
      <c r="D130" s="3">
        <f t="shared" si="2"/>
        <v>59694</v>
      </c>
      <c r="E130" s="3">
        <f t="shared" si="2"/>
        <v>62501</v>
      </c>
      <c r="F130" s="3">
        <f t="shared" si="2"/>
        <v>64417</v>
      </c>
      <c r="G130" s="3">
        <f t="shared" si="2"/>
        <v>68441</v>
      </c>
      <c r="H130" s="3">
        <f t="shared" si="2"/>
        <v>63833</v>
      </c>
      <c r="I130" s="3">
        <f t="shared" si="2"/>
        <v>56310</v>
      </c>
      <c r="J130" s="3">
        <f t="shared" si="2"/>
        <v>49343</v>
      </c>
      <c r="K130" s="3">
        <f t="shared" si="2"/>
        <v>55602</v>
      </c>
      <c r="L130" s="3">
        <f t="shared" si="2"/>
        <v>53783</v>
      </c>
      <c r="M130" s="3">
        <f t="shared" si="2"/>
        <v>42278</v>
      </c>
      <c r="N130" s="3">
        <f t="shared" si="2"/>
        <v>37453</v>
      </c>
      <c r="O130" s="3">
        <f t="shared" si="2"/>
        <v>36395</v>
      </c>
      <c r="P130" s="3">
        <f t="shared" si="2"/>
        <v>27157</v>
      </c>
      <c r="Q130" s="3">
        <f t="shared" si="2"/>
        <v>31272</v>
      </c>
      <c r="R130" s="3">
        <f t="shared" si="2"/>
        <v>32210</v>
      </c>
      <c r="S130" s="3">
        <f t="shared" si="2"/>
        <v>29844</v>
      </c>
      <c r="T130" s="3">
        <f t="shared" si="2"/>
        <v>24774</v>
      </c>
      <c r="U130" s="3">
        <f t="shared" si="2"/>
        <v>16221</v>
      </c>
      <c r="V130" s="3">
        <f t="shared" si="2"/>
        <v>12221</v>
      </c>
      <c r="W130" s="3">
        <f t="shared" si="2"/>
        <v>12592</v>
      </c>
      <c r="X130" s="3">
        <f t="shared" si="2"/>
        <v>17350</v>
      </c>
      <c r="Y130" s="3">
        <f t="shared" si="2"/>
        <v>12797</v>
      </c>
      <c r="Z130" s="3">
        <f t="shared" si="2"/>
        <v>9590</v>
      </c>
      <c r="AA130" s="3">
        <f t="shared" si="2"/>
        <v>6990</v>
      </c>
      <c r="AB130" s="3">
        <f t="shared" si="2"/>
        <v>6160</v>
      </c>
      <c r="AC130" s="3">
        <f t="shared" si="2"/>
        <v>6770</v>
      </c>
      <c r="AD130" s="3">
        <f t="shared" si="2"/>
        <v>9110</v>
      </c>
      <c r="AE130" s="3">
        <f t="shared" si="2"/>
        <v>8355</v>
      </c>
      <c r="AF130" s="3">
        <f t="shared" si="2"/>
        <v>7220</v>
      </c>
    </row>
    <row r="131" spans="1:32" x14ac:dyDescent="0.2">
      <c r="A131" s="13" t="s">
        <v>153</v>
      </c>
      <c r="B131" s="24" t="s">
        <v>49</v>
      </c>
      <c r="C131" s="3">
        <f t="shared" ref="C131:AF131" si="3">C$69</f>
        <v>248</v>
      </c>
      <c r="D131" s="3">
        <f t="shared" si="3"/>
        <v>445</v>
      </c>
      <c r="E131" s="3">
        <f t="shared" si="3"/>
        <v>569</v>
      </c>
      <c r="F131" s="3">
        <f t="shared" si="3"/>
        <v>543</v>
      </c>
      <c r="G131" s="3">
        <f t="shared" si="3"/>
        <v>434</v>
      </c>
      <c r="H131" s="3">
        <f t="shared" si="3"/>
        <v>529</v>
      </c>
      <c r="I131" s="3">
        <f t="shared" si="3"/>
        <v>368</v>
      </c>
      <c r="J131" s="3">
        <f t="shared" si="3"/>
        <v>268</v>
      </c>
      <c r="K131" s="3">
        <f t="shared" si="3"/>
        <v>342</v>
      </c>
      <c r="L131" s="3">
        <f t="shared" si="3"/>
        <v>378</v>
      </c>
      <c r="M131" s="3">
        <f t="shared" si="3"/>
        <v>315</v>
      </c>
      <c r="N131" s="3">
        <f t="shared" si="3"/>
        <v>282</v>
      </c>
      <c r="O131" s="3">
        <f t="shared" si="3"/>
        <v>624</v>
      </c>
      <c r="P131" s="3">
        <f t="shared" si="3"/>
        <v>378</v>
      </c>
      <c r="Q131" s="3">
        <f t="shared" si="3"/>
        <v>419</v>
      </c>
      <c r="R131" s="3">
        <f t="shared" si="3"/>
        <v>373</v>
      </c>
      <c r="S131" s="3">
        <f t="shared" si="3"/>
        <v>313</v>
      </c>
      <c r="T131" s="3">
        <f t="shared" si="3"/>
        <v>269</v>
      </c>
      <c r="U131" s="3">
        <f t="shared" si="3"/>
        <v>310</v>
      </c>
      <c r="V131" s="3">
        <f t="shared" si="3"/>
        <v>165</v>
      </c>
      <c r="W131" s="3">
        <f t="shared" si="3"/>
        <v>259</v>
      </c>
      <c r="X131" s="3">
        <f t="shared" si="3"/>
        <v>469</v>
      </c>
      <c r="Y131" s="3">
        <f t="shared" si="3"/>
        <v>556</v>
      </c>
      <c r="Z131" s="3">
        <f t="shared" si="3"/>
        <v>494</v>
      </c>
      <c r="AA131" s="3">
        <f t="shared" si="3"/>
        <v>451</v>
      </c>
      <c r="AB131" s="3">
        <f t="shared" si="3"/>
        <v>470</v>
      </c>
      <c r="AC131" s="3">
        <f t="shared" si="3"/>
        <v>470</v>
      </c>
      <c r="AD131" s="3">
        <f t="shared" si="3"/>
        <v>449</v>
      </c>
      <c r="AE131" s="3">
        <f t="shared" si="3"/>
        <v>389</v>
      </c>
      <c r="AF131" s="3">
        <f t="shared" si="3"/>
        <v>350</v>
      </c>
    </row>
    <row r="132" spans="1:32" x14ac:dyDescent="0.2">
      <c r="A132" s="13" t="s">
        <v>154</v>
      </c>
      <c r="B132" s="24" t="s">
        <v>49</v>
      </c>
      <c r="C132" s="3">
        <f t="shared" ref="C132:AF132" si="4">C$90</f>
        <v>29512</v>
      </c>
      <c r="D132" s="3">
        <f t="shared" si="4"/>
        <v>33490</v>
      </c>
      <c r="E132" s="3">
        <f t="shared" si="4"/>
        <v>33804</v>
      </c>
      <c r="F132" s="3">
        <f t="shared" si="4"/>
        <v>43395</v>
      </c>
      <c r="G132" s="3">
        <f t="shared" si="4"/>
        <v>42011</v>
      </c>
      <c r="H132" s="3">
        <f t="shared" si="4"/>
        <v>40508</v>
      </c>
      <c r="I132" s="3">
        <f t="shared" si="4"/>
        <v>32446</v>
      </c>
      <c r="J132" s="3">
        <f t="shared" si="4"/>
        <v>30195</v>
      </c>
      <c r="K132" s="3">
        <f t="shared" si="4"/>
        <v>35236</v>
      </c>
      <c r="L132" s="3">
        <f t="shared" si="4"/>
        <v>34859</v>
      </c>
      <c r="M132" s="3">
        <f t="shared" si="4"/>
        <v>28315</v>
      </c>
      <c r="N132" s="3">
        <f t="shared" si="4"/>
        <v>26630</v>
      </c>
      <c r="O132" s="3">
        <f t="shared" si="4"/>
        <v>28098</v>
      </c>
      <c r="P132" s="3">
        <f t="shared" si="4"/>
        <v>20505</v>
      </c>
      <c r="Q132" s="3">
        <f t="shared" si="4"/>
        <v>23696</v>
      </c>
      <c r="R132" s="3">
        <f t="shared" si="4"/>
        <v>20174</v>
      </c>
      <c r="S132" s="3">
        <f t="shared" si="4"/>
        <v>16657</v>
      </c>
      <c r="T132" s="3">
        <f t="shared" si="4"/>
        <v>12657</v>
      </c>
      <c r="U132" s="3">
        <f t="shared" si="4"/>
        <v>9610</v>
      </c>
      <c r="V132" s="3">
        <f t="shared" si="4"/>
        <v>4549</v>
      </c>
      <c r="W132" s="3">
        <f t="shared" si="4"/>
        <v>5050</v>
      </c>
      <c r="X132" s="3">
        <f t="shared" si="4"/>
        <v>10617</v>
      </c>
      <c r="Y132" s="3">
        <f t="shared" si="4"/>
        <v>8950</v>
      </c>
      <c r="Z132" s="3">
        <f t="shared" si="4"/>
        <v>6260</v>
      </c>
      <c r="AA132" s="3">
        <f t="shared" si="4"/>
        <v>5800</v>
      </c>
      <c r="AB132" s="3">
        <f t="shared" si="4"/>
        <v>5670</v>
      </c>
      <c r="AC132" s="3">
        <f t="shared" si="4"/>
        <v>5000</v>
      </c>
      <c r="AD132" s="3">
        <f t="shared" si="4"/>
        <v>10010</v>
      </c>
      <c r="AE132" s="3">
        <f t="shared" si="4"/>
        <v>12190</v>
      </c>
      <c r="AF132" s="3">
        <f t="shared" si="4"/>
        <v>9200</v>
      </c>
    </row>
    <row r="133" spans="1:32" x14ac:dyDescent="0.2">
      <c r="A133" s="13" t="s">
        <v>155</v>
      </c>
      <c r="B133" s="24" t="s">
        <v>49</v>
      </c>
      <c r="C133" s="3">
        <f t="shared" ref="C133:AF133" si="5">C$93</f>
        <v>47055</v>
      </c>
      <c r="D133" s="3">
        <f t="shared" si="5"/>
        <v>54350</v>
      </c>
      <c r="E133" s="3">
        <f t="shared" si="5"/>
        <v>60075</v>
      </c>
      <c r="F133" s="3">
        <f t="shared" si="5"/>
        <v>63500</v>
      </c>
      <c r="G133" s="3">
        <f t="shared" si="5"/>
        <v>77600</v>
      </c>
      <c r="H133" s="3">
        <f t="shared" si="5"/>
        <v>63820</v>
      </c>
      <c r="I133" s="3">
        <f t="shared" si="5"/>
        <v>55900</v>
      </c>
      <c r="J133" s="3">
        <f t="shared" si="5"/>
        <v>55719</v>
      </c>
      <c r="K133" s="3">
        <f t="shared" si="5"/>
        <v>62600</v>
      </c>
      <c r="L133" s="3">
        <f t="shared" si="5"/>
        <v>61800</v>
      </c>
      <c r="M133" s="3">
        <f t="shared" si="5"/>
        <v>47400</v>
      </c>
      <c r="N133" s="3">
        <f t="shared" si="5"/>
        <v>39080</v>
      </c>
      <c r="O133" s="3">
        <f t="shared" si="5"/>
        <v>37303</v>
      </c>
      <c r="P133" s="3">
        <f t="shared" si="5"/>
        <v>29505</v>
      </c>
      <c r="Q133" s="3">
        <f t="shared" si="5"/>
        <v>30708</v>
      </c>
      <c r="R133" s="3">
        <f t="shared" si="5"/>
        <v>28856</v>
      </c>
      <c r="S133" s="3">
        <f t="shared" si="5"/>
        <v>24506</v>
      </c>
      <c r="T133" s="3">
        <f t="shared" si="5"/>
        <v>18616</v>
      </c>
      <c r="U133" s="3">
        <f t="shared" si="5"/>
        <v>13503</v>
      </c>
      <c r="V133" s="3">
        <f t="shared" si="5"/>
        <v>6698</v>
      </c>
      <c r="W133" s="3">
        <f t="shared" si="5"/>
        <v>6869</v>
      </c>
      <c r="X133" s="3">
        <f t="shared" si="5"/>
        <v>12581</v>
      </c>
      <c r="Y133" s="3">
        <f t="shared" si="5"/>
        <v>8742</v>
      </c>
      <c r="Z133" s="3">
        <f t="shared" si="5"/>
        <v>6364</v>
      </c>
      <c r="AA133" s="3">
        <f t="shared" si="5"/>
        <v>6900</v>
      </c>
      <c r="AB133" s="3">
        <f t="shared" si="5"/>
        <v>5346</v>
      </c>
      <c r="AC133" s="3">
        <f t="shared" si="5"/>
        <v>8200</v>
      </c>
      <c r="AD133" s="3">
        <f t="shared" si="5"/>
        <v>8130</v>
      </c>
      <c r="AE133" s="3">
        <f t="shared" si="5"/>
        <v>7900</v>
      </c>
      <c r="AF133" s="3">
        <f t="shared" si="5"/>
        <v>6500</v>
      </c>
    </row>
    <row r="134" spans="1:32" x14ac:dyDescent="0.2">
      <c r="A134" s="13" t="s">
        <v>156</v>
      </c>
      <c r="B134" s="24" t="s">
        <v>49</v>
      </c>
      <c r="C134" s="3">
        <f t="shared" ref="C134:AF134" si="6">C$99</f>
        <v>17751</v>
      </c>
      <c r="D134" s="3">
        <f t="shared" si="6"/>
        <v>22556</v>
      </c>
      <c r="E134" s="3">
        <f t="shared" si="6"/>
        <v>20596</v>
      </c>
      <c r="F134" s="3">
        <f t="shared" si="6"/>
        <v>22116</v>
      </c>
      <c r="G134" s="3">
        <f t="shared" si="6"/>
        <v>22891</v>
      </c>
      <c r="H134" s="3">
        <f t="shared" si="6"/>
        <v>22198</v>
      </c>
      <c r="I134" s="3">
        <f t="shared" si="6"/>
        <v>17540</v>
      </c>
      <c r="J134" s="3">
        <f t="shared" si="6"/>
        <v>18541</v>
      </c>
      <c r="K134" s="3">
        <f t="shared" si="6"/>
        <v>24753</v>
      </c>
      <c r="L134" s="3">
        <f t="shared" si="6"/>
        <v>27106</v>
      </c>
      <c r="M134" s="3">
        <f t="shared" si="6"/>
        <v>20976</v>
      </c>
      <c r="N134" s="3">
        <f t="shared" si="6"/>
        <v>20214</v>
      </c>
      <c r="O134" s="3">
        <f t="shared" si="6"/>
        <v>22280</v>
      </c>
      <c r="P134" s="3">
        <f t="shared" si="6"/>
        <v>18560</v>
      </c>
      <c r="Q134" s="3">
        <f t="shared" si="6"/>
        <v>20900</v>
      </c>
      <c r="R134" s="3">
        <f t="shared" si="6"/>
        <v>17159</v>
      </c>
      <c r="S134" s="3">
        <f t="shared" si="6"/>
        <v>14100</v>
      </c>
      <c r="T134" s="3">
        <f t="shared" si="6"/>
        <v>12700</v>
      </c>
      <c r="U134" s="3">
        <f t="shared" si="6"/>
        <v>9150</v>
      </c>
      <c r="V134" s="3">
        <f t="shared" si="6"/>
        <v>4529</v>
      </c>
      <c r="W134" s="3">
        <f t="shared" si="6"/>
        <v>6644</v>
      </c>
      <c r="X134" s="3">
        <f t="shared" si="6"/>
        <v>14991</v>
      </c>
      <c r="Y134" s="3">
        <f t="shared" si="6"/>
        <v>12210</v>
      </c>
      <c r="Z134" s="3">
        <f t="shared" si="6"/>
        <v>8469</v>
      </c>
      <c r="AA134" s="3">
        <f t="shared" si="6"/>
        <v>6345</v>
      </c>
      <c r="AB134" s="3">
        <f t="shared" si="6"/>
        <v>7685</v>
      </c>
      <c r="AC134" s="3">
        <f t="shared" si="6"/>
        <v>8090</v>
      </c>
      <c r="AD134" s="3">
        <f t="shared" si="6"/>
        <v>11524</v>
      </c>
      <c r="AE134" s="3">
        <f t="shared" si="6"/>
        <v>12611</v>
      </c>
      <c r="AF134" s="3">
        <f t="shared" si="6"/>
        <v>9795</v>
      </c>
    </row>
    <row r="135" spans="1:32" x14ac:dyDescent="0.2">
      <c r="A135" s="13" t="s">
        <v>157</v>
      </c>
      <c r="B135" s="24" t="s">
        <v>49</v>
      </c>
      <c r="C135" s="3">
        <f t="shared" ref="C135:AF135" si="7">C$108</f>
        <v>36979</v>
      </c>
      <c r="D135" s="3">
        <f t="shared" si="7"/>
        <v>43679</v>
      </c>
      <c r="E135" s="3">
        <f t="shared" si="7"/>
        <v>31730</v>
      </c>
      <c r="F135" s="3">
        <f t="shared" si="7"/>
        <v>28730</v>
      </c>
      <c r="G135" s="3">
        <f t="shared" si="7"/>
        <v>31495</v>
      </c>
      <c r="H135" s="3">
        <f t="shared" si="7"/>
        <v>29846</v>
      </c>
      <c r="I135" s="3">
        <f t="shared" si="7"/>
        <v>28401</v>
      </c>
      <c r="J135" s="3">
        <f t="shared" si="7"/>
        <v>26668</v>
      </c>
      <c r="K135" s="3">
        <f t="shared" si="7"/>
        <v>32748</v>
      </c>
      <c r="L135" s="3">
        <f t="shared" si="7"/>
        <v>25330</v>
      </c>
      <c r="M135" s="3">
        <f t="shared" si="7"/>
        <v>20300</v>
      </c>
      <c r="N135" s="3">
        <f t="shared" si="7"/>
        <v>17220</v>
      </c>
      <c r="O135" s="3">
        <f t="shared" si="7"/>
        <v>19109</v>
      </c>
      <c r="P135" s="3">
        <f t="shared" si="7"/>
        <v>16105</v>
      </c>
      <c r="Q135" s="3">
        <f t="shared" si="7"/>
        <v>16955</v>
      </c>
      <c r="R135" s="3">
        <f t="shared" si="7"/>
        <v>17215</v>
      </c>
      <c r="S135" s="3">
        <f t="shared" si="7"/>
        <v>17534</v>
      </c>
      <c r="T135" s="3">
        <f t="shared" si="7"/>
        <v>12917</v>
      </c>
      <c r="U135" s="3">
        <f t="shared" si="7"/>
        <v>9005</v>
      </c>
      <c r="V135" s="3">
        <f t="shared" si="7"/>
        <v>6963</v>
      </c>
      <c r="W135" s="3">
        <f t="shared" si="7"/>
        <v>8907</v>
      </c>
      <c r="X135" s="3">
        <f t="shared" si="7"/>
        <v>20356</v>
      </c>
      <c r="Y135" s="3">
        <f t="shared" si="7"/>
        <v>17020</v>
      </c>
      <c r="Z135" s="3">
        <f t="shared" si="7"/>
        <v>13400</v>
      </c>
      <c r="AA135" s="3">
        <f t="shared" si="7"/>
        <v>14050</v>
      </c>
      <c r="AB135" s="3">
        <f t="shared" si="7"/>
        <v>16365</v>
      </c>
      <c r="AC135" s="3">
        <f t="shared" si="7"/>
        <v>18600</v>
      </c>
      <c r="AD135" s="3">
        <f t="shared" si="7"/>
        <v>20505</v>
      </c>
      <c r="AE135" s="3">
        <f t="shared" si="7"/>
        <v>27845</v>
      </c>
      <c r="AF135" s="3">
        <f t="shared" si="7"/>
        <v>23167</v>
      </c>
    </row>
    <row r="136" spans="1:32" x14ac:dyDescent="0.2">
      <c r="A136" s="13" t="s">
        <v>158</v>
      </c>
      <c r="B136" s="24" t="s">
        <v>28</v>
      </c>
      <c r="C136" s="3">
        <f t="shared" ref="C136:AF136" si="8">C$10</f>
        <v>266</v>
      </c>
      <c r="D136" s="3">
        <f t="shared" si="8"/>
        <v>190</v>
      </c>
      <c r="E136" s="3">
        <f t="shared" si="8"/>
        <v>80</v>
      </c>
      <c r="F136" s="3">
        <f t="shared" si="8"/>
        <v>50</v>
      </c>
      <c r="G136" s="3">
        <f t="shared" si="8"/>
        <v>55</v>
      </c>
      <c r="H136" s="3">
        <f t="shared" si="8"/>
        <v>45</v>
      </c>
      <c r="I136" s="3">
        <f t="shared" si="8"/>
        <v>45</v>
      </c>
      <c r="J136" s="3">
        <f t="shared" si="8"/>
        <v>40</v>
      </c>
      <c r="K136" s="3">
        <f t="shared" si="8"/>
        <v>42</v>
      </c>
      <c r="L136" s="3">
        <f t="shared" si="8"/>
        <v>32</v>
      </c>
      <c r="M136" s="3">
        <f t="shared" si="8"/>
        <v>20</v>
      </c>
      <c r="N136" s="3">
        <f t="shared" si="8"/>
        <v>40</v>
      </c>
      <c r="O136" s="3">
        <f t="shared" si="8"/>
        <v>52</v>
      </c>
      <c r="P136" s="3">
        <f t="shared" si="8"/>
        <v>61</v>
      </c>
      <c r="Q136" s="3">
        <f t="shared" si="8"/>
        <v>66</v>
      </c>
      <c r="R136" s="3">
        <f t="shared" si="8"/>
        <v>103</v>
      </c>
      <c r="S136" s="3">
        <f t="shared" si="8"/>
        <v>154</v>
      </c>
      <c r="T136" s="3">
        <f t="shared" si="8"/>
        <v>199</v>
      </c>
      <c r="U136" s="3">
        <f t="shared" si="8"/>
        <v>192</v>
      </c>
      <c r="V136" s="3">
        <f t="shared" si="8"/>
        <v>146</v>
      </c>
      <c r="W136" s="3">
        <f t="shared" si="8"/>
        <v>154</v>
      </c>
      <c r="X136" s="3">
        <f t="shared" si="8"/>
        <v>196</v>
      </c>
      <c r="Y136" s="3">
        <f t="shared" si="8"/>
        <v>120</v>
      </c>
      <c r="Z136" s="3">
        <f t="shared" si="8"/>
        <v>40</v>
      </c>
      <c r="AA136" s="3">
        <f t="shared" si="8"/>
        <v>46</v>
      </c>
      <c r="AB136" s="3">
        <f t="shared" si="8"/>
        <v>80</v>
      </c>
      <c r="AC136" s="3">
        <f t="shared" si="8"/>
        <v>85</v>
      </c>
      <c r="AD136" s="3">
        <f t="shared" si="8"/>
        <v>230</v>
      </c>
      <c r="AE136" s="3">
        <f t="shared" si="8"/>
        <v>230</v>
      </c>
      <c r="AF136" s="3">
        <f t="shared" si="8"/>
        <v>100</v>
      </c>
    </row>
    <row r="137" spans="1:32" x14ac:dyDescent="0.2">
      <c r="A137" s="13" t="s">
        <v>159</v>
      </c>
      <c r="B137" s="24" t="s">
        <v>28</v>
      </c>
      <c r="C137" s="3">
        <f t="shared" ref="C137:AF137" si="9">C$26</f>
        <v>29378</v>
      </c>
      <c r="D137" s="3">
        <f t="shared" si="9"/>
        <v>26152</v>
      </c>
      <c r="E137" s="3">
        <f t="shared" si="9"/>
        <v>27360</v>
      </c>
      <c r="F137" s="3">
        <f t="shared" si="9"/>
        <v>27183</v>
      </c>
      <c r="G137" s="3">
        <f t="shared" si="9"/>
        <v>28161</v>
      </c>
      <c r="H137" s="3">
        <f t="shared" si="9"/>
        <v>26267</v>
      </c>
      <c r="I137" s="3">
        <f t="shared" si="9"/>
        <v>22432</v>
      </c>
      <c r="J137" s="3">
        <f t="shared" si="9"/>
        <v>18844</v>
      </c>
      <c r="K137" s="3">
        <f t="shared" si="9"/>
        <v>20330</v>
      </c>
      <c r="L137" s="3">
        <f t="shared" si="9"/>
        <v>18718</v>
      </c>
      <c r="M137" s="3">
        <f t="shared" si="9"/>
        <v>13000</v>
      </c>
      <c r="N137" s="3">
        <f t="shared" si="9"/>
        <v>12250</v>
      </c>
      <c r="O137" s="3">
        <f t="shared" si="9"/>
        <v>10902</v>
      </c>
      <c r="P137" s="3">
        <f t="shared" si="9"/>
        <v>11553</v>
      </c>
      <c r="Q137" s="3">
        <f t="shared" si="9"/>
        <v>13594</v>
      </c>
      <c r="R137" s="3">
        <f t="shared" si="9"/>
        <v>14195</v>
      </c>
      <c r="S137" s="3">
        <f t="shared" si="9"/>
        <v>13256</v>
      </c>
      <c r="T137" s="3">
        <f t="shared" si="9"/>
        <v>10457</v>
      </c>
      <c r="U137" s="3">
        <f t="shared" si="9"/>
        <v>7999</v>
      </c>
      <c r="V137" s="3">
        <f t="shared" si="9"/>
        <v>5545</v>
      </c>
      <c r="W137" s="3">
        <f t="shared" si="9"/>
        <v>6450</v>
      </c>
      <c r="X137" s="3">
        <f t="shared" si="9"/>
        <v>13550</v>
      </c>
      <c r="Y137" s="3">
        <f t="shared" si="9"/>
        <v>12970</v>
      </c>
      <c r="Z137" s="3">
        <f t="shared" si="9"/>
        <v>10560</v>
      </c>
      <c r="AA137" s="3">
        <f t="shared" si="9"/>
        <v>10190</v>
      </c>
      <c r="AB137" s="3">
        <f t="shared" si="9"/>
        <v>12500</v>
      </c>
      <c r="AC137" s="3">
        <f t="shared" si="9"/>
        <v>13700</v>
      </c>
      <c r="AD137" s="3">
        <f t="shared" si="9"/>
        <v>20380</v>
      </c>
      <c r="AE137" s="3">
        <f t="shared" si="9"/>
        <v>18470</v>
      </c>
      <c r="AF137" s="3">
        <f t="shared" si="9"/>
        <v>17840</v>
      </c>
    </row>
    <row r="138" spans="1:32" x14ac:dyDescent="0.2">
      <c r="A138" s="13" t="s">
        <v>160</v>
      </c>
      <c r="B138" s="24" t="s">
        <v>28</v>
      </c>
      <c r="C138" s="42">
        <f t="shared" ref="C138:AF138" si="10">C$43</f>
        <v>133304</v>
      </c>
      <c r="D138" s="42">
        <f t="shared" si="10"/>
        <v>126600</v>
      </c>
      <c r="E138" s="42">
        <f t="shared" si="10"/>
        <v>111600</v>
      </c>
      <c r="F138" s="42">
        <f t="shared" si="10"/>
        <v>107800</v>
      </c>
      <c r="G138" s="42">
        <f t="shared" si="10"/>
        <v>105200</v>
      </c>
      <c r="H138" s="42">
        <f t="shared" si="10"/>
        <v>97350</v>
      </c>
      <c r="I138" s="42">
        <f t="shared" si="10"/>
        <v>87500</v>
      </c>
      <c r="J138" s="42">
        <f t="shared" si="10"/>
        <v>80450</v>
      </c>
      <c r="K138" s="42">
        <f t="shared" si="10"/>
        <v>86650</v>
      </c>
      <c r="L138" s="42">
        <f t="shared" si="10"/>
        <v>90550</v>
      </c>
      <c r="M138" s="42">
        <f t="shared" si="10"/>
        <v>76500</v>
      </c>
      <c r="N138" s="42">
        <f t="shared" si="10"/>
        <v>67503</v>
      </c>
      <c r="O138" s="42">
        <f t="shared" si="10"/>
        <v>53636</v>
      </c>
      <c r="P138" s="42">
        <f t="shared" si="10"/>
        <v>43150</v>
      </c>
      <c r="Q138" s="42">
        <f t="shared" si="10"/>
        <v>46916</v>
      </c>
      <c r="R138" s="42">
        <f t="shared" si="10"/>
        <v>48542</v>
      </c>
      <c r="S138" s="42">
        <f t="shared" si="10"/>
        <v>44701</v>
      </c>
      <c r="T138" s="42">
        <f t="shared" si="10"/>
        <v>24941</v>
      </c>
      <c r="U138" s="42">
        <f t="shared" si="10"/>
        <v>12066</v>
      </c>
      <c r="V138" s="42">
        <f t="shared" si="10"/>
        <v>8018</v>
      </c>
      <c r="W138" s="42">
        <f t="shared" si="10"/>
        <v>11401</v>
      </c>
      <c r="X138" s="42">
        <f t="shared" si="10"/>
        <v>32356</v>
      </c>
      <c r="Y138" s="42">
        <f t="shared" si="10"/>
        <v>22075</v>
      </c>
      <c r="Z138" s="42">
        <f t="shared" si="10"/>
        <v>16340</v>
      </c>
      <c r="AA138" s="42">
        <f t="shared" si="10"/>
        <v>15330</v>
      </c>
      <c r="AB138" s="42">
        <f t="shared" si="10"/>
        <v>20570</v>
      </c>
      <c r="AC138" s="42">
        <f t="shared" si="10"/>
        <v>24650</v>
      </c>
      <c r="AD138" s="42">
        <f t="shared" si="10"/>
        <v>32480</v>
      </c>
      <c r="AE138" s="42">
        <f t="shared" si="10"/>
        <v>25850</v>
      </c>
      <c r="AF138" s="3">
        <f t="shared" si="10"/>
        <v>20050</v>
      </c>
    </row>
    <row r="139" spans="1:32" x14ac:dyDescent="0.2">
      <c r="A139" s="13" t="s">
        <v>161</v>
      </c>
      <c r="B139" s="24" t="s">
        <v>28</v>
      </c>
      <c r="C139" s="42">
        <f t="shared" ref="C139:AF139" si="11">C$51</f>
        <v>1160</v>
      </c>
      <c r="D139" s="42">
        <f t="shared" si="11"/>
        <v>1144</v>
      </c>
      <c r="E139" s="42">
        <f t="shared" si="11"/>
        <v>851</v>
      </c>
      <c r="F139" s="42">
        <f t="shared" si="11"/>
        <v>753</v>
      </c>
      <c r="G139" s="42">
        <f t="shared" si="11"/>
        <v>695</v>
      </c>
      <c r="H139" s="42">
        <f t="shared" si="11"/>
        <v>428</v>
      </c>
      <c r="I139" s="42">
        <f t="shared" si="11"/>
        <v>280</v>
      </c>
      <c r="J139" s="42">
        <f t="shared" si="11"/>
        <v>210</v>
      </c>
      <c r="K139" s="42">
        <f t="shared" si="11"/>
        <v>204</v>
      </c>
      <c r="L139" s="42">
        <f t="shared" si="11"/>
        <v>212</v>
      </c>
      <c r="M139" s="42">
        <f t="shared" si="11"/>
        <v>155</v>
      </c>
      <c r="N139" s="42">
        <f t="shared" si="11"/>
        <v>115</v>
      </c>
      <c r="O139" s="42">
        <f t="shared" si="11"/>
        <v>175</v>
      </c>
      <c r="P139" s="42">
        <f t="shared" si="11"/>
        <v>210</v>
      </c>
      <c r="Q139" s="42">
        <f t="shared" si="11"/>
        <v>236</v>
      </c>
      <c r="R139" s="42">
        <f t="shared" si="11"/>
        <v>325</v>
      </c>
      <c r="S139" s="42">
        <f t="shared" si="11"/>
        <v>381</v>
      </c>
      <c r="T139" s="42">
        <f t="shared" si="11"/>
        <v>409</v>
      </c>
      <c r="U139" s="42">
        <f t="shared" si="11"/>
        <v>517</v>
      </c>
      <c r="V139" s="42">
        <f t="shared" si="11"/>
        <v>293</v>
      </c>
      <c r="W139" s="42">
        <f t="shared" si="11"/>
        <v>282</v>
      </c>
      <c r="X139" s="42">
        <f t="shared" si="11"/>
        <v>561</v>
      </c>
      <c r="Y139" s="42">
        <f t="shared" si="11"/>
        <v>530</v>
      </c>
      <c r="Z139" s="42">
        <f t="shared" si="11"/>
        <v>380</v>
      </c>
      <c r="AA139" s="42">
        <f t="shared" si="11"/>
        <v>425</v>
      </c>
      <c r="AB139" s="42">
        <f t="shared" si="11"/>
        <v>390</v>
      </c>
      <c r="AC139" s="42">
        <f t="shared" si="11"/>
        <v>233</v>
      </c>
      <c r="AD139" s="42">
        <f t="shared" si="11"/>
        <v>855</v>
      </c>
      <c r="AE139" s="42">
        <f t="shared" si="11"/>
        <v>850</v>
      </c>
      <c r="AF139" s="3">
        <f t="shared" si="11"/>
        <v>950</v>
      </c>
    </row>
    <row r="140" spans="1:32" x14ac:dyDescent="0.2">
      <c r="A140" s="13" t="s">
        <v>162</v>
      </c>
      <c r="B140" s="24" t="s">
        <v>28</v>
      </c>
      <c r="C140" s="42">
        <f t="shared" ref="C140:AF140" si="12">C$74</f>
        <v>4589</v>
      </c>
      <c r="D140" s="42">
        <f t="shared" si="12"/>
        <v>3621</v>
      </c>
      <c r="E140" s="42">
        <f t="shared" si="12"/>
        <v>3245</v>
      </c>
      <c r="F140" s="42">
        <f t="shared" si="12"/>
        <v>3160</v>
      </c>
      <c r="G140" s="42">
        <f t="shared" si="12"/>
        <v>2921</v>
      </c>
      <c r="H140" s="42">
        <f t="shared" si="12"/>
        <v>2086</v>
      </c>
      <c r="I140" s="42">
        <f t="shared" si="12"/>
        <v>1312</v>
      </c>
      <c r="J140" s="42">
        <f t="shared" si="12"/>
        <v>996</v>
      </c>
      <c r="K140" s="42">
        <f t="shared" si="12"/>
        <v>1596</v>
      </c>
      <c r="L140" s="42">
        <f t="shared" si="12"/>
        <v>1262</v>
      </c>
      <c r="M140" s="42">
        <f t="shared" si="12"/>
        <v>1105</v>
      </c>
      <c r="N140" s="42">
        <f t="shared" si="12"/>
        <v>1215</v>
      </c>
      <c r="O140" s="42">
        <f t="shared" si="12"/>
        <v>2260</v>
      </c>
      <c r="P140" s="42">
        <f t="shared" si="12"/>
        <v>2280</v>
      </c>
      <c r="Q140" s="42">
        <f t="shared" si="12"/>
        <v>2990</v>
      </c>
      <c r="R140" s="42">
        <f t="shared" si="12"/>
        <v>4430</v>
      </c>
      <c r="S140" s="42">
        <f t="shared" si="12"/>
        <v>4230</v>
      </c>
      <c r="T140" s="42">
        <f t="shared" si="12"/>
        <v>2890</v>
      </c>
      <c r="U140" s="42">
        <f t="shared" si="12"/>
        <v>2020</v>
      </c>
      <c r="V140" s="42">
        <f t="shared" si="12"/>
        <v>970</v>
      </c>
      <c r="W140" s="42">
        <f t="shared" si="12"/>
        <v>1075</v>
      </c>
      <c r="X140" s="42">
        <f t="shared" si="12"/>
        <v>3590</v>
      </c>
      <c r="Y140" s="42">
        <f t="shared" si="12"/>
        <v>4200</v>
      </c>
      <c r="Z140" s="42">
        <f t="shared" si="12"/>
        <v>5750</v>
      </c>
      <c r="AA140" s="42">
        <f t="shared" si="12"/>
        <v>7450</v>
      </c>
      <c r="AB140" s="42">
        <f t="shared" si="12"/>
        <v>9920</v>
      </c>
      <c r="AC140" s="42">
        <f t="shared" si="12"/>
        <v>8970</v>
      </c>
      <c r="AD140" s="42">
        <f t="shared" si="12"/>
        <v>13600</v>
      </c>
      <c r="AE140" s="42">
        <f t="shared" si="12"/>
        <v>16950</v>
      </c>
      <c r="AF140" s="3">
        <f t="shared" si="12"/>
        <v>9150</v>
      </c>
    </row>
    <row r="141" spans="1:32" x14ac:dyDescent="0.2">
      <c r="A141" s="13" t="s">
        <v>163</v>
      </c>
      <c r="B141" s="24" t="s">
        <v>28</v>
      </c>
      <c r="C141" s="42">
        <f t="shared" ref="C141:AF141" si="13">C$86</f>
        <v>14773</v>
      </c>
      <c r="D141" s="42">
        <f t="shared" si="13"/>
        <v>23167</v>
      </c>
      <c r="E141" s="42">
        <f t="shared" si="13"/>
        <v>33405</v>
      </c>
      <c r="F141" s="42">
        <f t="shared" si="13"/>
        <v>39629</v>
      </c>
      <c r="G141" s="42">
        <f t="shared" si="13"/>
        <v>46737</v>
      </c>
      <c r="H141" s="42">
        <f t="shared" si="13"/>
        <v>35044</v>
      </c>
      <c r="I141" s="42">
        <f t="shared" si="13"/>
        <v>24578</v>
      </c>
      <c r="J141" s="42">
        <f t="shared" si="13"/>
        <v>23052</v>
      </c>
      <c r="K141" s="42">
        <f t="shared" si="13"/>
        <v>31505</v>
      </c>
      <c r="L141" s="42">
        <f t="shared" si="13"/>
        <v>33533</v>
      </c>
      <c r="M141" s="42">
        <f t="shared" si="13"/>
        <v>26970</v>
      </c>
      <c r="N141" s="42">
        <f t="shared" si="13"/>
        <v>22380</v>
      </c>
      <c r="O141" s="42">
        <f t="shared" si="13"/>
        <v>22236</v>
      </c>
      <c r="P141" s="42">
        <f t="shared" si="13"/>
        <v>16447</v>
      </c>
      <c r="Q141" s="42">
        <f t="shared" si="13"/>
        <v>14134</v>
      </c>
      <c r="R141" s="42">
        <f t="shared" si="13"/>
        <v>16252</v>
      </c>
      <c r="S141" s="42">
        <f t="shared" si="13"/>
        <v>13048</v>
      </c>
      <c r="T141" s="42">
        <f t="shared" si="13"/>
        <v>8962</v>
      </c>
      <c r="U141" s="42">
        <f t="shared" si="13"/>
        <v>4585</v>
      </c>
      <c r="V141" s="42">
        <f t="shared" si="13"/>
        <v>1809</v>
      </c>
      <c r="W141" s="42">
        <f t="shared" si="13"/>
        <v>1758</v>
      </c>
      <c r="X141" s="42">
        <f t="shared" si="13"/>
        <v>5210</v>
      </c>
      <c r="Y141" s="42">
        <f t="shared" si="13"/>
        <v>2585</v>
      </c>
      <c r="Z141" s="42">
        <f t="shared" si="13"/>
        <v>1900</v>
      </c>
      <c r="AA141" s="42">
        <f t="shared" si="13"/>
        <v>1677</v>
      </c>
      <c r="AB141" s="42">
        <f t="shared" si="13"/>
        <v>1690</v>
      </c>
      <c r="AC141" s="42">
        <f t="shared" si="13"/>
        <v>1949</v>
      </c>
      <c r="AD141" s="42">
        <f t="shared" si="13"/>
        <v>2470</v>
      </c>
      <c r="AE141" s="42">
        <f t="shared" si="13"/>
        <v>2360</v>
      </c>
      <c r="AF141" s="3">
        <f t="shared" si="13"/>
        <v>1700</v>
      </c>
    </row>
    <row r="142" spans="1:32" x14ac:dyDescent="0.2">
      <c r="A142" s="13" t="s">
        <v>164</v>
      </c>
      <c r="B142" s="24" t="s">
        <v>28</v>
      </c>
      <c r="C142" s="42">
        <f t="shared" ref="C142:AF142" si="14">C$103</f>
        <v>94804</v>
      </c>
      <c r="D142" s="42">
        <f t="shared" si="14"/>
        <v>108100</v>
      </c>
      <c r="E142" s="42">
        <f t="shared" si="14"/>
        <v>113200</v>
      </c>
      <c r="F142" s="42">
        <f t="shared" si="14"/>
        <v>119460</v>
      </c>
      <c r="G142" s="42">
        <f t="shared" si="14"/>
        <v>139150</v>
      </c>
      <c r="H142" s="42">
        <f t="shared" si="14"/>
        <v>122650</v>
      </c>
      <c r="I142" s="42">
        <f t="shared" si="14"/>
        <v>98780</v>
      </c>
      <c r="J142" s="42">
        <f t="shared" si="14"/>
        <v>91200</v>
      </c>
      <c r="K142" s="42">
        <f t="shared" si="14"/>
        <v>112050</v>
      </c>
      <c r="L142" s="42">
        <f t="shared" si="14"/>
        <v>114400</v>
      </c>
      <c r="M142" s="42">
        <f t="shared" si="14"/>
        <v>92140</v>
      </c>
      <c r="N142" s="42">
        <f t="shared" si="14"/>
        <v>83060</v>
      </c>
      <c r="O142" s="42">
        <f t="shared" si="14"/>
        <v>72678</v>
      </c>
      <c r="P142" s="42">
        <f t="shared" si="14"/>
        <v>53201</v>
      </c>
      <c r="Q142" s="42">
        <f t="shared" si="14"/>
        <v>63324</v>
      </c>
      <c r="R142" s="42">
        <f t="shared" si="14"/>
        <v>62767</v>
      </c>
      <c r="S142" s="42">
        <f t="shared" si="14"/>
        <v>51871</v>
      </c>
      <c r="T142" s="42">
        <f t="shared" si="14"/>
        <v>41547</v>
      </c>
      <c r="U142" s="42">
        <f t="shared" si="14"/>
        <v>27516</v>
      </c>
      <c r="V142" s="42">
        <f t="shared" si="14"/>
        <v>16461</v>
      </c>
      <c r="W142" s="42">
        <f t="shared" si="14"/>
        <v>19797</v>
      </c>
      <c r="X142" s="42">
        <f t="shared" si="14"/>
        <v>34721</v>
      </c>
      <c r="Y142" s="42">
        <f t="shared" si="14"/>
        <v>26158</v>
      </c>
      <c r="Z142" s="42">
        <f t="shared" si="14"/>
        <v>18559</v>
      </c>
      <c r="AA142" s="42">
        <f t="shared" si="14"/>
        <v>15076</v>
      </c>
      <c r="AB142" s="42">
        <f t="shared" si="14"/>
        <v>16330</v>
      </c>
      <c r="AC142" s="42">
        <f t="shared" si="14"/>
        <v>20685</v>
      </c>
      <c r="AD142" s="42">
        <f t="shared" si="14"/>
        <v>24070</v>
      </c>
      <c r="AE142" s="42">
        <f t="shared" si="14"/>
        <v>19650</v>
      </c>
      <c r="AF142" s="3">
        <f t="shared" si="14"/>
        <v>16900</v>
      </c>
    </row>
    <row r="143" spans="1:32" x14ac:dyDescent="0.2">
      <c r="A143" s="13" t="s">
        <v>165</v>
      </c>
      <c r="B143" s="24" t="s">
        <v>32</v>
      </c>
      <c r="C143" s="42">
        <f t="shared" ref="C143:AF143" si="15">C$16</f>
        <v>2075</v>
      </c>
      <c r="D143" s="42">
        <f t="shared" si="15"/>
        <v>2891</v>
      </c>
      <c r="E143" s="42">
        <f t="shared" si="15"/>
        <v>1471</v>
      </c>
      <c r="F143" s="42">
        <f t="shared" si="15"/>
        <v>1743</v>
      </c>
      <c r="G143" s="42">
        <f t="shared" si="15"/>
        <v>3074</v>
      </c>
      <c r="H143" s="42">
        <f t="shared" si="15"/>
        <v>2810</v>
      </c>
      <c r="I143" s="42">
        <f t="shared" si="15"/>
        <v>2470</v>
      </c>
      <c r="J143" s="42">
        <f t="shared" si="15"/>
        <v>2470</v>
      </c>
      <c r="K143" s="42">
        <f t="shared" si="15"/>
        <v>3080</v>
      </c>
      <c r="L143" s="42">
        <f t="shared" si="15"/>
        <v>2814</v>
      </c>
      <c r="M143" s="42">
        <f t="shared" si="15"/>
        <v>2195</v>
      </c>
      <c r="N143" s="42">
        <f t="shared" si="15"/>
        <v>1784</v>
      </c>
      <c r="O143" s="42">
        <f t="shared" si="15"/>
        <v>2546</v>
      </c>
      <c r="P143" s="42">
        <f t="shared" si="15"/>
        <v>1957</v>
      </c>
      <c r="Q143" s="42">
        <f t="shared" si="15"/>
        <v>1821</v>
      </c>
      <c r="R143" s="42">
        <f t="shared" si="15"/>
        <v>1826</v>
      </c>
      <c r="S143" s="42">
        <f t="shared" si="15"/>
        <v>1980</v>
      </c>
      <c r="T143" s="42">
        <f t="shared" si="15"/>
        <v>1754</v>
      </c>
      <c r="U143" s="42">
        <f t="shared" si="15"/>
        <v>1509</v>
      </c>
      <c r="V143" s="42">
        <f t="shared" si="15"/>
        <v>682</v>
      </c>
      <c r="W143" s="42">
        <f t="shared" si="15"/>
        <v>682</v>
      </c>
      <c r="X143" s="42">
        <f t="shared" si="15"/>
        <v>1272</v>
      </c>
      <c r="Y143" s="42">
        <f t="shared" si="15"/>
        <v>1025</v>
      </c>
      <c r="Z143" s="42">
        <f t="shared" si="15"/>
        <v>830</v>
      </c>
      <c r="AA143" s="42">
        <f t="shared" si="15"/>
        <v>680</v>
      </c>
      <c r="AB143" s="42">
        <f t="shared" si="15"/>
        <v>965</v>
      </c>
      <c r="AC143" s="42">
        <f t="shared" si="15"/>
        <v>1000</v>
      </c>
      <c r="AD143" s="42">
        <f t="shared" si="15"/>
        <v>1061</v>
      </c>
      <c r="AE143" s="42">
        <f t="shared" si="15"/>
        <v>1145</v>
      </c>
      <c r="AF143" s="3">
        <f t="shared" si="15"/>
        <v>1143</v>
      </c>
    </row>
    <row r="144" spans="1:32" x14ac:dyDescent="0.2">
      <c r="A144" s="13" t="s">
        <v>166</v>
      </c>
      <c r="B144" s="24" t="s">
        <v>32</v>
      </c>
      <c r="C144" s="42">
        <f t="shared" ref="C144:AF144" si="16">C$21</f>
        <v>4265</v>
      </c>
      <c r="D144" s="42">
        <f t="shared" si="16"/>
        <v>4898</v>
      </c>
      <c r="E144" s="42">
        <f t="shared" si="16"/>
        <v>5043</v>
      </c>
      <c r="F144" s="42">
        <f t="shared" si="16"/>
        <v>5015</v>
      </c>
      <c r="G144" s="42">
        <f t="shared" si="16"/>
        <v>3888</v>
      </c>
      <c r="H144" s="42">
        <f t="shared" si="16"/>
        <v>3245</v>
      </c>
      <c r="I144" s="42">
        <f t="shared" si="16"/>
        <v>2977</v>
      </c>
      <c r="J144" s="42">
        <f t="shared" si="16"/>
        <v>3122</v>
      </c>
      <c r="K144" s="42">
        <f t="shared" si="16"/>
        <v>3571</v>
      </c>
      <c r="L144" s="42">
        <f t="shared" si="16"/>
        <v>4233</v>
      </c>
      <c r="M144" s="42">
        <f t="shared" si="16"/>
        <v>3738</v>
      </c>
      <c r="N144" s="42">
        <f t="shared" si="16"/>
        <v>2511</v>
      </c>
      <c r="O144" s="42">
        <f t="shared" si="16"/>
        <v>2978</v>
      </c>
      <c r="P144" s="42">
        <f t="shared" si="16"/>
        <v>3177</v>
      </c>
      <c r="Q144" s="42">
        <f t="shared" si="16"/>
        <v>3119</v>
      </c>
      <c r="R144" s="42">
        <f t="shared" si="16"/>
        <v>2375</v>
      </c>
      <c r="S144" s="42">
        <f t="shared" si="16"/>
        <v>1720</v>
      </c>
      <c r="T144" s="42">
        <f t="shared" si="16"/>
        <v>1655</v>
      </c>
      <c r="U144" s="42">
        <f t="shared" si="16"/>
        <v>1220</v>
      </c>
      <c r="V144" s="42">
        <f t="shared" si="16"/>
        <v>930</v>
      </c>
      <c r="W144" s="42">
        <f t="shared" si="16"/>
        <v>990</v>
      </c>
      <c r="X144" s="42">
        <f t="shared" si="16"/>
        <v>2350</v>
      </c>
      <c r="Y144" s="42">
        <f t="shared" si="16"/>
        <v>1850</v>
      </c>
      <c r="Z144" s="42">
        <f t="shared" si="16"/>
        <v>1230</v>
      </c>
      <c r="AA144" s="42">
        <f t="shared" si="16"/>
        <v>960</v>
      </c>
      <c r="AB144" s="42">
        <f t="shared" si="16"/>
        <v>1210</v>
      </c>
      <c r="AC144" s="42">
        <f t="shared" si="16"/>
        <v>1310</v>
      </c>
      <c r="AD144" s="42">
        <f t="shared" si="16"/>
        <v>2300</v>
      </c>
      <c r="AE144" s="3">
        <f t="shared" si="16"/>
        <v>2450</v>
      </c>
      <c r="AF144" s="3">
        <f t="shared" si="16"/>
        <v>2080</v>
      </c>
    </row>
    <row r="145" spans="1:90" x14ac:dyDescent="0.2">
      <c r="A145" s="13" t="s">
        <v>167</v>
      </c>
      <c r="B145" s="24" t="s">
        <v>32</v>
      </c>
      <c r="C145" s="42">
        <f t="shared" ref="C145:AF145" si="17">C$46</f>
        <v>15</v>
      </c>
      <c r="D145" s="42">
        <f t="shared" si="17"/>
        <v>30</v>
      </c>
      <c r="E145" s="42">
        <f t="shared" si="17"/>
        <v>50</v>
      </c>
      <c r="F145" s="42">
        <f t="shared" si="17"/>
        <v>53</v>
      </c>
      <c r="G145" s="42">
        <f t="shared" si="17"/>
        <v>57</v>
      </c>
      <c r="H145" s="42">
        <f t="shared" si="17"/>
        <v>220</v>
      </c>
      <c r="I145" s="42">
        <f t="shared" si="17"/>
        <v>120</v>
      </c>
      <c r="J145" s="42">
        <f t="shared" si="17"/>
        <v>50</v>
      </c>
      <c r="K145" s="42">
        <f t="shared" si="17"/>
        <v>70</v>
      </c>
      <c r="L145" s="42">
        <f t="shared" si="17"/>
        <v>70</v>
      </c>
      <c r="M145" s="42">
        <f t="shared" si="17"/>
        <v>0</v>
      </c>
      <c r="N145" s="42">
        <f t="shared" si="17"/>
        <v>0</v>
      </c>
      <c r="O145" s="42">
        <f t="shared" si="17"/>
        <v>0</v>
      </c>
      <c r="P145" s="42">
        <f t="shared" si="17"/>
        <v>0</v>
      </c>
      <c r="Q145" s="42">
        <f t="shared" si="17"/>
        <v>9</v>
      </c>
      <c r="R145" s="42">
        <f t="shared" si="17"/>
        <v>0</v>
      </c>
      <c r="S145" s="42">
        <f t="shared" si="17"/>
        <v>10</v>
      </c>
      <c r="T145" s="42">
        <f t="shared" si="17"/>
        <v>0</v>
      </c>
      <c r="U145" s="42">
        <f t="shared" si="17"/>
        <v>115</v>
      </c>
      <c r="V145" s="42">
        <f t="shared" si="17"/>
        <v>0</v>
      </c>
      <c r="W145" s="42">
        <f t="shared" si="17"/>
        <v>0</v>
      </c>
      <c r="X145" s="42">
        <f t="shared" si="17"/>
        <v>13</v>
      </c>
      <c r="Y145" s="42">
        <f t="shared" si="17"/>
        <v>10</v>
      </c>
      <c r="Z145" s="42">
        <f t="shared" si="17"/>
        <v>5</v>
      </c>
      <c r="AA145" s="42">
        <f t="shared" si="17"/>
        <v>25</v>
      </c>
      <c r="AB145" s="42">
        <f t="shared" si="17"/>
        <v>25</v>
      </c>
      <c r="AC145" s="42">
        <f t="shared" si="17"/>
        <v>25</v>
      </c>
      <c r="AD145" s="42">
        <f t="shared" si="17"/>
        <v>0</v>
      </c>
      <c r="AE145" s="42">
        <f t="shared" si="17"/>
        <v>75</v>
      </c>
      <c r="AF145" s="3">
        <f t="shared" si="17"/>
        <v>75</v>
      </c>
    </row>
    <row r="146" spans="1:90" x14ac:dyDescent="0.2">
      <c r="A146" s="13" t="s">
        <v>168</v>
      </c>
      <c r="B146" s="24" t="s">
        <v>32</v>
      </c>
      <c r="C146" s="42">
        <f t="shared" ref="C146:AF146" si="18">C$65</f>
        <v>3232</v>
      </c>
      <c r="D146" s="42">
        <f t="shared" si="18"/>
        <v>2248</v>
      </c>
      <c r="E146" s="42">
        <f t="shared" si="18"/>
        <v>1831</v>
      </c>
      <c r="F146" s="42">
        <f t="shared" si="18"/>
        <v>1021</v>
      </c>
      <c r="G146" s="42">
        <f t="shared" si="18"/>
        <v>915</v>
      </c>
      <c r="H146" s="42">
        <f t="shared" si="18"/>
        <v>1155</v>
      </c>
      <c r="I146" s="42">
        <f t="shared" si="18"/>
        <v>2191</v>
      </c>
      <c r="J146" s="42">
        <f t="shared" si="18"/>
        <v>2275</v>
      </c>
      <c r="K146" s="42">
        <f t="shared" si="18"/>
        <v>2902</v>
      </c>
      <c r="L146" s="42">
        <f t="shared" si="18"/>
        <v>3095</v>
      </c>
      <c r="M146" s="42">
        <f t="shared" si="18"/>
        <v>2106</v>
      </c>
      <c r="N146" s="42">
        <f t="shared" si="18"/>
        <v>1460</v>
      </c>
      <c r="O146" s="42">
        <f t="shared" si="18"/>
        <v>2038</v>
      </c>
      <c r="P146" s="42">
        <f t="shared" si="18"/>
        <v>3563</v>
      </c>
      <c r="Q146" s="42">
        <f t="shared" si="18"/>
        <v>3688</v>
      </c>
      <c r="R146" s="42">
        <f t="shared" si="18"/>
        <v>3311</v>
      </c>
      <c r="S146" s="42">
        <f t="shared" si="18"/>
        <v>2851</v>
      </c>
      <c r="T146" s="42">
        <f t="shared" si="18"/>
        <v>2327</v>
      </c>
      <c r="U146" s="42">
        <f t="shared" si="18"/>
        <v>1961</v>
      </c>
      <c r="V146" s="42">
        <f t="shared" si="18"/>
        <v>1036</v>
      </c>
      <c r="W146" s="42">
        <f t="shared" si="18"/>
        <v>999</v>
      </c>
      <c r="X146" s="42">
        <f t="shared" si="18"/>
        <v>3304</v>
      </c>
      <c r="Y146" s="42">
        <f t="shared" si="18"/>
        <v>2460</v>
      </c>
      <c r="Z146" s="42">
        <f t="shared" si="18"/>
        <v>1675</v>
      </c>
      <c r="AA146" s="42">
        <f t="shared" si="18"/>
        <v>995</v>
      </c>
      <c r="AB146" s="42">
        <f t="shared" si="18"/>
        <v>1590</v>
      </c>
      <c r="AC146" s="42">
        <f t="shared" si="18"/>
        <v>2830</v>
      </c>
      <c r="AD146" s="42">
        <f t="shared" si="18"/>
        <v>4335</v>
      </c>
      <c r="AE146" s="42">
        <f t="shared" si="18"/>
        <v>4225</v>
      </c>
      <c r="AF146" s="3">
        <f t="shared" si="18"/>
        <v>2550</v>
      </c>
    </row>
    <row r="147" spans="1:90" x14ac:dyDescent="0.2">
      <c r="A147" s="13" t="s">
        <v>169</v>
      </c>
      <c r="B147" s="24" t="s">
        <v>32</v>
      </c>
      <c r="C147" s="3">
        <f t="shared" ref="C147:AF147" si="19">C$83</f>
        <v>21095</v>
      </c>
      <c r="D147" s="3">
        <f t="shared" si="19"/>
        <v>21782</v>
      </c>
      <c r="E147" s="3">
        <f t="shared" si="19"/>
        <v>9228</v>
      </c>
      <c r="F147" s="3">
        <f t="shared" si="19"/>
        <v>6732</v>
      </c>
      <c r="G147" s="3">
        <f t="shared" si="19"/>
        <v>18784</v>
      </c>
      <c r="H147" s="3">
        <f t="shared" si="19"/>
        <v>16480</v>
      </c>
      <c r="I147" s="3">
        <f t="shared" si="19"/>
        <v>16081</v>
      </c>
      <c r="J147" s="3">
        <f t="shared" si="19"/>
        <v>20560</v>
      </c>
      <c r="K147" s="3">
        <f t="shared" si="19"/>
        <v>26590</v>
      </c>
      <c r="L147" s="3">
        <f t="shared" si="19"/>
        <v>26135</v>
      </c>
      <c r="M147" s="3">
        <f t="shared" si="19"/>
        <v>18890</v>
      </c>
      <c r="N147" s="3">
        <f t="shared" si="19"/>
        <v>15630</v>
      </c>
      <c r="O147" s="3">
        <f t="shared" si="19"/>
        <v>17132</v>
      </c>
      <c r="P147" s="3">
        <f t="shared" si="19"/>
        <v>19451</v>
      </c>
      <c r="Q147" s="3">
        <f t="shared" si="19"/>
        <v>18775</v>
      </c>
      <c r="R147" s="3">
        <f t="shared" si="19"/>
        <v>16814</v>
      </c>
      <c r="S147" s="3">
        <f t="shared" si="19"/>
        <v>15584</v>
      </c>
      <c r="T147" s="3">
        <f t="shared" si="19"/>
        <v>12672</v>
      </c>
      <c r="U147" s="3">
        <f t="shared" si="19"/>
        <v>11794</v>
      </c>
      <c r="V147" s="3">
        <f t="shared" si="19"/>
        <v>4938</v>
      </c>
      <c r="W147" s="3">
        <f t="shared" si="19"/>
        <v>3335</v>
      </c>
      <c r="X147" s="3">
        <f t="shared" si="19"/>
        <v>8845</v>
      </c>
      <c r="Y147" s="3">
        <f t="shared" si="19"/>
        <v>5726</v>
      </c>
      <c r="Z147" s="3">
        <f t="shared" si="19"/>
        <v>3537</v>
      </c>
      <c r="AA147" s="3">
        <f t="shared" si="19"/>
        <v>2487</v>
      </c>
      <c r="AB147" s="3">
        <f t="shared" si="19"/>
        <v>4940</v>
      </c>
      <c r="AC147" s="3">
        <f t="shared" si="19"/>
        <v>4950</v>
      </c>
      <c r="AD147" s="3">
        <f t="shared" si="19"/>
        <v>15560</v>
      </c>
      <c r="AE147" s="3">
        <f t="shared" si="19"/>
        <v>17650</v>
      </c>
      <c r="AF147" s="3">
        <f t="shared" si="19"/>
        <v>13120</v>
      </c>
    </row>
    <row r="148" spans="1:90" x14ac:dyDescent="0.2">
      <c r="A148" s="13" t="s">
        <v>170</v>
      </c>
      <c r="B148" s="24" t="s">
        <v>32</v>
      </c>
      <c r="C148" s="3">
        <f t="shared" ref="C148:AF148" si="20">C$115</f>
        <v>922</v>
      </c>
      <c r="D148" s="3">
        <f t="shared" si="20"/>
        <v>1594</v>
      </c>
      <c r="E148" s="3">
        <f t="shared" si="20"/>
        <v>1211</v>
      </c>
      <c r="F148" s="3">
        <f t="shared" si="20"/>
        <v>805</v>
      </c>
      <c r="G148" s="3">
        <f t="shared" si="20"/>
        <v>1350</v>
      </c>
      <c r="H148" s="3">
        <f t="shared" si="20"/>
        <v>2870</v>
      </c>
      <c r="I148" s="3">
        <f t="shared" si="20"/>
        <v>2680</v>
      </c>
      <c r="J148" s="3">
        <f t="shared" si="20"/>
        <v>3000</v>
      </c>
      <c r="K148" s="3">
        <f t="shared" si="20"/>
        <v>3090</v>
      </c>
      <c r="L148" s="3">
        <f t="shared" si="20"/>
        <v>2940</v>
      </c>
      <c r="M148" s="3">
        <f t="shared" si="20"/>
        <v>2555</v>
      </c>
      <c r="N148" s="3">
        <f t="shared" si="20"/>
        <v>2095</v>
      </c>
      <c r="O148" s="3">
        <f t="shared" si="20"/>
        <v>1736</v>
      </c>
      <c r="P148" s="3">
        <f t="shared" si="20"/>
        <v>2183</v>
      </c>
      <c r="Q148" s="3">
        <f t="shared" si="20"/>
        <v>2327</v>
      </c>
      <c r="R148" s="3">
        <f t="shared" si="20"/>
        <v>2282</v>
      </c>
      <c r="S148" s="3">
        <f t="shared" si="20"/>
        <v>2420</v>
      </c>
      <c r="T148" s="3">
        <f t="shared" si="20"/>
        <v>2476</v>
      </c>
      <c r="U148" s="3">
        <f t="shared" si="20"/>
        <v>1827</v>
      </c>
      <c r="V148" s="3">
        <f t="shared" si="20"/>
        <v>1278</v>
      </c>
      <c r="W148" s="3">
        <f t="shared" si="20"/>
        <v>1540</v>
      </c>
      <c r="X148" s="3">
        <f t="shared" si="20"/>
        <v>2533</v>
      </c>
      <c r="Y148" s="3">
        <f t="shared" si="20"/>
        <v>2107</v>
      </c>
      <c r="Z148" s="3">
        <f t="shared" si="20"/>
        <v>1198</v>
      </c>
      <c r="AA148" s="3">
        <f t="shared" si="20"/>
        <v>1296</v>
      </c>
      <c r="AB148" s="3">
        <f t="shared" si="20"/>
        <v>1542</v>
      </c>
      <c r="AC148" s="3">
        <f t="shared" si="20"/>
        <v>2023</v>
      </c>
      <c r="AD148" s="3">
        <f t="shared" si="20"/>
        <v>1640</v>
      </c>
      <c r="AE148" s="3">
        <f t="shared" si="20"/>
        <v>1532</v>
      </c>
      <c r="AF148" s="3">
        <f t="shared" si="20"/>
        <v>1590</v>
      </c>
    </row>
    <row r="149" spans="1:90" x14ac:dyDescent="0.2">
      <c r="A149" s="13" t="s">
        <v>171</v>
      </c>
      <c r="B149" s="24" t="s">
        <v>32</v>
      </c>
      <c r="C149" s="3">
        <f t="shared" ref="C149:AF149" si="21">C$124</f>
        <v>4827</v>
      </c>
      <c r="D149" s="3">
        <f t="shared" si="21"/>
        <v>9952</v>
      </c>
      <c r="E149" s="3">
        <f t="shared" si="21"/>
        <v>9393</v>
      </c>
      <c r="F149" s="3">
        <f t="shared" si="21"/>
        <v>9105</v>
      </c>
      <c r="G149" s="3">
        <f t="shared" si="21"/>
        <v>11460</v>
      </c>
      <c r="H149" s="3">
        <f t="shared" si="21"/>
        <v>9918</v>
      </c>
      <c r="I149" s="3">
        <f t="shared" si="21"/>
        <v>10511</v>
      </c>
      <c r="J149" s="3">
        <f t="shared" si="21"/>
        <v>11012</v>
      </c>
      <c r="K149" s="3">
        <f t="shared" si="21"/>
        <v>11496</v>
      </c>
      <c r="L149" s="3">
        <f t="shared" si="21"/>
        <v>11772</v>
      </c>
      <c r="M149" s="3">
        <f t="shared" si="21"/>
        <v>10815</v>
      </c>
      <c r="N149" s="3">
        <f t="shared" si="21"/>
        <v>8422</v>
      </c>
      <c r="O149" s="3">
        <f t="shared" si="21"/>
        <v>7843</v>
      </c>
      <c r="P149" s="3">
        <f t="shared" si="21"/>
        <v>6781</v>
      </c>
      <c r="Q149" s="3">
        <f t="shared" si="21"/>
        <v>6624</v>
      </c>
      <c r="R149" s="3">
        <f t="shared" si="21"/>
        <v>6468</v>
      </c>
      <c r="S149" s="3">
        <f t="shared" si="21"/>
        <v>5735</v>
      </c>
      <c r="T149" s="3">
        <f t="shared" si="21"/>
        <v>3729</v>
      </c>
      <c r="U149" s="3">
        <f t="shared" si="21"/>
        <v>2685</v>
      </c>
      <c r="V149" s="3">
        <f t="shared" si="21"/>
        <v>1428</v>
      </c>
      <c r="W149" s="3">
        <f t="shared" si="21"/>
        <v>1502</v>
      </c>
      <c r="X149" s="3">
        <f t="shared" si="21"/>
        <v>3067</v>
      </c>
      <c r="Y149" s="3">
        <f t="shared" si="21"/>
        <v>2395</v>
      </c>
      <c r="Z149" s="3">
        <f t="shared" si="21"/>
        <v>1313</v>
      </c>
      <c r="AA149" s="3">
        <f t="shared" si="21"/>
        <v>979</v>
      </c>
      <c r="AB149" s="3">
        <f t="shared" si="21"/>
        <v>1399</v>
      </c>
      <c r="AC149" s="3">
        <f t="shared" si="21"/>
        <v>1384</v>
      </c>
      <c r="AD149" s="3">
        <f t="shared" si="21"/>
        <v>2292</v>
      </c>
      <c r="AE149" s="3">
        <f t="shared" si="21"/>
        <v>2362</v>
      </c>
      <c r="AF149" s="3">
        <f t="shared" si="21"/>
        <v>1795</v>
      </c>
    </row>
    <row r="150" spans="1:90" s="17" customFormat="1" ht="15" x14ac:dyDescent="0.25">
      <c r="A150" s="16" t="s">
        <v>172</v>
      </c>
      <c r="B150" s="25" t="s">
        <v>49</v>
      </c>
      <c r="C150" s="16">
        <f>C$128+C$129+C$130+C$131+C$132+C$133+C$134+C$135</f>
        <v>307311</v>
      </c>
      <c r="D150" s="16">
        <f t="shared" ref="D150:AF150" si="22">D$128+D$129+D$130+D$131+D$132+D$133+D$134+D$135</f>
        <v>355042</v>
      </c>
      <c r="E150" s="16">
        <f t="shared" si="22"/>
        <v>345133</v>
      </c>
      <c r="F150" s="16">
        <f t="shared" si="22"/>
        <v>364877</v>
      </c>
      <c r="G150" s="16">
        <f t="shared" si="22"/>
        <v>376711</v>
      </c>
      <c r="H150" s="16">
        <f t="shared" si="22"/>
        <v>347033</v>
      </c>
      <c r="I150" s="16">
        <f t="shared" si="22"/>
        <v>301129</v>
      </c>
      <c r="J150" s="16">
        <f t="shared" si="22"/>
        <v>280001</v>
      </c>
      <c r="K150" s="16">
        <f t="shared" si="22"/>
        <v>321484</v>
      </c>
      <c r="L150" s="16">
        <f t="shared" si="22"/>
        <v>316822</v>
      </c>
      <c r="M150" s="16">
        <f t="shared" si="22"/>
        <v>239734</v>
      </c>
      <c r="N150" s="16">
        <f t="shared" si="22"/>
        <v>210519</v>
      </c>
      <c r="O150" s="16">
        <f t="shared" si="22"/>
        <v>216952</v>
      </c>
      <c r="P150" s="16">
        <f t="shared" si="22"/>
        <v>170936</v>
      </c>
      <c r="Q150" s="16">
        <f t="shared" si="22"/>
        <v>186135</v>
      </c>
      <c r="R150" s="16">
        <f t="shared" si="22"/>
        <v>174959</v>
      </c>
      <c r="S150" s="16">
        <f t="shared" si="22"/>
        <v>155864</v>
      </c>
      <c r="T150" s="16">
        <f t="shared" si="22"/>
        <v>123247</v>
      </c>
      <c r="U150" s="16">
        <f t="shared" si="22"/>
        <v>84698</v>
      </c>
      <c r="V150" s="16">
        <f t="shared" si="22"/>
        <v>53496</v>
      </c>
      <c r="W150" s="16">
        <f t="shared" si="22"/>
        <v>59933</v>
      </c>
      <c r="X150" s="16">
        <f t="shared" si="22"/>
        <v>127949</v>
      </c>
      <c r="Y150" s="16">
        <f t="shared" si="22"/>
        <v>99245</v>
      </c>
      <c r="Z150" s="16">
        <f t="shared" si="22"/>
        <v>70783</v>
      </c>
      <c r="AA150" s="16">
        <f t="shared" si="22"/>
        <v>61906</v>
      </c>
      <c r="AB150" s="16">
        <f t="shared" si="22"/>
        <v>66312</v>
      </c>
      <c r="AC150" s="16">
        <f t="shared" si="22"/>
        <v>75230</v>
      </c>
      <c r="AD150" s="16">
        <f t="shared" si="22"/>
        <v>93293</v>
      </c>
      <c r="AE150" s="16">
        <f t="shared" si="22"/>
        <v>102860</v>
      </c>
      <c r="AF150" s="16">
        <f t="shared" si="22"/>
        <v>83112</v>
      </c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</row>
    <row r="151" spans="1:90" s="17" customFormat="1" ht="15" x14ac:dyDescent="0.25">
      <c r="A151" s="16" t="s">
        <v>173</v>
      </c>
      <c r="B151" s="25" t="s">
        <v>28</v>
      </c>
      <c r="C151" s="16">
        <f>C$136+C$137+C$138+C$139+C$140+C$141+C$142</f>
        <v>278274</v>
      </c>
      <c r="D151" s="16">
        <f t="shared" ref="D151:AF151" si="23">D$136+D$137+D$138+D$139+D$140+D$141+D$142</f>
        <v>288974</v>
      </c>
      <c r="E151" s="16">
        <f t="shared" si="23"/>
        <v>289741</v>
      </c>
      <c r="F151" s="16">
        <f t="shared" si="23"/>
        <v>298035</v>
      </c>
      <c r="G151" s="16">
        <f t="shared" si="23"/>
        <v>322919</v>
      </c>
      <c r="H151" s="16">
        <f t="shared" si="23"/>
        <v>283870</v>
      </c>
      <c r="I151" s="16">
        <f t="shared" si="23"/>
        <v>234927</v>
      </c>
      <c r="J151" s="16">
        <f t="shared" si="23"/>
        <v>214792</v>
      </c>
      <c r="K151" s="16">
        <f t="shared" si="23"/>
        <v>252377</v>
      </c>
      <c r="L151" s="16">
        <f t="shared" si="23"/>
        <v>258707</v>
      </c>
      <c r="M151" s="16">
        <f t="shared" si="23"/>
        <v>209890</v>
      </c>
      <c r="N151" s="16">
        <f t="shared" si="23"/>
        <v>186563</v>
      </c>
      <c r="O151" s="16">
        <f t="shared" si="23"/>
        <v>161939</v>
      </c>
      <c r="P151" s="16">
        <f t="shared" si="23"/>
        <v>126902</v>
      </c>
      <c r="Q151" s="16">
        <f t="shared" si="23"/>
        <v>141260</v>
      </c>
      <c r="R151" s="16">
        <f t="shared" si="23"/>
        <v>146614</v>
      </c>
      <c r="S151" s="16">
        <f t="shared" si="23"/>
        <v>127641</v>
      </c>
      <c r="T151" s="16">
        <f t="shared" si="23"/>
        <v>89405</v>
      </c>
      <c r="U151" s="16">
        <f t="shared" si="23"/>
        <v>54895</v>
      </c>
      <c r="V151" s="16">
        <f t="shared" si="23"/>
        <v>33242</v>
      </c>
      <c r="W151" s="16">
        <f t="shared" si="23"/>
        <v>40917</v>
      </c>
      <c r="X151" s="16">
        <f t="shared" si="23"/>
        <v>90184</v>
      </c>
      <c r="Y151" s="16">
        <f t="shared" si="23"/>
        <v>68638</v>
      </c>
      <c r="Z151" s="16">
        <f t="shared" si="23"/>
        <v>53529</v>
      </c>
      <c r="AA151" s="16">
        <f t="shared" si="23"/>
        <v>50194</v>
      </c>
      <c r="AB151" s="16">
        <f t="shared" si="23"/>
        <v>61480</v>
      </c>
      <c r="AC151" s="16">
        <f t="shared" si="23"/>
        <v>70272</v>
      </c>
      <c r="AD151" s="16">
        <f t="shared" si="23"/>
        <v>94085</v>
      </c>
      <c r="AE151" s="16">
        <f t="shared" si="23"/>
        <v>84360</v>
      </c>
      <c r="AF151" s="16">
        <f t="shared" si="23"/>
        <v>66690</v>
      </c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</row>
    <row r="152" spans="1:90" s="17" customFormat="1" ht="15" x14ac:dyDescent="0.25">
      <c r="A152" s="16" t="s">
        <v>174</v>
      </c>
      <c r="B152" s="25" t="s">
        <v>32</v>
      </c>
      <c r="C152" s="16">
        <f>C$143+C$144+C$145+C$146+C$147+C$148+C$149</f>
        <v>36431</v>
      </c>
      <c r="D152" s="16">
        <f t="shared" ref="D152:AF152" si="24">D$143+D$144+D$145+D$146+D$147+D$148+D$149</f>
        <v>43395</v>
      </c>
      <c r="E152" s="16">
        <f t="shared" si="24"/>
        <v>28227</v>
      </c>
      <c r="F152" s="16">
        <f t="shared" si="24"/>
        <v>24474</v>
      </c>
      <c r="G152" s="16">
        <f t="shared" si="24"/>
        <v>39528</v>
      </c>
      <c r="H152" s="16">
        <f t="shared" si="24"/>
        <v>36698</v>
      </c>
      <c r="I152" s="16">
        <f t="shared" si="24"/>
        <v>37030</v>
      </c>
      <c r="J152" s="16">
        <f t="shared" si="24"/>
        <v>42489</v>
      </c>
      <c r="K152" s="16">
        <f t="shared" si="24"/>
        <v>50799</v>
      </c>
      <c r="L152" s="16">
        <f t="shared" si="24"/>
        <v>51059</v>
      </c>
      <c r="M152" s="16">
        <f t="shared" si="24"/>
        <v>40299</v>
      </c>
      <c r="N152" s="16">
        <f t="shared" si="24"/>
        <v>31902</v>
      </c>
      <c r="O152" s="16">
        <f t="shared" si="24"/>
        <v>34273</v>
      </c>
      <c r="P152" s="16">
        <f t="shared" si="24"/>
        <v>37112</v>
      </c>
      <c r="Q152" s="16">
        <f t="shared" si="24"/>
        <v>36363</v>
      </c>
      <c r="R152" s="16">
        <f t="shared" si="24"/>
        <v>33076</v>
      </c>
      <c r="S152" s="16">
        <f t="shared" si="24"/>
        <v>30300</v>
      </c>
      <c r="T152" s="16">
        <f t="shared" si="24"/>
        <v>24613</v>
      </c>
      <c r="U152" s="16">
        <f t="shared" si="24"/>
        <v>21111</v>
      </c>
      <c r="V152" s="16">
        <f t="shared" si="24"/>
        <v>10292</v>
      </c>
      <c r="W152" s="16">
        <f t="shared" si="24"/>
        <v>9048</v>
      </c>
      <c r="X152" s="16">
        <f t="shared" si="24"/>
        <v>21384</v>
      </c>
      <c r="Y152" s="16">
        <f t="shared" si="24"/>
        <v>15573</v>
      </c>
      <c r="Z152" s="16">
        <f t="shared" si="24"/>
        <v>9788</v>
      </c>
      <c r="AA152" s="16">
        <f t="shared" si="24"/>
        <v>7422</v>
      </c>
      <c r="AB152" s="16">
        <f t="shared" si="24"/>
        <v>11671</v>
      </c>
      <c r="AC152" s="16">
        <f t="shared" si="24"/>
        <v>13522</v>
      </c>
      <c r="AD152" s="16">
        <f t="shared" si="24"/>
        <v>27188</v>
      </c>
      <c r="AE152" s="16">
        <f t="shared" si="24"/>
        <v>29439</v>
      </c>
      <c r="AF152" s="16">
        <f t="shared" si="24"/>
        <v>22353</v>
      </c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</row>
    <row r="153" spans="1:90" s="17" customFormat="1" ht="15" x14ac:dyDescent="0.25">
      <c r="A153" s="16" t="s">
        <v>175</v>
      </c>
      <c r="B153" s="25" t="s">
        <v>148</v>
      </c>
      <c r="C153" s="16">
        <f>C$125</f>
        <v>622016</v>
      </c>
      <c r="D153" s="16">
        <f>D$125</f>
        <v>687411</v>
      </c>
      <c r="E153" s="16">
        <f t="shared" ref="E153:AF153" si="25">E$125</f>
        <v>663101</v>
      </c>
      <c r="F153" s="16">
        <f t="shared" si="25"/>
        <v>687386</v>
      </c>
      <c r="G153" s="16">
        <f t="shared" si="25"/>
        <v>739158</v>
      </c>
      <c r="H153" s="16">
        <f t="shared" si="25"/>
        <v>667601</v>
      </c>
      <c r="I153" s="16">
        <f t="shared" si="25"/>
        <v>573086</v>
      </c>
      <c r="J153" s="16">
        <f t="shared" si="25"/>
        <v>537282</v>
      </c>
      <c r="K153" s="16">
        <f t="shared" si="25"/>
        <v>624660</v>
      </c>
      <c r="L153" s="16">
        <f t="shared" si="25"/>
        <v>626588</v>
      </c>
      <c r="M153" s="16">
        <f t="shared" si="25"/>
        <v>489923</v>
      </c>
      <c r="N153" s="16">
        <f t="shared" si="25"/>
        <v>428984</v>
      </c>
      <c r="O153" s="16">
        <f t="shared" si="25"/>
        <v>413164</v>
      </c>
      <c r="P153" s="16">
        <f t="shared" si="25"/>
        <v>334950</v>
      </c>
      <c r="Q153" s="16">
        <f t="shared" si="25"/>
        <v>363758</v>
      </c>
      <c r="R153" s="16">
        <f t="shared" si="25"/>
        <v>354649</v>
      </c>
      <c r="S153" s="16">
        <f t="shared" si="25"/>
        <v>313805</v>
      </c>
      <c r="T153" s="16">
        <f t="shared" si="25"/>
        <v>237265</v>
      </c>
      <c r="U153" s="16">
        <f t="shared" si="25"/>
        <v>160704</v>
      </c>
      <c r="V153" s="16">
        <f t="shared" si="25"/>
        <v>97030</v>
      </c>
      <c r="W153" s="16">
        <f t="shared" si="25"/>
        <v>109898</v>
      </c>
      <c r="X153" s="16">
        <f t="shared" si="25"/>
        <v>239517</v>
      </c>
      <c r="Y153" s="16">
        <f t="shared" si="25"/>
        <v>183456</v>
      </c>
      <c r="Z153" s="16">
        <f t="shared" si="25"/>
        <v>134100</v>
      </c>
      <c r="AA153" s="16">
        <f t="shared" si="25"/>
        <v>119522</v>
      </c>
      <c r="AB153" s="16">
        <f t="shared" si="25"/>
        <v>139463</v>
      </c>
      <c r="AC153" s="16">
        <f t="shared" si="25"/>
        <v>159024</v>
      </c>
      <c r="AD153" s="16">
        <f t="shared" si="25"/>
        <v>214566</v>
      </c>
      <c r="AE153" s="16">
        <f t="shared" si="25"/>
        <v>216659</v>
      </c>
      <c r="AF153" s="16">
        <f t="shared" si="25"/>
        <v>172155</v>
      </c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</row>
    <row r="154" spans="1:90" s="17" customFormat="1" ht="15" x14ac:dyDescent="0.25">
      <c r="A154" s="38" t="s">
        <v>176</v>
      </c>
      <c r="B154" s="39" t="s">
        <v>49</v>
      </c>
      <c r="C154" s="38"/>
      <c r="D154" s="40">
        <f>(D150-C150)/C150%</f>
        <v>15.531822811419051</v>
      </c>
      <c r="E154" s="40">
        <f t="shared" ref="E154:AF157" si="26">(E150-D150)/D150%</f>
        <v>-2.7909374102218893</v>
      </c>
      <c r="F154" s="40">
        <f t="shared" si="26"/>
        <v>5.7206931820486595</v>
      </c>
      <c r="G154" s="40">
        <f t="shared" si="26"/>
        <v>3.2432847233451274</v>
      </c>
      <c r="H154" s="40">
        <f t="shared" si="26"/>
        <v>-7.8781877885169269</v>
      </c>
      <c r="I154" s="40">
        <f t="shared" si="26"/>
        <v>-13.227560491365375</v>
      </c>
      <c r="J154" s="40">
        <f t="shared" si="26"/>
        <v>-7.0162621335042461</v>
      </c>
      <c r="K154" s="40">
        <f t="shared" si="26"/>
        <v>14.815304231056317</v>
      </c>
      <c r="L154" s="40">
        <f t="shared" si="26"/>
        <v>-1.4501499297010114</v>
      </c>
      <c r="M154" s="40">
        <f t="shared" si="26"/>
        <v>-24.331643635858622</v>
      </c>
      <c r="N154" s="40">
        <f t="shared" si="26"/>
        <v>-12.186423285808438</v>
      </c>
      <c r="O154" s="40">
        <f t="shared" si="26"/>
        <v>3.0557811883962969</v>
      </c>
      <c r="P154" s="40">
        <f t="shared" si="26"/>
        <v>-21.210221615841292</v>
      </c>
      <c r="Q154" s="40">
        <f t="shared" si="26"/>
        <v>8.8916319558197223</v>
      </c>
      <c r="R154" s="40">
        <f t="shared" si="26"/>
        <v>-6.00424423133747</v>
      </c>
      <c r="S154" s="40">
        <f t="shared" si="26"/>
        <v>-10.913985562331748</v>
      </c>
      <c r="T154" s="40">
        <f t="shared" si="26"/>
        <v>-20.92657701585998</v>
      </c>
      <c r="U154" s="40">
        <f t="shared" si="26"/>
        <v>-31.277840434249921</v>
      </c>
      <c r="V154" s="40">
        <f t="shared" si="26"/>
        <v>-36.839122529457605</v>
      </c>
      <c r="W154" s="40">
        <f t="shared" si="26"/>
        <v>12.032675340212352</v>
      </c>
      <c r="X154" s="40">
        <f t="shared" si="26"/>
        <v>113.48672684497689</v>
      </c>
      <c r="Y154" s="40">
        <f t="shared" si="26"/>
        <v>-22.433938522380011</v>
      </c>
      <c r="Z154" s="40">
        <f t="shared" si="26"/>
        <v>-28.678522847498613</v>
      </c>
      <c r="AA154" s="40">
        <f t="shared" si="26"/>
        <v>-12.541146885551615</v>
      </c>
      <c r="AB154" s="40">
        <f t="shared" si="26"/>
        <v>7.1172422705392053</v>
      </c>
      <c r="AC154" s="40">
        <f t="shared" si="26"/>
        <v>13.448546266135843</v>
      </c>
      <c r="AD154" s="40">
        <f t="shared" si="26"/>
        <v>24.010368204173869</v>
      </c>
      <c r="AE154" s="40">
        <f t="shared" si="26"/>
        <v>10.254788676535217</v>
      </c>
      <c r="AF154" s="40">
        <f t="shared" si="26"/>
        <v>-19.198911141357186</v>
      </c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</row>
    <row r="155" spans="1:90" s="17" customFormat="1" ht="15" x14ac:dyDescent="0.25">
      <c r="A155" s="38" t="s">
        <v>177</v>
      </c>
      <c r="B155" s="39" t="s">
        <v>28</v>
      </c>
      <c r="C155" s="38"/>
      <c r="D155" s="40">
        <f>(D151-C151)/C151%</f>
        <v>3.8451310578782065</v>
      </c>
      <c r="E155" s="40">
        <f t="shared" ref="E155:S155" si="27">(E151-D151)/D151%</f>
        <v>0.26542180265352594</v>
      </c>
      <c r="F155" s="40">
        <f t="shared" si="27"/>
        <v>2.8625565591338473</v>
      </c>
      <c r="G155" s="40">
        <f t="shared" si="27"/>
        <v>8.3493549415337132</v>
      </c>
      <c r="H155" s="40">
        <f t="shared" si="27"/>
        <v>-12.092506170277995</v>
      </c>
      <c r="I155" s="40">
        <f t="shared" si="27"/>
        <v>-17.241342868214325</v>
      </c>
      <c r="J155" s="40">
        <f t="shared" si="27"/>
        <v>-8.570747508800606</v>
      </c>
      <c r="K155" s="40">
        <f t="shared" si="27"/>
        <v>17.498323959924019</v>
      </c>
      <c r="L155" s="40">
        <f t="shared" si="27"/>
        <v>2.5081524861615758</v>
      </c>
      <c r="M155" s="40">
        <f t="shared" si="27"/>
        <v>-18.869609249073275</v>
      </c>
      <c r="N155" s="40">
        <f t="shared" si="27"/>
        <v>-11.113916813569013</v>
      </c>
      <c r="O155" s="40">
        <f t="shared" si="27"/>
        <v>-13.198758596291869</v>
      </c>
      <c r="P155" s="40">
        <f t="shared" si="27"/>
        <v>-21.635924638289726</v>
      </c>
      <c r="Q155" s="40">
        <f t="shared" si="27"/>
        <v>11.314242486328032</v>
      </c>
      <c r="R155" s="40">
        <f t="shared" si="27"/>
        <v>3.790174146963047</v>
      </c>
      <c r="S155" s="40">
        <f t="shared" si="27"/>
        <v>-12.940783281269182</v>
      </c>
      <c r="T155" s="40">
        <f t="shared" si="26"/>
        <v>-29.955891915607051</v>
      </c>
      <c r="U155" s="40">
        <f t="shared" si="26"/>
        <v>-38.599630893126786</v>
      </c>
      <c r="V155" s="40">
        <f t="shared" si="26"/>
        <v>-39.444393842790781</v>
      </c>
      <c r="W155" s="40">
        <f t="shared" si="26"/>
        <v>23.088261837434569</v>
      </c>
      <c r="X155" s="40">
        <f t="shared" si="26"/>
        <v>120.40716572573746</v>
      </c>
      <c r="Y155" s="40">
        <f t="shared" si="26"/>
        <v>-23.891155859132439</v>
      </c>
      <c r="Z155" s="40">
        <f t="shared" si="26"/>
        <v>-22.0125877793642</v>
      </c>
      <c r="AA155" s="40">
        <f t="shared" si="26"/>
        <v>-6.2302677053559758</v>
      </c>
      <c r="AB155" s="40">
        <f t="shared" si="26"/>
        <v>22.484759134557915</v>
      </c>
      <c r="AC155" s="40">
        <f t="shared" si="26"/>
        <v>14.300585556278465</v>
      </c>
      <c r="AD155" s="40">
        <f t="shared" si="26"/>
        <v>33.886896630236791</v>
      </c>
      <c r="AE155" s="40">
        <f t="shared" si="26"/>
        <v>-10.336397938034755</v>
      </c>
      <c r="AF155" s="40">
        <f t="shared" si="26"/>
        <v>-20.945945945945944</v>
      </c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</row>
    <row r="156" spans="1:90" s="17" customFormat="1" ht="15" x14ac:dyDescent="0.25">
      <c r="A156" s="38" t="s">
        <v>178</v>
      </c>
      <c r="B156" s="39" t="s">
        <v>32</v>
      </c>
      <c r="C156" s="38"/>
      <c r="D156" s="40">
        <f>(D152-C152)/C152%</f>
        <v>19.115588372539868</v>
      </c>
      <c r="E156" s="40">
        <f t="shared" si="26"/>
        <v>-34.953335637746285</v>
      </c>
      <c r="F156" s="40">
        <f t="shared" si="26"/>
        <v>-13.295780635561696</v>
      </c>
      <c r="G156" s="40">
        <f t="shared" si="26"/>
        <v>61.51017406227016</v>
      </c>
      <c r="H156" s="40">
        <f t="shared" si="26"/>
        <v>-7.1594818862578427</v>
      </c>
      <c r="I156" s="40">
        <f t="shared" si="26"/>
        <v>0.90468145403019229</v>
      </c>
      <c r="J156" s="40">
        <f t="shared" si="26"/>
        <v>14.742100999189846</v>
      </c>
      <c r="K156" s="40">
        <f t="shared" si="26"/>
        <v>19.558003247899457</v>
      </c>
      <c r="L156" s="40">
        <f t="shared" si="26"/>
        <v>0.5118210988405284</v>
      </c>
      <c r="M156" s="40">
        <f t="shared" si="26"/>
        <v>-21.073659883663996</v>
      </c>
      <c r="N156" s="40">
        <f t="shared" si="26"/>
        <v>-20.836745328668204</v>
      </c>
      <c r="O156" s="40">
        <f t="shared" si="26"/>
        <v>7.4321359162434959</v>
      </c>
      <c r="P156" s="40">
        <f t="shared" si="26"/>
        <v>8.2834884603040297</v>
      </c>
      <c r="Q156" s="40">
        <f t="shared" si="26"/>
        <v>-2.0182151325716751</v>
      </c>
      <c r="R156" s="40">
        <f t="shared" si="26"/>
        <v>-9.0394081896433196</v>
      </c>
      <c r="S156" s="40">
        <f t="shared" si="26"/>
        <v>-8.3927923569960097</v>
      </c>
      <c r="T156" s="40">
        <f t="shared" si="26"/>
        <v>-18.768976897689768</v>
      </c>
      <c r="U156" s="40">
        <f t="shared" si="26"/>
        <v>-14.228253362044448</v>
      </c>
      <c r="V156" s="40">
        <f t="shared" si="26"/>
        <v>-51.248164464023489</v>
      </c>
      <c r="W156" s="40">
        <f t="shared" si="26"/>
        <v>-12.087057909055577</v>
      </c>
      <c r="X156" s="40">
        <f t="shared" si="26"/>
        <v>136.33952254641909</v>
      </c>
      <c r="Y156" s="40">
        <f t="shared" si="26"/>
        <v>-27.17452300785634</v>
      </c>
      <c r="Z156" s="40">
        <f t="shared" si="26"/>
        <v>-37.147627303666603</v>
      </c>
      <c r="AA156" s="40">
        <f t="shared" si="26"/>
        <v>-24.172456068655496</v>
      </c>
      <c r="AB156" s="40">
        <f t="shared" si="26"/>
        <v>57.248720021557531</v>
      </c>
      <c r="AC156" s="40">
        <f t="shared" si="26"/>
        <v>15.859823494130753</v>
      </c>
      <c r="AD156" s="40">
        <f t="shared" si="26"/>
        <v>101.06493122319183</v>
      </c>
      <c r="AE156" s="40">
        <f t="shared" si="26"/>
        <v>8.2793879652787989</v>
      </c>
      <c r="AF156" s="40">
        <f t="shared" si="26"/>
        <v>-24.070111077142567</v>
      </c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</row>
    <row r="157" spans="1:90" s="17" customFormat="1" ht="15" x14ac:dyDescent="0.25">
      <c r="A157" s="38" t="s">
        <v>179</v>
      </c>
      <c r="B157" s="39" t="s">
        <v>148</v>
      </c>
      <c r="C157" s="38"/>
      <c r="D157" s="40">
        <f>(D153-C153)/C153%</f>
        <v>10.51339515382241</v>
      </c>
      <c r="E157" s="40">
        <f t="shared" si="26"/>
        <v>-3.5364578105383826</v>
      </c>
      <c r="F157" s="40">
        <f t="shared" si="26"/>
        <v>3.6623380148725455</v>
      </c>
      <c r="G157" s="40">
        <f t="shared" si="26"/>
        <v>7.5317216236583233</v>
      </c>
      <c r="H157" s="40">
        <f t="shared" si="26"/>
        <v>-9.680880136587847</v>
      </c>
      <c r="I157" s="40">
        <f t="shared" si="26"/>
        <v>-14.157408392138418</v>
      </c>
      <c r="J157" s="40">
        <f t="shared" si="26"/>
        <v>-6.2475788974080686</v>
      </c>
      <c r="K157" s="40">
        <f t="shared" si="26"/>
        <v>16.262968050297609</v>
      </c>
      <c r="L157" s="40">
        <f t="shared" si="26"/>
        <v>0.30864790446002621</v>
      </c>
      <c r="M157" s="40">
        <f t="shared" si="26"/>
        <v>-21.810982655269491</v>
      </c>
      <c r="N157" s="40">
        <f t="shared" si="26"/>
        <v>-12.438485231352683</v>
      </c>
      <c r="O157" s="40">
        <f t="shared" si="26"/>
        <v>-3.6877832273464741</v>
      </c>
      <c r="P157" s="40">
        <f t="shared" si="26"/>
        <v>-18.930497332778266</v>
      </c>
      <c r="Q157" s="40">
        <f t="shared" si="26"/>
        <v>8.6006866696521875</v>
      </c>
      <c r="R157" s="40">
        <f t="shared" si="26"/>
        <v>-2.5041373660510562</v>
      </c>
      <c r="S157" s="40">
        <f t="shared" si="26"/>
        <v>-11.51673908568754</v>
      </c>
      <c r="T157" s="40">
        <f t="shared" si="26"/>
        <v>-24.390943420276923</v>
      </c>
      <c r="U157" s="40">
        <f t="shared" si="26"/>
        <v>-32.26813900069542</v>
      </c>
      <c r="V157" s="40">
        <f t="shared" si="26"/>
        <v>-39.621913580246911</v>
      </c>
      <c r="W157" s="40">
        <f t="shared" si="26"/>
        <v>13.261877769761931</v>
      </c>
      <c r="X157" s="40">
        <f t="shared" si="26"/>
        <v>117.94482156181186</v>
      </c>
      <c r="Y157" s="40">
        <f t="shared" si="26"/>
        <v>-23.405854281742005</v>
      </c>
      <c r="Z157" s="40">
        <f t="shared" si="26"/>
        <v>-26.903453689167975</v>
      </c>
      <c r="AA157" s="40">
        <f t="shared" si="26"/>
        <v>-10.870991797166294</v>
      </c>
      <c r="AB157" s="40">
        <f t="shared" si="26"/>
        <v>16.683957765097638</v>
      </c>
      <c r="AC157" s="40">
        <f t="shared" si="26"/>
        <v>14.025942364641518</v>
      </c>
      <c r="AD157" s="40">
        <f t="shared" si="26"/>
        <v>34.926803501358286</v>
      </c>
      <c r="AE157" s="40">
        <f t="shared" si="26"/>
        <v>0.97545743500834248</v>
      </c>
      <c r="AF157" s="40">
        <f t="shared" si="26"/>
        <v>-20.5410345289141</v>
      </c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</row>
    <row r="158" spans="1:90" ht="15.75" x14ac:dyDescent="0.25">
      <c r="A158" s="33" t="s">
        <v>180</v>
      </c>
      <c r="B158" s="27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90" ht="15" x14ac:dyDescent="0.25">
      <c r="A159" s="9"/>
      <c r="B159" s="9"/>
      <c r="C159" s="10" t="s">
        <v>8</v>
      </c>
      <c r="D159" s="10" t="s">
        <v>9</v>
      </c>
      <c r="E159" s="10" t="s">
        <v>10</v>
      </c>
      <c r="F159" s="10" t="s">
        <v>11</v>
      </c>
      <c r="G159" s="10" t="s">
        <v>12</v>
      </c>
      <c r="H159" s="10" t="s">
        <v>13</v>
      </c>
      <c r="I159" s="10" t="s">
        <v>14</v>
      </c>
      <c r="J159" s="10" t="s">
        <v>15</v>
      </c>
      <c r="K159" s="10" t="s">
        <v>16</v>
      </c>
      <c r="L159" s="10" t="s">
        <v>17</v>
      </c>
      <c r="M159" s="10" t="s">
        <v>18</v>
      </c>
      <c r="N159" s="10" t="s">
        <v>19</v>
      </c>
      <c r="O159" s="10" t="s">
        <v>20</v>
      </c>
      <c r="P159" s="10" t="s">
        <v>21</v>
      </c>
      <c r="Q159" s="10" t="s">
        <v>22</v>
      </c>
      <c r="R159" s="10" t="s">
        <v>23</v>
      </c>
      <c r="S159" s="10" t="s">
        <v>24</v>
      </c>
      <c r="T159" s="10" t="s">
        <v>25</v>
      </c>
      <c r="U159" s="10" t="s">
        <v>26</v>
      </c>
      <c r="V159" s="10" t="s">
        <v>181</v>
      </c>
      <c r="W159" s="10" t="s">
        <v>182</v>
      </c>
      <c r="X159" s="10" t="s">
        <v>183</v>
      </c>
      <c r="Y159" s="10" t="s">
        <v>184</v>
      </c>
      <c r="Z159" s="10" t="s">
        <v>185</v>
      </c>
      <c r="AA159" s="10" t="s">
        <v>186</v>
      </c>
      <c r="AB159" s="10" t="s">
        <v>187</v>
      </c>
      <c r="AC159" s="10" t="s">
        <v>188</v>
      </c>
      <c r="AD159" s="10">
        <v>2016</v>
      </c>
      <c r="AE159" s="10">
        <v>2017</v>
      </c>
      <c r="AF159" s="10" t="s">
        <v>214</v>
      </c>
    </row>
    <row r="160" spans="1:90" x14ac:dyDescent="0.2">
      <c r="A160" s="15" t="s">
        <v>189</v>
      </c>
      <c r="B160" s="28" t="s">
        <v>148</v>
      </c>
      <c r="C160" s="3">
        <f t="shared" ref="C160:AF160" si="28">C$21+C$124</f>
        <v>9092</v>
      </c>
      <c r="D160" s="3">
        <f t="shared" si="28"/>
        <v>14850</v>
      </c>
      <c r="E160" s="3">
        <f t="shared" si="28"/>
        <v>14436</v>
      </c>
      <c r="F160" s="3">
        <f t="shared" si="28"/>
        <v>14120</v>
      </c>
      <c r="G160" s="3">
        <f t="shared" si="28"/>
        <v>15348</v>
      </c>
      <c r="H160" s="3">
        <f t="shared" si="28"/>
        <v>13163</v>
      </c>
      <c r="I160" s="3">
        <f t="shared" si="28"/>
        <v>13488</v>
      </c>
      <c r="J160" s="3">
        <f t="shared" si="28"/>
        <v>14134</v>
      </c>
      <c r="K160" s="3">
        <f t="shared" si="28"/>
        <v>15067</v>
      </c>
      <c r="L160" s="3">
        <f t="shared" si="28"/>
        <v>16005</v>
      </c>
      <c r="M160" s="3">
        <f t="shared" si="28"/>
        <v>14553</v>
      </c>
      <c r="N160" s="3">
        <f t="shared" si="28"/>
        <v>10933</v>
      </c>
      <c r="O160" s="3">
        <f t="shared" si="28"/>
        <v>10821</v>
      </c>
      <c r="P160" s="3">
        <f t="shared" si="28"/>
        <v>9958</v>
      </c>
      <c r="Q160" s="3">
        <f t="shared" si="28"/>
        <v>9743</v>
      </c>
      <c r="R160" s="3">
        <f t="shared" si="28"/>
        <v>8843</v>
      </c>
      <c r="S160" s="3">
        <f t="shared" si="28"/>
        <v>7455</v>
      </c>
      <c r="T160" s="3">
        <f t="shared" si="28"/>
        <v>5384</v>
      </c>
      <c r="U160" s="3">
        <f t="shared" si="28"/>
        <v>3905</v>
      </c>
      <c r="V160" s="3">
        <f t="shared" si="28"/>
        <v>2358</v>
      </c>
      <c r="W160" s="3">
        <f t="shared" si="28"/>
        <v>2492</v>
      </c>
      <c r="X160" s="3">
        <f t="shared" si="28"/>
        <v>5417</v>
      </c>
      <c r="Y160" s="3">
        <f t="shared" si="28"/>
        <v>4245</v>
      </c>
      <c r="Z160" s="3">
        <f t="shared" si="28"/>
        <v>2543</v>
      </c>
      <c r="AA160" s="3">
        <f t="shared" si="28"/>
        <v>1939</v>
      </c>
      <c r="AB160" s="3">
        <f t="shared" si="28"/>
        <v>2609</v>
      </c>
      <c r="AC160" s="3">
        <f t="shared" si="28"/>
        <v>2694</v>
      </c>
      <c r="AD160" s="3">
        <f t="shared" si="28"/>
        <v>4592</v>
      </c>
      <c r="AE160" s="3">
        <f t="shared" si="28"/>
        <v>4812</v>
      </c>
      <c r="AF160" s="42">
        <f t="shared" si="28"/>
        <v>3875</v>
      </c>
    </row>
    <row r="161" spans="1:90" x14ac:dyDescent="0.2">
      <c r="A161" s="15" t="s">
        <v>190</v>
      </c>
      <c r="B161" s="28" t="s">
        <v>148</v>
      </c>
      <c r="C161" s="3">
        <f t="shared" ref="C161:AF161" si="29">C$26+C$51</f>
        <v>30538</v>
      </c>
      <c r="D161" s="3">
        <f t="shared" si="29"/>
        <v>27296</v>
      </c>
      <c r="E161" s="3">
        <f t="shared" si="29"/>
        <v>28211</v>
      </c>
      <c r="F161" s="3">
        <f t="shared" si="29"/>
        <v>27936</v>
      </c>
      <c r="G161" s="3">
        <f t="shared" si="29"/>
        <v>28856</v>
      </c>
      <c r="H161" s="3">
        <f t="shared" si="29"/>
        <v>26695</v>
      </c>
      <c r="I161" s="3">
        <f t="shared" si="29"/>
        <v>22712</v>
      </c>
      <c r="J161" s="3">
        <f t="shared" si="29"/>
        <v>19054</v>
      </c>
      <c r="K161" s="3">
        <f t="shared" si="29"/>
        <v>20534</v>
      </c>
      <c r="L161" s="3">
        <f t="shared" si="29"/>
        <v>18930</v>
      </c>
      <c r="M161" s="3">
        <f t="shared" si="29"/>
        <v>13155</v>
      </c>
      <c r="N161" s="3">
        <f t="shared" si="29"/>
        <v>12365</v>
      </c>
      <c r="O161" s="3">
        <f t="shared" si="29"/>
        <v>11077</v>
      </c>
      <c r="P161" s="3">
        <f t="shared" si="29"/>
        <v>11763</v>
      </c>
      <c r="Q161" s="3">
        <f t="shared" si="29"/>
        <v>13830</v>
      </c>
      <c r="R161" s="3">
        <f t="shared" si="29"/>
        <v>14520</v>
      </c>
      <c r="S161" s="3">
        <f t="shared" si="29"/>
        <v>13637</v>
      </c>
      <c r="T161" s="3">
        <f t="shared" si="29"/>
        <v>10866</v>
      </c>
      <c r="U161" s="3">
        <f t="shared" si="29"/>
        <v>8516</v>
      </c>
      <c r="V161" s="3">
        <f t="shared" si="29"/>
        <v>5838</v>
      </c>
      <c r="W161" s="3">
        <f t="shared" si="29"/>
        <v>6732</v>
      </c>
      <c r="X161" s="3">
        <f t="shared" si="29"/>
        <v>14111</v>
      </c>
      <c r="Y161" s="3">
        <f t="shared" si="29"/>
        <v>13500</v>
      </c>
      <c r="Z161" s="3">
        <f t="shared" si="29"/>
        <v>10940</v>
      </c>
      <c r="AA161" s="3">
        <f t="shared" si="29"/>
        <v>10615</v>
      </c>
      <c r="AB161" s="3">
        <f t="shared" si="29"/>
        <v>12890</v>
      </c>
      <c r="AC161" s="3">
        <f t="shared" si="29"/>
        <v>13933</v>
      </c>
      <c r="AD161" s="3">
        <f t="shared" si="29"/>
        <v>21235</v>
      </c>
      <c r="AE161" s="3">
        <f t="shared" si="29"/>
        <v>19320</v>
      </c>
      <c r="AF161" s="42">
        <f t="shared" si="29"/>
        <v>18790</v>
      </c>
    </row>
    <row r="162" spans="1:90" x14ac:dyDescent="0.2">
      <c r="A162" s="15" t="s">
        <v>191</v>
      </c>
      <c r="B162" s="28" t="s">
        <v>148</v>
      </c>
      <c r="C162" s="3">
        <f t="shared" ref="C162:AF162" si="30">C$31</f>
        <v>32660</v>
      </c>
      <c r="D162" s="3">
        <f t="shared" si="30"/>
        <v>39328</v>
      </c>
      <c r="E162" s="42">
        <f t="shared" si="30"/>
        <v>44628</v>
      </c>
      <c r="F162" s="42">
        <f t="shared" si="30"/>
        <v>42826</v>
      </c>
      <c r="G162" s="42">
        <f t="shared" si="30"/>
        <v>31799</v>
      </c>
      <c r="H162" s="42">
        <f t="shared" si="30"/>
        <v>21669</v>
      </c>
      <c r="I162" s="42">
        <f t="shared" si="30"/>
        <v>14564</v>
      </c>
      <c r="J162" s="42">
        <f t="shared" si="30"/>
        <v>10117</v>
      </c>
      <c r="K162" s="42">
        <f t="shared" si="30"/>
        <v>13483</v>
      </c>
      <c r="L162" s="42">
        <f t="shared" si="30"/>
        <v>16296</v>
      </c>
      <c r="M162" s="3">
        <f t="shared" si="30"/>
        <v>11350</v>
      </c>
      <c r="N162" s="3">
        <f t="shared" si="30"/>
        <v>9490</v>
      </c>
      <c r="O162" s="3">
        <f t="shared" si="30"/>
        <v>9634</v>
      </c>
      <c r="P162" s="3">
        <f t="shared" si="30"/>
        <v>8001</v>
      </c>
      <c r="Q162" s="3">
        <f t="shared" si="30"/>
        <v>7137</v>
      </c>
      <c r="R162" s="3">
        <f t="shared" si="30"/>
        <v>5478</v>
      </c>
      <c r="S162" s="3">
        <f t="shared" si="30"/>
        <v>5442</v>
      </c>
      <c r="T162" s="3">
        <f t="shared" si="30"/>
        <v>3457</v>
      </c>
      <c r="U162" s="3">
        <f t="shared" si="30"/>
        <v>2532</v>
      </c>
      <c r="V162" s="3">
        <f t="shared" si="30"/>
        <v>3176</v>
      </c>
      <c r="W162" s="42">
        <f t="shared" si="30"/>
        <v>1895</v>
      </c>
      <c r="X162" s="42">
        <f t="shared" si="30"/>
        <v>9370</v>
      </c>
      <c r="Y162" s="42">
        <f t="shared" si="30"/>
        <v>5470</v>
      </c>
      <c r="Z162" s="42">
        <f t="shared" si="30"/>
        <v>3106</v>
      </c>
      <c r="AA162" s="42">
        <f t="shared" si="30"/>
        <v>1970</v>
      </c>
      <c r="AB162" s="42">
        <f t="shared" si="30"/>
        <v>2216</v>
      </c>
      <c r="AC162" s="42">
        <f t="shared" si="30"/>
        <v>3450</v>
      </c>
      <c r="AD162" s="42">
        <f t="shared" si="30"/>
        <v>5200</v>
      </c>
      <c r="AE162" s="42">
        <f t="shared" si="30"/>
        <v>5300</v>
      </c>
      <c r="AF162" s="42">
        <f t="shared" si="30"/>
        <v>5300</v>
      </c>
    </row>
    <row r="163" spans="1:90" x14ac:dyDescent="0.2">
      <c r="A163" s="15" t="s">
        <v>192</v>
      </c>
      <c r="B163" s="28" t="s">
        <v>148</v>
      </c>
      <c r="C163" s="3">
        <f t="shared" ref="C163:AF163" si="31">C$38</f>
        <v>89879</v>
      </c>
      <c r="D163" s="3">
        <f t="shared" si="31"/>
        <v>101500</v>
      </c>
      <c r="E163" s="42">
        <f t="shared" si="31"/>
        <v>91230</v>
      </c>
      <c r="F163" s="42">
        <f t="shared" si="31"/>
        <v>99350</v>
      </c>
      <c r="G163" s="42">
        <f t="shared" si="31"/>
        <v>102040</v>
      </c>
      <c r="H163" s="42">
        <f t="shared" si="31"/>
        <v>104630</v>
      </c>
      <c r="I163" s="42">
        <f t="shared" si="31"/>
        <v>95600</v>
      </c>
      <c r="J163" s="42">
        <f t="shared" si="31"/>
        <v>89150</v>
      </c>
      <c r="K163" s="42">
        <f t="shared" si="31"/>
        <v>96720</v>
      </c>
      <c r="L163" s="42">
        <f t="shared" si="31"/>
        <v>97270</v>
      </c>
      <c r="M163" s="3">
        <f t="shared" si="31"/>
        <v>68800</v>
      </c>
      <c r="N163" s="3">
        <f t="shared" si="31"/>
        <v>60150</v>
      </c>
      <c r="O163" s="3">
        <f t="shared" si="31"/>
        <v>63509</v>
      </c>
      <c r="P163" s="3">
        <f t="shared" si="31"/>
        <v>50725</v>
      </c>
      <c r="Q163" s="3">
        <f t="shared" si="31"/>
        <v>55048</v>
      </c>
      <c r="R163" s="3">
        <f t="shared" si="31"/>
        <v>53494</v>
      </c>
      <c r="S163" s="3">
        <f t="shared" si="31"/>
        <v>47468</v>
      </c>
      <c r="T163" s="3">
        <f t="shared" si="31"/>
        <v>37857</v>
      </c>
      <c r="U163" s="3">
        <f t="shared" si="31"/>
        <v>24367</v>
      </c>
      <c r="V163" s="3">
        <f t="shared" si="31"/>
        <v>15195</v>
      </c>
      <c r="W163" s="42">
        <f t="shared" si="31"/>
        <v>17717</v>
      </c>
      <c r="X163" s="42">
        <f t="shared" si="31"/>
        <v>42215</v>
      </c>
      <c r="Y163" s="42">
        <f t="shared" si="31"/>
        <v>33500</v>
      </c>
      <c r="Z163" s="42">
        <f t="shared" si="31"/>
        <v>23100</v>
      </c>
      <c r="AA163" s="42">
        <f t="shared" si="31"/>
        <v>19400</v>
      </c>
      <c r="AB163" s="42">
        <f t="shared" si="31"/>
        <v>22400</v>
      </c>
      <c r="AC163" s="42">
        <f t="shared" si="31"/>
        <v>24650</v>
      </c>
      <c r="AD163" s="42">
        <f t="shared" si="31"/>
        <v>28365</v>
      </c>
      <c r="AE163" s="42">
        <f t="shared" si="31"/>
        <v>28270</v>
      </c>
      <c r="AF163" s="42">
        <f t="shared" si="31"/>
        <v>21580</v>
      </c>
    </row>
    <row r="164" spans="1:90" x14ac:dyDescent="0.2">
      <c r="A164" s="15" t="s">
        <v>193</v>
      </c>
      <c r="B164" s="28" t="s">
        <v>148</v>
      </c>
      <c r="C164" s="3">
        <f t="shared" ref="C164:AF164" si="32">C$46</f>
        <v>15</v>
      </c>
      <c r="D164" s="3">
        <f t="shared" si="32"/>
        <v>30</v>
      </c>
      <c r="E164" s="42">
        <f t="shared" si="32"/>
        <v>50</v>
      </c>
      <c r="F164" s="42">
        <f t="shared" si="32"/>
        <v>53</v>
      </c>
      <c r="G164" s="42">
        <f t="shared" si="32"/>
        <v>57</v>
      </c>
      <c r="H164" s="42">
        <f t="shared" si="32"/>
        <v>220</v>
      </c>
      <c r="I164" s="42">
        <f t="shared" si="32"/>
        <v>120</v>
      </c>
      <c r="J164" s="42">
        <f t="shared" si="32"/>
        <v>50</v>
      </c>
      <c r="K164" s="42">
        <f t="shared" si="32"/>
        <v>70</v>
      </c>
      <c r="L164" s="42">
        <f t="shared" si="32"/>
        <v>70</v>
      </c>
      <c r="M164" s="3">
        <f t="shared" si="32"/>
        <v>0</v>
      </c>
      <c r="N164" s="3">
        <f t="shared" si="32"/>
        <v>0</v>
      </c>
      <c r="O164" s="3">
        <f t="shared" si="32"/>
        <v>0</v>
      </c>
      <c r="P164" s="3">
        <f t="shared" si="32"/>
        <v>0</v>
      </c>
      <c r="Q164" s="3">
        <f t="shared" si="32"/>
        <v>9</v>
      </c>
      <c r="R164" s="3">
        <f t="shared" si="32"/>
        <v>0</v>
      </c>
      <c r="S164" s="3">
        <f t="shared" si="32"/>
        <v>10</v>
      </c>
      <c r="T164" s="3">
        <f t="shared" si="32"/>
        <v>0</v>
      </c>
      <c r="U164" s="3">
        <f t="shared" si="32"/>
        <v>115</v>
      </c>
      <c r="V164" s="3">
        <f t="shared" si="32"/>
        <v>0</v>
      </c>
      <c r="W164" s="42">
        <f t="shared" si="32"/>
        <v>0</v>
      </c>
      <c r="X164" s="42">
        <f t="shared" si="32"/>
        <v>13</v>
      </c>
      <c r="Y164" s="42">
        <f t="shared" si="32"/>
        <v>10</v>
      </c>
      <c r="Z164" s="42">
        <f t="shared" si="32"/>
        <v>5</v>
      </c>
      <c r="AA164" s="42">
        <f t="shared" si="32"/>
        <v>25</v>
      </c>
      <c r="AB164" s="42">
        <f t="shared" si="32"/>
        <v>25</v>
      </c>
      <c r="AC164" s="42">
        <f t="shared" si="32"/>
        <v>25</v>
      </c>
      <c r="AD164" s="42">
        <f t="shared" si="32"/>
        <v>0</v>
      </c>
      <c r="AE164" s="42">
        <f t="shared" si="32"/>
        <v>75</v>
      </c>
      <c r="AF164" s="42">
        <f t="shared" si="32"/>
        <v>75</v>
      </c>
    </row>
    <row r="165" spans="1:90" x14ac:dyDescent="0.2">
      <c r="A165" s="15" t="s">
        <v>194</v>
      </c>
      <c r="B165" s="28" t="s">
        <v>148</v>
      </c>
      <c r="C165" s="3">
        <f t="shared" ref="C165:AF165" si="33">C$10+C$43+C$74</f>
        <v>138159</v>
      </c>
      <c r="D165" s="3">
        <f t="shared" si="33"/>
        <v>130411</v>
      </c>
      <c r="E165" s="42">
        <f t="shared" si="33"/>
        <v>114925</v>
      </c>
      <c r="F165" s="42">
        <f t="shared" si="33"/>
        <v>111010</v>
      </c>
      <c r="G165" s="42">
        <f t="shared" si="33"/>
        <v>108176</v>
      </c>
      <c r="H165" s="42">
        <f t="shared" si="33"/>
        <v>99481</v>
      </c>
      <c r="I165" s="42">
        <f t="shared" si="33"/>
        <v>88857</v>
      </c>
      <c r="J165" s="42">
        <f t="shared" si="33"/>
        <v>81486</v>
      </c>
      <c r="K165" s="42">
        <f t="shared" si="33"/>
        <v>88288</v>
      </c>
      <c r="L165" s="42">
        <f t="shared" si="33"/>
        <v>91844</v>
      </c>
      <c r="M165" s="3">
        <f t="shared" si="33"/>
        <v>77625</v>
      </c>
      <c r="N165" s="3">
        <f t="shared" si="33"/>
        <v>68758</v>
      </c>
      <c r="O165" s="3">
        <f t="shared" si="33"/>
        <v>55948</v>
      </c>
      <c r="P165" s="3">
        <f t="shared" si="33"/>
        <v>45491</v>
      </c>
      <c r="Q165" s="3">
        <f t="shared" si="33"/>
        <v>49972</v>
      </c>
      <c r="R165" s="3">
        <f t="shared" si="33"/>
        <v>53075</v>
      </c>
      <c r="S165" s="3">
        <f t="shared" si="33"/>
        <v>49085</v>
      </c>
      <c r="T165" s="3">
        <f t="shared" si="33"/>
        <v>28030</v>
      </c>
      <c r="U165" s="3">
        <f t="shared" si="33"/>
        <v>14278</v>
      </c>
      <c r="V165" s="3">
        <f t="shared" si="33"/>
        <v>9134</v>
      </c>
      <c r="W165" s="42">
        <f t="shared" si="33"/>
        <v>12630</v>
      </c>
      <c r="X165" s="42">
        <f t="shared" si="33"/>
        <v>36142</v>
      </c>
      <c r="Y165" s="42">
        <f t="shared" si="33"/>
        <v>26395</v>
      </c>
      <c r="Z165" s="42">
        <f t="shared" si="33"/>
        <v>22130</v>
      </c>
      <c r="AA165" s="42">
        <f t="shared" si="33"/>
        <v>22826</v>
      </c>
      <c r="AB165" s="42">
        <f t="shared" si="33"/>
        <v>30570</v>
      </c>
      <c r="AC165" s="42">
        <f t="shared" si="33"/>
        <v>33705</v>
      </c>
      <c r="AD165" s="42">
        <f t="shared" si="33"/>
        <v>46310</v>
      </c>
      <c r="AE165" s="42">
        <f t="shared" si="33"/>
        <v>43030</v>
      </c>
      <c r="AF165" s="42">
        <f t="shared" si="33"/>
        <v>29300</v>
      </c>
    </row>
    <row r="166" spans="1:90" x14ac:dyDescent="0.2">
      <c r="A166" s="15" t="s">
        <v>195</v>
      </c>
      <c r="B166" s="28" t="s">
        <v>148</v>
      </c>
      <c r="C166" s="3">
        <f t="shared" ref="C166:AF166" si="34">C$86+C$103</f>
        <v>109577</v>
      </c>
      <c r="D166" s="3">
        <f t="shared" si="34"/>
        <v>131267</v>
      </c>
      <c r="E166" s="42">
        <f t="shared" si="34"/>
        <v>146605</v>
      </c>
      <c r="F166" s="42">
        <f t="shared" si="34"/>
        <v>159089</v>
      </c>
      <c r="G166" s="42">
        <f t="shared" si="34"/>
        <v>185887</v>
      </c>
      <c r="H166" s="42">
        <f t="shared" si="34"/>
        <v>157694</v>
      </c>
      <c r="I166" s="42">
        <f t="shared" si="34"/>
        <v>123358</v>
      </c>
      <c r="J166" s="42">
        <f t="shared" si="34"/>
        <v>114252</v>
      </c>
      <c r="K166" s="42">
        <f t="shared" si="34"/>
        <v>143555</v>
      </c>
      <c r="L166" s="42">
        <f t="shared" si="34"/>
        <v>147933</v>
      </c>
      <c r="M166" s="3">
        <f t="shared" si="34"/>
        <v>119110</v>
      </c>
      <c r="N166" s="3">
        <f t="shared" si="34"/>
        <v>105440</v>
      </c>
      <c r="O166" s="3">
        <f t="shared" si="34"/>
        <v>94914</v>
      </c>
      <c r="P166" s="3">
        <f t="shared" si="34"/>
        <v>69648</v>
      </c>
      <c r="Q166" s="3">
        <f t="shared" si="34"/>
        <v>77458</v>
      </c>
      <c r="R166" s="3">
        <f t="shared" si="34"/>
        <v>79019</v>
      </c>
      <c r="S166" s="3">
        <f t="shared" si="34"/>
        <v>64919</v>
      </c>
      <c r="T166" s="3">
        <f t="shared" si="34"/>
        <v>50509</v>
      </c>
      <c r="U166" s="3">
        <f t="shared" si="34"/>
        <v>32101</v>
      </c>
      <c r="V166" s="3">
        <f t="shared" si="34"/>
        <v>18270</v>
      </c>
      <c r="W166" s="3">
        <f t="shared" si="34"/>
        <v>21555</v>
      </c>
      <c r="X166" s="3">
        <f t="shared" si="34"/>
        <v>39931</v>
      </c>
      <c r="Y166" s="3">
        <f t="shared" si="34"/>
        <v>28743</v>
      </c>
      <c r="Z166" s="3">
        <f t="shared" si="34"/>
        <v>20459</v>
      </c>
      <c r="AA166" s="3">
        <f t="shared" si="34"/>
        <v>16753</v>
      </c>
      <c r="AB166" s="3">
        <f t="shared" si="34"/>
        <v>18020</v>
      </c>
      <c r="AC166" s="3">
        <f t="shared" si="34"/>
        <v>22634</v>
      </c>
      <c r="AD166" s="3">
        <f t="shared" si="34"/>
        <v>26540</v>
      </c>
      <c r="AE166" s="3">
        <f t="shared" si="34"/>
        <v>22010</v>
      </c>
      <c r="AF166" s="42">
        <f t="shared" si="34"/>
        <v>18600</v>
      </c>
    </row>
    <row r="167" spans="1:90" x14ac:dyDescent="0.2">
      <c r="A167" s="15" t="s">
        <v>196</v>
      </c>
      <c r="B167" s="28" t="s">
        <v>148</v>
      </c>
      <c r="C167" s="3">
        <f t="shared" ref="C167:AF167" si="35">C$59</f>
        <v>53227</v>
      </c>
      <c r="D167" s="3">
        <f t="shared" si="35"/>
        <v>59694</v>
      </c>
      <c r="E167" s="3">
        <f t="shared" si="35"/>
        <v>62501</v>
      </c>
      <c r="F167" s="3">
        <f t="shared" si="35"/>
        <v>64417</v>
      </c>
      <c r="G167" s="3">
        <f t="shared" si="35"/>
        <v>68441</v>
      </c>
      <c r="H167" s="3">
        <f t="shared" si="35"/>
        <v>63833</v>
      </c>
      <c r="I167" s="3">
        <f t="shared" si="35"/>
        <v>56310</v>
      </c>
      <c r="J167" s="3">
        <f t="shared" si="35"/>
        <v>49343</v>
      </c>
      <c r="K167" s="3">
        <f t="shared" si="35"/>
        <v>55602</v>
      </c>
      <c r="L167" s="3">
        <f t="shared" si="35"/>
        <v>53783</v>
      </c>
      <c r="M167" s="3">
        <f t="shared" si="35"/>
        <v>42278</v>
      </c>
      <c r="N167" s="3">
        <f t="shared" si="35"/>
        <v>37453</v>
      </c>
      <c r="O167" s="3">
        <f t="shared" si="35"/>
        <v>36395</v>
      </c>
      <c r="P167" s="3">
        <f t="shared" si="35"/>
        <v>27157</v>
      </c>
      <c r="Q167" s="3">
        <f t="shared" si="35"/>
        <v>31272</v>
      </c>
      <c r="R167" s="3">
        <f t="shared" si="35"/>
        <v>32210</v>
      </c>
      <c r="S167" s="3">
        <f t="shared" si="35"/>
        <v>29844</v>
      </c>
      <c r="T167" s="3">
        <f t="shared" si="35"/>
        <v>24774</v>
      </c>
      <c r="U167" s="3">
        <f t="shared" si="35"/>
        <v>16221</v>
      </c>
      <c r="V167" s="3">
        <f t="shared" si="35"/>
        <v>12221</v>
      </c>
      <c r="W167" s="3">
        <f t="shared" si="35"/>
        <v>12592</v>
      </c>
      <c r="X167" s="3">
        <f t="shared" si="35"/>
        <v>17350</v>
      </c>
      <c r="Y167" s="3">
        <f t="shared" si="35"/>
        <v>12797</v>
      </c>
      <c r="Z167" s="3">
        <f t="shared" si="35"/>
        <v>9590</v>
      </c>
      <c r="AA167" s="3">
        <f t="shared" si="35"/>
        <v>6990</v>
      </c>
      <c r="AB167" s="3">
        <f t="shared" si="35"/>
        <v>6160</v>
      </c>
      <c r="AC167" s="3">
        <f t="shared" si="35"/>
        <v>6770</v>
      </c>
      <c r="AD167" s="3">
        <f t="shared" si="35"/>
        <v>9110</v>
      </c>
      <c r="AE167" s="3">
        <f t="shared" si="35"/>
        <v>8355</v>
      </c>
      <c r="AF167" s="42">
        <f t="shared" si="35"/>
        <v>7220</v>
      </c>
    </row>
    <row r="168" spans="1:90" x14ac:dyDescent="0.2">
      <c r="A168" s="15" t="s">
        <v>197</v>
      </c>
      <c r="B168" s="28" t="s">
        <v>148</v>
      </c>
      <c r="C168" s="3">
        <f t="shared" ref="C168:AF168" si="36">C$90+C$93</f>
        <v>76567</v>
      </c>
      <c r="D168" s="3">
        <f t="shared" si="36"/>
        <v>87840</v>
      </c>
      <c r="E168" s="3">
        <f t="shared" si="36"/>
        <v>93879</v>
      </c>
      <c r="F168" s="3">
        <f t="shared" si="36"/>
        <v>106895</v>
      </c>
      <c r="G168" s="3">
        <f t="shared" si="36"/>
        <v>119611</v>
      </c>
      <c r="H168" s="3">
        <f t="shared" si="36"/>
        <v>104328</v>
      </c>
      <c r="I168" s="3">
        <f t="shared" si="36"/>
        <v>88346</v>
      </c>
      <c r="J168" s="3">
        <f t="shared" si="36"/>
        <v>85914</v>
      </c>
      <c r="K168" s="3">
        <f t="shared" si="36"/>
        <v>97836</v>
      </c>
      <c r="L168" s="3">
        <f t="shared" si="36"/>
        <v>96659</v>
      </c>
      <c r="M168" s="3">
        <f t="shared" si="36"/>
        <v>75715</v>
      </c>
      <c r="N168" s="3">
        <f t="shared" si="36"/>
        <v>65710</v>
      </c>
      <c r="O168" s="3">
        <f t="shared" si="36"/>
        <v>65401</v>
      </c>
      <c r="P168" s="3">
        <f t="shared" si="36"/>
        <v>50010</v>
      </c>
      <c r="Q168" s="3">
        <f t="shared" si="36"/>
        <v>54404</v>
      </c>
      <c r="R168" s="3">
        <f t="shared" si="36"/>
        <v>49030</v>
      </c>
      <c r="S168" s="3">
        <f t="shared" si="36"/>
        <v>41163</v>
      </c>
      <c r="T168" s="3">
        <f t="shared" si="36"/>
        <v>31273</v>
      </c>
      <c r="U168" s="3">
        <f t="shared" si="36"/>
        <v>23113</v>
      </c>
      <c r="V168" s="3">
        <f t="shared" si="36"/>
        <v>11247</v>
      </c>
      <c r="W168" s="3">
        <f t="shared" si="36"/>
        <v>11919</v>
      </c>
      <c r="X168" s="3">
        <f t="shared" si="36"/>
        <v>23198</v>
      </c>
      <c r="Y168" s="3">
        <f t="shared" si="36"/>
        <v>17692</v>
      </c>
      <c r="Z168" s="3">
        <f t="shared" si="36"/>
        <v>12624</v>
      </c>
      <c r="AA168" s="3">
        <f t="shared" si="36"/>
        <v>12700</v>
      </c>
      <c r="AB168" s="3">
        <f t="shared" si="36"/>
        <v>11016</v>
      </c>
      <c r="AC168" s="3">
        <f t="shared" si="36"/>
        <v>13200</v>
      </c>
      <c r="AD168" s="3">
        <f t="shared" si="36"/>
        <v>18140</v>
      </c>
      <c r="AE168" s="3">
        <f t="shared" si="36"/>
        <v>20090</v>
      </c>
      <c r="AF168" s="42">
        <f t="shared" si="36"/>
        <v>15700</v>
      </c>
    </row>
    <row r="169" spans="1:90" x14ac:dyDescent="0.2">
      <c r="A169" s="15" t="s">
        <v>198</v>
      </c>
      <c r="B169" s="28" t="s">
        <v>148</v>
      </c>
      <c r="C169" s="3">
        <f t="shared" ref="C169:AF169" si="37">C$16+C$108+C$69</f>
        <v>39302</v>
      </c>
      <c r="D169" s="3">
        <f t="shared" si="37"/>
        <v>47015</v>
      </c>
      <c r="E169" s="3">
        <f t="shared" si="37"/>
        <v>33770</v>
      </c>
      <c r="F169" s="3">
        <f t="shared" si="37"/>
        <v>31016</v>
      </c>
      <c r="G169" s="3">
        <f t="shared" si="37"/>
        <v>35003</v>
      </c>
      <c r="H169" s="3">
        <f t="shared" si="37"/>
        <v>33185</v>
      </c>
      <c r="I169" s="3">
        <f t="shared" si="37"/>
        <v>31239</v>
      </c>
      <c r="J169" s="3">
        <f t="shared" si="37"/>
        <v>29406</v>
      </c>
      <c r="K169" s="3">
        <f t="shared" si="37"/>
        <v>36170</v>
      </c>
      <c r="L169" s="3">
        <f t="shared" si="37"/>
        <v>28522</v>
      </c>
      <c r="M169" s="3">
        <f t="shared" si="37"/>
        <v>22810</v>
      </c>
      <c r="N169" s="3">
        <f t="shared" si="37"/>
        <v>19286</v>
      </c>
      <c r="O169" s="3">
        <f t="shared" si="37"/>
        <v>22279</v>
      </c>
      <c r="P169" s="3">
        <f t="shared" si="37"/>
        <v>18440</v>
      </c>
      <c r="Q169" s="3">
        <f t="shared" si="37"/>
        <v>19195</v>
      </c>
      <c r="R169" s="3">
        <f t="shared" si="37"/>
        <v>19414</v>
      </c>
      <c r="S169" s="3">
        <f t="shared" si="37"/>
        <v>19827</v>
      </c>
      <c r="T169" s="3">
        <f t="shared" si="37"/>
        <v>14940</v>
      </c>
      <c r="U169" s="3">
        <f t="shared" si="37"/>
        <v>10824</v>
      </c>
      <c r="V169" s="3">
        <f t="shared" si="37"/>
        <v>7810</v>
      </c>
      <c r="W169" s="3">
        <f t="shared" si="37"/>
        <v>9848</v>
      </c>
      <c r="X169" s="3">
        <f t="shared" si="37"/>
        <v>22097</v>
      </c>
      <c r="Y169" s="3">
        <f t="shared" si="37"/>
        <v>18601</v>
      </c>
      <c r="Z169" s="3">
        <f t="shared" si="37"/>
        <v>14724</v>
      </c>
      <c r="AA169" s="3">
        <f t="shared" si="37"/>
        <v>15181</v>
      </c>
      <c r="AB169" s="3">
        <f t="shared" si="37"/>
        <v>17800</v>
      </c>
      <c r="AC169" s="3">
        <f t="shared" si="37"/>
        <v>20070</v>
      </c>
      <c r="AD169" s="3">
        <f t="shared" si="37"/>
        <v>22015</v>
      </c>
      <c r="AE169" s="3">
        <f t="shared" si="37"/>
        <v>29379</v>
      </c>
      <c r="AF169" s="42">
        <f t="shared" si="37"/>
        <v>24660</v>
      </c>
    </row>
    <row r="170" spans="1:90" x14ac:dyDescent="0.2">
      <c r="A170" s="15" t="s">
        <v>199</v>
      </c>
      <c r="B170" s="28" t="s">
        <v>148</v>
      </c>
      <c r="C170" s="3">
        <f t="shared" ref="C170:AF170" si="38">C$65+C$83</f>
        <v>24327</v>
      </c>
      <c r="D170" s="3">
        <f t="shared" si="38"/>
        <v>24030</v>
      </c>
      <c r="E170" s="3">
        <f t="shared" si="38"/>
        <v>11059</v>
      </c>
      <c r="F170" s="3">
        <f t="shared" si="38"/>
        <v>7753</v>
      </c>
      <c r="G170" s="3">
        <f t="shared" si="38"/>
        <v>19699</v>
      </c>
      <c r="H170" s="3">
        <f t="shared" si="38"/>
        <v>17635</v>
      </c>
      <c r="I170" s="3">
        <f t="shared" si="38"/>
        <v>18272</v>
      </c>
      <c r="J170" s="3">
        <f t="shared" si="38"/>
        <v>22835</v>
      </c>
      <c r="K170" s="3">
        <f t="shared" si="38"/>
        <v>29492</v>
      </c>
      <c r="L170" s="3">
        <f t="shared" si="38"/>
        <v>29230</v>
      </c>
      <c r="M170" s="3">
        <f t="shared" si="38"/>
        <v>20996</v>
      </c>
      <c r="N170" s="3">
        <f t="shared" si="38"/>
        <v>17090</v>
      </c>
      <c r="O170" s="3">
        <f t="shared" si="38"/>
        <v>19170</v>
      </c>
      <c r="P170" s="3">
        <f t="shared" si="38"/>
        <v>23014</v>
      </c>
      <c r="Q170" s="3">
        <f t="shared" si="38"/>
        <v>22463</v>
      </c>
      <c r="R170" s="3">
        <f t="shared" si="38"/>
        <v>20125</v>
      </c>
      <c r="S170" s="3">
        <f t="shared" si="38"/>
        <v>18435</v>
      </c>
      <c r="T170" s="3">
        <f t="shared" si="38"/>
        <v>14999</v>
      </c>
      <c r="U170" s="3">
        <f t="shared" si="38"/>
        <v>13755</v>
      </c>
      <c r="V170" s="3">
        <f t="shared" si="38"/>
        <v>5974</v>
      </c>
      <c r="W170" s="3">
        <f t="shared" si="38"/>
        <v>4334</v>
      </c>
      <c r="X170" s="3">
        <f t="shared" si="38"/>
        <v>12149</v>
      </c>
      <c r="Y170" s="3">
        <f t="shared" si="38"/>
        <v>8186</v>
      </c>
      <c r="Z170" s="3">
        <f t="shared" si="38"/>
        <v>5212</v>
      </c>
      <c r="AA170" s="3">
        <f t="shared" si="38"/>
        <v>3482</v>
      </c>
      <c r="AB170" s="3">
        <f t="shared" si="38"/>
        <v>6530</v>
      </c>
      <c r="AC170" s="3">
        <f t="shared" si="38"/>
        <v>7780</v>
      </c>
      <c r="AD170" s="3">
        <f t="shared" si="38"/>
        <v>19895</v>
      </c>
      <c r="AE170" s="3">
        <f t="shared" si="38"/>
        <v>21875</v>
      </c>
      <c r="AF170" s="42">
        <f t="shared" si="38"/>
        <v>15670</v>
      </c>
    </row>
    <row r="171" spans="1:90" x14ac:dyDescent="0.2">
      <c r="A171" s="15" t="s">
        <v>200</v>
      </c>
      <c r="B171" s="28" t="s">
        <v>148</v>
      </c>
      <c r="C171" s="3">
        <f t="shared" ref="C171:AF171" si="39">C$99</f>
        <v>17751</v>
      </c>
      <c r="D171" s="3">
        <f t="shared" si="39"/>
        <v>22556</v>
      </c>
      <c r="E171" s="3">
        <f t="shared" si="39"/>
        <v>20596</v>
      </c>
      <c r="F171" s="3">
        <f t="shared" si="39"/>
        <v>22116</v>
      </c>
      <c r="G171" s="3">
        <f t="shared" si="39"/>
        <v>22891</v>
      </c>
      <c r="H171" s="3">
        <f t="shared" si="39"/>
        <v>22198</v>
      </c>
      <c r="I171" s="3">
        <f t="shared" si="39"/>
        <v>17540</v>
      </c>
      <c r="J171" s="3">
        <f t="shared" si="39"/>
        <v>18541</v>
      </c>
      <c r="K171" s="3">
        <f t="shared" si="39"/>
        <v>24753</v>
      </c>
      <c r="L171" s="3">
        <f t="shared" si="39"/>
        <v>27106</v>
      </c>
      <c r="M171" s="3">
        <f t="shared" si="39"/>
        <v>20976</v>
      </c>
      <c r="N171" s="3">
        <f t="shared" si="39"/>
        <v>20214</v>
      </c>
      <c r="O171" s="3">
        <f t="shared" si="39"/>
        <v>22280</v>
      </c>
      <c r="P171" s="3">
        <f t="shared" si="39"/>
        <v>18560</v>
      </c>
      <c r="Q171" s="3">
        <f t="shared" si="39"/>
        <v>20900</v>
      </c>
      <c r="R171" s="3">
        <f t="shared" si="39"/>
        <v>17159</v>
      </c>
      <c r="S171" s="3">
        <f t="shared" si="39"/>
        <v>14100</v>
      </c>
      <c r="T171" s="3">
        <f t="shared" si="39"/>
        <v>12700</v>
      </c>
      <c r="U171" s="3">
        <f t="shared" si="39"/>
        <v>9150</v>
      </c>
      <c r="V171" s="3">
        <f t="shared" si="39"/>
        <v>4529</v>
      </c>
      <c r="W171" s="3">
        <f t="shared" si="39"/>
        <v>6644</v>
      </c>
      <c r="X171" s="3">
        <f t="shared" si="39"/>
        <v>14991</v>
      </c>
      <c r="Y171" s="3">
        <f t="shared" si="39"/>
        <v>12210</v>
      </c>
      <c r="Z171" s="3">
        <f t="shared" si="39"/>
        <v>8469</v>
      </c>
      <c r="AA171" s="3">
        <f t="shared" si="39"/>
        <v>6345</v>
      </c>
      <c r="AB171" s="3">
        <f t="shared" si="39"/>
        <v>7685</v>
      </c>
      <c r="AC171" s="3">
        <f t="shared" si="39"/>
        <v>8090</v>
      </c>
      <c r="AD171" s="3">
        <f t="shared" si="39"/>
        <v>11524</v>
      </c>
      <c r="AE171" s="3">
        <f t="shared" si="39"/>
        <v>12611</v>
      </c>
      <c r="AF171" s="42">
        <f t="shared" si="39"/>
        <v>9795</v>
      </c>
    </row>
    <row r="172" spans="1:90" x14ac:dyDescent="0.2">
      <c r="A172" s="15" t="s">
        <v>201</v>
      </c>
      <c r="B172" s="28" t="s">
        <v>148</v>
      </c>
      <c r="C172" s="3">
        <f t="shared" ref="C172:AF172" si="40">C$115</f>
        <v>922</v>
      </c>
      <c r="D172" s="3">
        <f t="shared" si="40"/>
        <v>1594</v>
      </c>
      <c r="E172" s="3">
        <f t="shared" si="40"/>
        <v>1211</v>
      </c>
      <c r="F172" s="3">
        <f t="shared" si="40"/>
        <v>805</v>
      </c>
      <c r="G172" s="3">
        <f t="shared" si="40"/>
        <v>1350</v>
      </c>
      <c r="H172" s="3">
        <f t="shared" si="40"/>
        <v>2870</v>
      </c>
      <c r="I172" s="3">
        <f t="shared" si="40"/>
        <v>2680</v>
      </c>
      <c r="J172" s="3">
        <f t="shared" si="40"/>
        <v>3000</v>
      </c>
      <c r="K172" s="3">
        <f t="shared" si="40"/>
        <v>3090</v>
      </c>
      <c r="L172" s="3">
        <f t="shared" si="40"/>
        <v>2940</v>
      </c>
      <c r="M172" s="3">
        <f t="shared" si="40"/>
        <v>2555</v>
      </c>
      <c r="N172" s="3">
        <f t="shared" si="40"/>
        <v>2095</v>
      </c>
      <c r="O172" s="3">
        <f t="shared" si="40"/>
        <v>1736</v>
      </c>
      <c r="P172" s="3">
        <f t="shared" si="40"/>
        <v>2183</v>
      </c>
      <c r="Q172" s="3">
        <f t="shared" si="40"/>
        <v>2327</v>
      </c>
      <c r="R172" s="3">
        <f t="shared" si="40"/>
        <v>2282</v>
      </c>
      <c r="S172" s="3">
        <f t="shared" si="40"/>
        <v>2420</v>
      </c>
      <c r="T172" s="3">
        <f t="shared" si="40"/>
        <v>2476</v>
      </c>
      <c r="U172" s="3">
        <f t="shared" si="40"/>
        <v>1827</v>
      </c>
      <c r="V172" s="3">
        <f t="shared" si="40"/>
        <v>1278</v>
      </c>
      <c r="W172" s="3">
        <f t="shared" si="40"/>
        <v>1540</v>
      </c>
      <c r="X172" s="3">
        <f t="shared" si="40"/>
        <v>2533</v>
      </c>
      <c r="Y172" s="3">
        <f t="shared" si="40"/>
        <v>2107</v>
      </c>
      <c r="Z172" s="3">
        <f t="shared" si="40"/>
        <v>1198</v>
      </c>
      <c r="AA172" s="3">
        <f t="shared" si="40"/>
        <v>1296</v>
      </c>
      <c r="AB172" s="3">
        <f t="shared" si="40"/>
        <v>1542</v>
      </c>
      <c r="AC172" s="3">
        <f t="shared" si="40"/>
        <v>2023</v>
      </c>
      <c r="AD172" s="3">
        <f t="shared" si="40"/>
        <v>1640</v>
      </c>
      <c r="AE172" s="3">
        <f t="shared" si="40"/>
        <v>1532</v>
      </c>
      <c r="AF172" s="42">
        <f t="shared" si="40"/>
        <v>1590</v>
      </c>
    </row>
    <row r="173" spans="1:90" s="17" customFormat="1" ht="15" x14ac:dyDescent="0.25">
      <c r="A173" s="16" t="s">
        <v>147</v>
      </c>
      <c r="B173" s="25"/>
      <c r="C173" s="16">
        <f>C$125</f>
        <v>622016</v>
      </c>
      <c r="D173" s="16">
        <f>D$125</f>
        <v>687411</v>
      </c>
      <c r="E173" s="16">
        <f t="shared" ref="E173:AF173" si="41">E$125</f>
        <v>663101</v>
      </c>
      <c r="F173" s="16">
        <f t="shared" si="41"/>
        <v>687386</v>
      </c>
      <c r="G173" s="16">
        <f t="shared" si="41"/>
        <v>739158</v>
      </c>
      <c r="H173" s="16">
        <f t="shared" si="41"/>
        <v>667601</v>
      </c>
      <c r="I173" s="16">
        <f t="shared" si="41"/>
        <v>573086</v>
      </c>
      <c r="J173" s="16">
        <f t="shared" si="41"/>
        <v>537282</v>
      </c>
      <c r="K173" s="16">
        <f t="shared" si="41"/>
        <v>624660</v>
      </c>
      <c r="L173" s="16">
        <f t="shared" si="41"/>
        <v>626588</v>
      </c>
      <c r="M173" s="16">
        <f t="shared" si="41"/>
        <v>489923</v>
      </c>
      <c r="N173" s="16">
        <f t="shared" si="41"/>
        <v>428984</v>
      </c>
      <c r="O173" s="16">
        <f t="shared" si="41"/>
        <v>413164</v>
      </c>
      <c r="P173" s="16">
        <f t="shared" si="41"/>
        <v>334950</v>
      </c>
      <c r="Q173" s="16">
        <f t="shared" si="41"/>
        <v>363758</v>
      </c>
      <c r="R173" s="16">
        <f t="shared" si="41"/>
        <v>354649</v>
      </c>
      <c r="S173" s="16">
        <f t="shared" si="41"/>
        <v>313805</v>
      </c>
      <c r="T173" s="16">
        <f t="shared" si="41"/>
        <v>237265</v>
      </c>
      <c r="U173" s="16">
        <f t="shared" si="41"/>
        <v>160704</v>
      </c>
      <c r="V173" s="16">
        <f t="shared" si="41"/>
        <v>97030</v>
      </c>
      <c r="W173" s="16">
        <f t="shared" si="41"/>
        <v>109898</v>
      </c>
      <c r="X173" s="16">
        <f t="shared" si="41"/>
        <v>239517</v>
      </c>
      <c r="Y173" s="16">
        <f t="shared" si="41"/>
        <v>183456</v>
      </c>
      <c r="Z173" s="16">
        <f t="shared" si="41"/>
        <v>134100</v>
      </c>
      <c r="AA173" s="16">
        <f t="shared" si="41"/>
        <v>119522</v>
      </c>
      <c r="AB173" s="16">
        <f t="shared" si="41"/>
        <v>139463</v>
      </c>
      <c r="AC173" s="16">
        <f t="shared" si="41"/>
        <v>159024</v>
      </c>
      <c r="AD173" s="16">
        <f t="shared" si="41"/>
        <v>214566</v>
      </c>
      <c r="AE173" s="16">
        <f t="shared" si="41"/>
        <v>216659</v>
      </c>
      <c r="AF173" s="16">
        <f t="shared" si="41"/>
        <v>172155</v>
      </c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</row>
    <row r="184" ht="9.75" customHeight="1" x14ac:dyDescent="0.2"/>
  </sheetData>
  <phoneticPr fontId="1" type="noConversion"/>
  <conditionalFormatting sqref="D154:AE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:AF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FF66"/>
  </sheetPr>
  <dimension ref="A1:AF173"/>
  <sheetViews>
    <sheetView zoomScale="90" zoomScaleNormal="90" workbookViewId="0">
      <pane xSplit="2" ySplit="6" topLeftCell="X7" activePane="bottomRight" state="frozen"/>
      <selection pane="topRight" activeCell="C1" sqref="C1"/>
      <selection pane="bottomLeft" activeCell="A7" sqref="A7"/>
      <selection pane="bottomRight" activeCell="AF126" sqref="AF126"/>
    </sheetView>
  </sheetViews>
  <sheetFormatPr baseColWidth="10" defaultColWidth="9.140625" defaultRowHeight="12.75" x14ac:dyDescent="0.2"/>
  <cols>
    <col min="1" max="1" width="53.140625" style="2" customWidth="1"/>
    <col min="2" max="2" width="27.5703125" style="2" customWidth="1"/>
    <col min="3" max="32" width="11.42578125" style="2" customWidth="1"/>
    <col min="33" max="256" width="11.42578125" customWidth="1"/>
  </cols>
  <sheetData>
    <row r="1" spans="1:32" ht="18" x14ac:dyDescent="0.25">
      <c r="A1" s="6" t="s">
        <v>202</v>
      </c>
      <c r="B1" s="6"/>
    </row>
    <row r="2" spans="1:32" x14ac:dyDescent="0.2">
      <c r="A2" s="41" t="s">
        <v>1</v>
      </c>
      <c r="B2" s="1"/>
      <c r="C2" s="4"/>
      <c r="D2" s="4"/>
    </row>
    <row r="3" spans="1:32" x14ac:dyDescent="0.2">
      <c r="A3" s="1" t="s">
        <v>2</v>
      </c>
      <c r="B3" s="1"/>
      <c r="C3" s="58">
        <v>0</v>
      </c>
      <c r="D3" s="3" t="s">
        <v>203</v>
      </c>
    </row>
    <row r="4" spans="1:32" x14ac:dyDescent="0.2">
      <c r="A4" s="5">
        <v>43383</v>
      </c>
      <c r="B4" s="5"/>
    </row>
    <row r="5" spans="1:32" x14ac:dyDescent="0.2">
      <c r="A5" s="2" t="s">
        <v>4</v>
      </c>
      <c r="V5"/>
      <c r="W5"/>
      <c r="X5"/>
      <c r="Y5"/>
      <c r="Z5"/>
      <c r="AA5"/>
      <c r="AB5"/>
      <c r="AC5"/>
      <c r="AD5"/>
      <c r="AE5" t="s">
        <v>7</v>
      </c>
      <c r="AF5"/>
    </row>
    <row r="6" spans="1:32" s="11" customFormat="1" ht="15" x14ac:dyDescent="0.25">
      <c r="A6" s="9"/>
      <c r="B6" s="9"/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0" t="s">
        <v>21</v>
      </c>
      <c r="Q6" s="10" t="s">
        <v>22</v>
      </c>
      <c r="R6" s="10" t="s">
        <v>23</v>
      </c>
      <c r="S6" s="10" t="s">
        <v>24</v>
      </c>
      <c r="T6" s="10" t="s">
        <v>25</v>
      </c>
      <c r="U6" s="10" t="s">
        <v>26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>
        <v>2017</v>
      </c>
      <c r="AF6" s="10" t="s">
        <v>214</v>
      </c>
    </row>
    <row r="7" spans="1:32" s="21" customFormat="1" ht="9.75" customHeight="1" x14ac:dyDescent="0.25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2" x14ac:dyDescent="0.2">
      <c r="A8" s="3" t="s">
        <v>27</v>
      </c>
      <c r="B8" s="8" t="s">
        <v>28</v>
      </c>
      <c r="C8" s="47">
        <v>37</v>
      </c>
      <c r="D8" s="47">
        <v>25</v>
      </c>
      <c r="E8" s="58">
        <v>0</v>
      </c>
      <c r="F8" s="58">
        <v>0</v>
      </c>
      <c r="G8" s="47">
        <v>34</v>
      </c>
      <c r="H8" s="47">
        <v>34</v>
      </c>
      <c r="I8" s="47">
        <v>34</v>
      </c>
      <c r="J8" s="47">
        <v>34</v>
      </c>
      <c r="K8" s="47">
        <v>34</v>
      </c>
      <c r="L8" s="47">
        <v>32</v>
      </c>
      <c r="M8" s="58">
        <v>0</v>
      </c>
      <c r="N8" s="47">
        <v>34</v>
      </c>
      <c r="O8" s="47">
        <v>34</v>
      </c>
      <c r="P8" s="47">
        <v>34</v>
      </c>
      <c r="Q8" s="47">
        <v>31</v>
      </c>
      <c r="R8" s="47">
        <v>33</v>
      </c>
      <c r="S8" s="47">
        <v>36</v>
      </c>
      <c r="T8" s="47">
        <v>30</v>
      </c>
      <c r="U8" s="47">
        <v>30</v>
      </c>
      <c r="V8" s="47">
        <v>30</v>
      </c>
      <c r="W8" s="47">
        <v>32</v>
      </c>
      <c r="X8" s="30">
        <v>40</v>
      </c>
      <c r="Y8" s="30">
        <v>30</v>
      </c>
      <c r="Z8" s="30">
        <v>47</v>
      </c>
      <c r="AA8" s="30">
        <v>35</v>
      </c>
      <c r="AB8" s="30">
        <v>36</v>
      </c>
      <c r="AC8" s="30">
        <v>35</v>
      </c>
      <c r="AD8" s="30">
        <v>32</v>
      </c>
      <c r="AE8" s="30">
        <v>36</v>
      </c>
      <c r="AF8" s="30">
        <v>35</v>
      </c>
    </row>
    <row r="9" spans="1:32" x14ac:dyDescent="0.2">
      <c r="A9" s="3" t="s">
        <v>29</v>
      </c>
      <c r="B9" s="8" t="s">
        <v>28</v>
      </c>
      <c r="C9" s="47">
        <v>32</v>
      </c>
      <c r="D9" s="47">
        <v>33</v>
      </c>
      <c r="E9" s="47">
        <v>46</v>
      </c>
      <c r="F9" s="47">
        <v>25</v>
      </c>
      <c r="G9" s="47">
        <v>30</v>
      </c>
      <c r="H9" s="47">
        <v>30</v>
      </c>
      <c r="I9" s="47">
        <v>30</v>
      </c>
      <c r="J9" s="47">
        <v>29</v>
      </c>
      <c r="K9" s="47">
        <v>32</v>
      </c>
      <c r="L9" s="47">
        <v>25</v>
      </c>
      <c r="M9" s="47">
        <v>25</v>
      </c>
      <c r="N9" s="47">
        <v>30</v>
      </c>
      <c r="O9" s="47">
        <v>23</v>
      </c>
      <c r="P9" s="47">
        <v>34</v>
      </c>
      <c r="Q9" s="47">
        <v>35</v>
      </c>
      <c r="R9" s="47">
        <v>38</v>
      </c>
      <c r="S9" s="47">
        <v>45</v>
      </c>
      <c r="T9" s="47">
        <v>45</v>
      </c>
      <c r="U9" s="47">
        <v>30</v>
      </c>
      <c r="V9" s="47">
        <v>30</v>
      </c>
      <c r="W9" s="47">
        <v>32</v>
      </c>
      <c r="X9" s="30">
        <v>40</v>
      </c>
      <c r="Y9" s="30">
        <v>30</v>
      </c>
      <c r="Z9" s="30">
        <v>42</v>
      </c>
      <c r="AA9" s="30">
        <v>30</v>
      </c>
      <c r="AB9" s="30">
        <v>22</v>
      </c>
      <c r="AC9" s="30">
        <v>22</v>
      </c>
      <c r="AD9" s="30">
        <v>33</v>
      </c>
      <c r="AE9" s="30">
        <v>37</v>
      </c>
      <c r="AF9" s="30">
        <v>35</v>
      </c>
    </row>
    <row r="10" spans="1:32" s="14" customFormat="1" x14ac:dyDescent="0.2">
      <c r="A10" s="13" t="s">
        <v>30</v>
      </c>
      <c r="B10" s="24" t="s">
        <v>28</v>
      </c>
      <c r="C10" s="29">
        <v>32.660000000000004</v>
      </c>
      <c r="D10" s="29">
        <v>32.58</v>
      </c>
      <c r="E10" s="29">
        <v>46</v>
      </c>
      <c r="F10" s="29">
        <v>25</v>
      </c>
      <c r="G10" s="29">
        <v>32.18</v>
      </c>
      <c r="H10" s="29">
        <v>32.67</v>
      </c>
      <c r="I10" s="29">
        <v>32.67</v>
      </c>
      <c r="J10" s="29">
        <v>32.75</v>
      </c>
      <c r="K10" s="29">
        <v>33.43</v>
      </c>
      <c r="L10" s="29">
        <v>29.38</v>
      </c>
      <c r="M10" s="29">
        <v>25</v>
      </c>
      <c r="N10" s="29">
        <v>32</v>
      </c>
      <c r="O10" s="29">
        <v>23.42</v>
      </c>
      <c r="P10" s="29">
        <v>34</v>
      </c>
      <c r="Q10" s="29">
        <v>33.730000000000004</v>
      </c>
      <c r="R10" s="29">
        <v>36.160000000000004</v>
      </c>
      <c r="S10" s="29">
        <v>43.01</v>
      </c>
      <c r="T10" s="29">
        <v>39.800000000000004</v>
      </c>
      <c r="U10" s="29">
        <v>30</v>
      </c>
      <c r="V10" s="29">
        <v>30</v>
      </c>
      <c r="W10" s="29">
        <v>32</v>
      </c>
      <c r="X10" s="29">
        <v>40</v>
      </c>
      <c r="Y10" s="29">
        <v>30</v>
      </c>
      <c r="Z10" s="29">
        <v>44.5</v>
      </c>
      <c r="AA10" s="29">
        <v>32.17</v>
      </c>
      <c r="AB10" s="29">
        <v>29.53</v>
      </c>
      <c r="AC10" s="29">
        <v>28.88</v>
      </c>
      <c r="AD10" s="29">
        <v>32.22</v>
      </c>
      <c r="AE10" s="29">
        <v>36.22</v>
      </c>
      <c r="AF10" s="29">
        <v>35</v>
      </c>
    </row>
    <row r="11" spans="1:32" x14ac:dyDescent="0.2">
      <c r="A11" s="3" t="s">
        <v>31</v>
      </c>
      <c r="B11" s="8" t="s">
        <v>32</v>
      </c>
      <c r="C11" s="47">
        <v>60</v>
      </c>
      <c r="D11" s="47">
        <v>40</v>
      </c>
      <c r="E11" s="47">
        <v>35</v>
      </c>
      <c r="F11" s="47">
        <v>35</v>
      </c>
      <c r="G11" s="47">
        <v>30</v>
      </c>
      <c r="H11" s="47">
        <v>33.69</v>
      </c>
      <c r="I11" s="47">
        <v>50</v>
      </c>
      <c r="J11" s="47">
        <v>35</v>
      </c>
      <c r="K11" s="47">
        <v>35</v>
      </c>
      <c r="L11" s="47">
        <v>35.4</v>
      </c>
      <c r="M11" s="47">
        <v>35</v>
      </c>
      <c r="N11" s="47">
        <v>30</v>
      </c>
      <c r="O11" s="47">
        <v>30</v>
      </c>
      <c r="P11" s="47">
        <v>35</v>
      </c>
      <c r="Q11" s="47">
        <v>30</v>
      </c>
      <c r="R11" s="47">
        <v>30</v>
      </c>
      <c r="S11" s="47">
        <v>30</v>
      </c>
      <c r="T11" s="47">
        <v>35</v>
      </c>
      <c r="U11" s="47">
        <v>20</v>
      </c>
      <c r="V11" s="47">
        <v>20</v>
      </c>
      <c r="W11" s="47">
        <v>22</v>
      </c>
      <c r="X11" s="30">
        <v>22</v>
      </c>
      <c r="Y11" s="30">
        <v>18</v>
      </c>
      <c r="Z11" s="30">
        <v>22</v>
      </c>
      <c r="AA11" s="30">
        <v>22</v>
      </c>
      <c r="AB11" s="30">
        <v>22</v>
      </c>
      <c r="AC11" s="30">
        <v>25</v>
      </c>
      <c r="AD11" s="30">
        <v>28</v>
      </c>
      <c r="AE11" s="30">
        <v>28</v>
      </c>
      <c r="AF11" s="30">
        <v>25</v>
      </c>
    </row>
    <row r="12" spans="1:32" x14ac:dyDescent="0.2">
      <c r="A12" s="3" t="s">
        <v>33</v>
      </c>
      <c r="B12" s="8" t="s">
        <v>32</v>
      </c>
      <c r="C12" s="47">
        <v>23</v>
      </c>
      <c r="D12" s="47">
        <v>40</v>
      </c>
      <c r="E12" s="47">
        <v>50</v>
      </c>
      <c r="F12" s="47">
        <v>50</v>
      </c>
      <c r="G12" s="47">
        <v>40</v>
      </c>
      <c r="H12" s="47">
        <v>35</v>
      </c>
      <c r="I12" s="47">
        <v>31</v>
      </c>
      <c r="J12" s="47">
        <v>38</v>
      </c>
      <c r="K12" s="47">
        <v>42</v>
      </c>
      <c r="L12" s="47">
        <v>38</v>
      </c>
      <c r="M12" s="47">
        <v>38</v>
      </c>
      <c r="N12" s="47">
        <v>36</v>
      </c>
      <c r="O12" s="47">
        <v>34</v>
      </c>
      <c r="P12" s="47">
        <v>47</v>
      </c>
      <c r="Q12" s="47">
        <v>35</v>
      </c>
      <c r="R12" s="47">
        <v>36</v>
      </c>
      <c r="S12" s="47">
        <v>30</v>
      </c>
      <c r="T12" s="47">
        <v>31</v>
      </c>
      <c r="U12" s="47">
        <v>20</v>
      </c>
      <c r="V12" s="47">
        <v>20</v>
      </c>
      <c r="W12" s="47">
        <v>22</v>
      </c>
      <c r="X12" s="30">
        <v>23</v>
      </c>
      <c r="Y12" s="30">
        <v>20</v>
      </c>
      <c r="Z12" s="30">
        <v>23</v>
      </c>
      <c r="AA12" s="30">
        <v>23</v>
      </c>
      <c r="AB12" s="30">
        <v>25</v>
      </c>
      <c r="AC12" s="30">
        <v>25</v>
      </c>
      <c r="AD12" s="30">
        <v>25</v>
      </c>
      <c r="AE12" s="30">
        <v>25</v>
      </c>
      <c r="AF12" s="30">
        <v>25</v>
      </c>
    </row>
    <row r="13" spans="1:32" x14ac:dyDescent="0.2">
      <c r="A13" s="3" t="s">
        <v>34</v>
      </c>
      <c r="B13" s="8" t="s">
        <v>32</v>
      </c>
      <c r="C13" s="47">
        <v>25</v>
      </c>
      <c r="D13" s="47">
        <v>45</v>
      </c>
      <c r="E13" s="47">
        <v>40</v>
      </c>
      <c r="F13" s="47">
        <v>25</v>
      </c>
      <c r="G13" s="47">
        <v>30</v>
      </c>
      <c r="H13" s="47">
        <v>30</v>
      </c>
      <c r="I13" s="47">
        <v>27</v>
      </c>
      <c r="J13" s="47">
        <v>39</v>
      </c>
      <c r="K13" s="47">
        <v>25</v>
      </c>
      <c r="L13" s="47">
        <v>25</v>
      </c>
      <c r="M13" s="47">
        <v>30</v>
      </c>
      <c r="N13" s="47">
        <v>25</v>
      </c>
      <c r="O13" s="47">
        <v>30</v>
      </c>
      <c r="P13" s="47">
        <v>25</v>
      </c>
      <c r="Q13" s="47">
        <v>25</v>
      </c>
      <c r="R13" s="47">
        <v>30</v>
      </c>
      <c r="S13" s="47">
        <v>25</v>
      </c>
      <c r="T13" s="47">
        <v>30</v>
      </c>
      <c r="U13" s="47">
        <v>20</v>
      </c>
      <c r="V13" s="47">
        <v>23</v>
      </c>
      <c r="W13" s="47">
        <v>25</v>
      </c>
      <c r="X13" s="30">
        <v>23</v>
      </c>
      <c r="Y13" s="30">
        <v>20</v>
      </c>
      <c r="Z13" s="30">
        <v>23</v>
      </c>
      <c r="AA13" s="30">
        <v>22</v>
      </c>
      <c r="AB13" s="30">
        <v>24</v>
      </c>
      <c r="AC13" s="30">
        <v>24</v>
      </c>
      <c r="AD13" s="30">
        <v>25</v>
      </c>
      <c r="AE13" s="30">
        <v>25</v>
      </c>
      <c r="AF13" s="30">
        <v>24</v>
      </c>
    </row>
    <row r="14" spans="1:32" x14ac:dyDescent="0.2">
      <c r="A14" s="3" t="s">
        <v>35</v>
      </c>
      <c r="B14" s="8" t="s">
        <v>32</v>
      </c>
      <c r="C14" s="47">
        <v>26</v>
      </c>
      <c r="D14" s="47">
        <v>34.21</v>
      </c>
      <c r="E14" s="47">
        <v>32</v>
      </c>
      <c r="F14" s="47">
        <v>30</v>
      </c>
      <c r="G14" s="47">
        <v>34.160000000000004</v>
      </c>
      <c r="H14" s="47">
        <v>25</v>
      </c>
      <c r="I14" s="47">
        <v>24</v>
      </c>
      <c r="J14" s="47">
        <v>26</v>
      </c>
      <c r="K14" s="47">
        <v>26</v>
      </c>
      <c r="L14" s="47">
        <v>30</v>
      </c>
      <c r="M14" s="47">
        <v>20</v>
      </c>
      <c r="N14" s="47">
        <v>25</v>
      </c>
      <c r="O14" s="47">
        <v>24</v>
      </c>
      <c r="P14" s="47">
        <v>31</v>
      </c>
      <c r="Q14" s="47">
        <v>9</v>
      </c>
      <c r="R14" s="47">
        <v>22</v>
      </c>
      <c r="S14" s="47">
        <v>22</v>
      </c>
      <c r="T14" s="47">
        <v>30</v>
      </c>
      <c r="U14" s="47">
        <v>20</v>
      </c>
      <c r="V14" s="47">
        <v>25</v>
      </c>
      <c r="W14" s="47">
        <v>26</v>
      </c>
      <c r="X14" s="47">
        <v>25</v>
      </c>
      <c r="Y14" s="47">
        <v>22</v>
      </c>
      <c r="Z14" s="47">
        <v>25</v>
      </c>
      <c r="AA14" s="47">
        <v>24</v>
      </c>
      <c r="AB14" s="47">
        <v>26</v>
      </c>
      <c r="AC14" s="47">
        <v>25</v>
      </c>
      <c r="AD14" s="47">
        <v>25</v>
      </c>
      <c r="AE14" s="47">
        <v>22</v>
      </c>
      <c r="AF14" s="30">
        <v>25</v>
      </c>
    </row>
    <row r="15" spans="1:32" x14ac:dyDescent="0.2">
      <c r="A15" s="3" t="s">
        <v>36</v>
      </c>
      <c r="B15" s="8" t="s">
        <v>32</v>
      </c>
      <c r="C15" s="47">
        <v>15</v>
      </c>
      <c r="D15" s="47">
        <v>30</v>
      </c>
      <c r="E15" s="47">
        <v>40</v>
      </c>
      <c r="F15" s="47">
        <v>50</v>
      </c>
      <c r="G15" s="47">
        <v>35</v>
      </c>
      <c r="H15" s="47">
        <v>30</v>
      </c>
      <c r="I15" s="47">
        <v>35</v>
      </c>
      <c r="J15" s="47">
        <v>40</v>
      </c>
      <c r="K15" s="47">
        <v>33</v>
      </c>
      <c r="L15" s="47">
        <v>34</v>
      </c>
      <c r="M15" s="47">
        <v>40</v>
      </c>
      <c r="N15" s="47">
        <v>50</v>
      </c>
      <c r="O15" s="47">
        <v>50</v>
      </c>
      <c r="P15" s="47">
        <v>35</v>
      </c>
      <c r="Q15" s="47">
        <v>30</v>
      </c>
      <c r="R15" s="47">
        <v>30</v>
      </c>
      <c r="S15" s="47">
        <v>23</v>
      </c>
      <c r="T15" s="47">
        <v>30</v>
      </c>
      <c r="U15" s="47">
        <v>20</v>
      </c>
      <c r="V15" s="47">
        <v>20</v>
      </c>
      <c r="W15" s="47">
        <v>22</v>
      </c>
      <c r="X15" s="47">
        <v>23</v>
      </c>
      <c r="Y15" s="47">
        <v>20</v>
      </c>
      <c r="Z15" s="47">
        <v>23</v>
      </c>
      <c r="AA15" s="47">
        <v>23</v>
      </c>
      <c r="AB15" s="47">
        <v>24</v>
      </c>
      <c r="AC15" s="47">
        <v>25</v>
      </c>
      <c r="AD15" s="47">
        <v>24</v>
      </c>
      <c r="AE15" s="47">
        <v>22</v>
      </c>
      <c r="AF15" s="30">
        <v>24</v>
      </c>
    </row>
    <row r="16" spans="1:32" s="14" customFormat="1" x14ac:dyDescent="0.2">
      <c r="A16" s="13" t="s">
        <v>37</v>
      </c>
      <c r="B16" s="24" t="s">
        <v>32</v>
      </c>
      <c r="C16" s="29">
        <v>30.63</v>
      </c>
      <c r="D16" s="29">
        <v>35.76</v>
      </c>
      <c r="E16" s="29">
        <v>35.200000000000003</v>
      </c>
      <c r="F16" s="29">
        <v>35.06</v>
      </c>
      <c r="G16" s="29">
        <v>34.1</v>
      </c>
      <c r="H16" s="29">
        <v>27.42</v>
      </c>
      <c r="I16" s="29">
        <v>27.66</v>
      </c>
      <c r="J16" s="29">
        <v>29.47</v>
      </c>
      <c r="K16" s="29">
        <v>29.28</v>
      </c>
      <c r="L16" s="29">
        <v>31.330000000000002</v>
      </c>
      <c r="M16" s="29">
        <v>22.28</v>
      </c>
      <c r="N16" s="29">
        <v>26.560000000000002</v>
      </c>
      <c r="O16" s="29">
        <v>27.25</v>
      </c>
      <c r="P16" s="29">
        <v>33.11</v>
      </c>
      <c r="Q16" s="29">
        <v>17.8</v>
      </c>
      <c r="R16" s="29">
        <v>27.47</v>
      </c>
      <c r="S16" s="29">
        <v>25.150000000000002</v>
      </c>
      <c r="T16" s="29">
        <v>30.94</v>
      </c>
      <c r="U16" s="29">
        <v>20</v>
      </c>
      <c r="V16" s="29">
        <v>22.400000000000002</v>
      </c>
      <c r="W16" s="29">
        <v>23.580000000000002</v>
      </c>
      <c r="X16" s="29">
        <v>23.35</v>
      </c>
      <c r="Y16" s="29">
        <v>19.900000000000002</v>
      </c>
      <c r="Z16" s="29">
        <v>23.240000000000002</v>
      </c>
      <c r="AA16" s="29">
        <v>22.650000000000002</v>
      </c>
      <c r="AB16" s="29">
        <v>23.51</v>
      </c>
      <c r="AC16" s="29">
        <v>24.68</v>
      </c>
      <c r="AD16" s="29">
        <v>25.61</v>
      </c>
      <c r="AE16" s="29">
        <v>23.900000000000002</v>
      </c>
      <c r="AF16" s="29">
        <v>24.857392825896763</v>
      </c>
    </row>
    <row r="17" spans="1:32" x14ac:dyDescent="0.2">
      <c r="A17" s="3" t="s">
        <v>38</v>
      </c>
      <c r="B17" s="8" t="s">
        <v>32</v>
      </c>
      <c r="C17" s="47">
        <v>37</v>
      </c>
      <c r="D17" s="47">
        <v>40.01</v>
      </c>
      <c r="E17" s="47">
        <v>31.38</v>
      </c>
      <c r="F17" s="47">
        <v>35</v>
      </c>
      <c r="G17" s="47">
        <v>42</v>
      </c>
      <c r="H17" s="47">
        <v>37</v>
      </c>
      <c r="I17" s="47">
        <v>37</v>
      </c>
      <c r="J17" s="47">
        <v>38</v>
      </c>
      <c r="K17" s="47">
        <v>37</v>
      </c>
      <c r="L17" s="47">
        <v>40</v>
      </c>
      <c r="M17" s="47">
        <v>32</v>
      </c>
      <c r="N17" s="47">
        <v>31</v>
      </c>
      <c r="O17" s="47">
        <v>34</v>
      </c>
      <c r="P17" s="47">
        <v>41</v>
      </c>
      <c r="Q17" s="47">
        <v>24</v>
      </c>
      <c r="R17" s="47">
        <v>25</v>
      </c>
      <c r="S17" s="47">
        <v>32</v>
      </c>
      <c r="T17" s="47">
        <v>32</v>
      </c>
      <c r="U17" s="47">
        <v>30</v>
      </c>
      <c r="V17" s="47">
        <v>38</v>
      </c>
      <c r="W17" s="47">
        <v>40</v>
      </c>
      <c r="X17" s="47">
        <v>37</v>
      </c>
      <c r="Y17" s="47">
        <v>25</v>
      </c>
      <c r="Z17" s="47">
        <v>34</v>
      </c>
      <c r="AA17" s="47">
        <v>32</v>
      </c>
      <c r="AB17" s="47">
        <v>31</v>
      </c>
      <c r="AC17" s="47">
        <v>26</v>
      </c>
      <c r="AD17" s="47">
        <v>25</v>
      </c>
      <c r="AE17" s="47">
        <v>32</v>
      </c>
      <c r="AF17" s="30">
        <v>25</v>
      </c>
    </row>
    <row r="18" spans="1:32" x14ac:dyDescent="0.2">
      <c r="A18" s="3" t="s">
        <v>39</v>
      </c>
      <c r="B18" s="8" t="s">
        <v>32</v>
      </c>
      <c r="C18" s="58">
        <v>0</v>
      </c>
      <c r="D18" s="58">
        <v>0</v>
      </c>
      <c r="E18" s="58">
        <v>0</v>
      </c>
      <c r="F18" s="58">
        <v>0</v>
      </c>
      <c r="G18" s="42">
        <v>30</v>
      </c>
      <c r="H18" s="42">
        <v>30</v>
      </c>
      <c r="I18" s="42">
        <v>40</v>
      </c>
      <c r="J18" s="42">
        <v>40</v>
      </c>
      <c r="K18" s="58">
        <v>0</v>
      </c>
      <c r="L18" s="58">
        <v>0</v>
      </c>
      <c r="M18" s="47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47">
        <v>25</v>
      </c>
      <c r="AC18" s="47">
        <v>22</v>
      </c>
      <c r="AD18" s="47">
        <v>25</v>
      </c>
      <c r="AE18" s="47">
        <v>25</v>
      </c>
      <c r="AF18" s="30">
        <v>25</v>
      </c>
    </row>
    <row r="19" spans="1:32" x14ac:dyDescent="0.2">
      <c r="A19" s="3" t="s">
        <v>40</v>
      </c>
      <c r="B19" s="8" t="s">
        <v>32</v>
      </c>
      <c r="C19" s="47">
        <v>35</v>
      </c>
      <c r="D19" s="47">
        <v>40</v>
      </c>
      <c r="E19" s="47">
        <v>30</v>
      </c>
      <c r="F19" s="47">
        <v>30</v>
      </c>
      <c r="G19" s="47">
        <v>35</v>
      </c>
      <c r="H19" s="47">
        <v>37</v>
      </c>
      <c r="I19" s="47">
        <v>40</v>
      </c>
      <c r="J19" s="47">
        <v>40</v>
      </c>
      <c r="K19" s="47">
        <v>40</v>
      </c>
      <c r="L19" s="47">
        <v>42</v>
      </c>
      <c r="M19" s="47">
        <v>30</v>
      </c>
      <c r="N19" s="47">
        <v>40</v>
      </c>
      <c r="O19" s="47">
        <v>32</v>
      </c>
      <c r="P19" s="47">
        <v>34</v>
      </c>
      <c r="Q19" s="47">
        <v>17</v>
      </c>
      <c r="R19" s="47">
        <v>15</v>
      </c>
      <c r="S19" s="47">
        <v>20</v>
      </c>
      <c r="T19" s="47">
        <v>20</v>
      </c>
      <c r="U19" s="47">
        <v>25</v>
      </c>
      <c r="V19" s="47">
        <v>30</v>
      </c>
      <c r="W19" s="47">
        <v>30</v>
      </c>
      <c r="X19" s="47">
        <v>30</v>
      </c>
      <c r="Y19" s="47">
        <v>25</v>
      </c>
      <c r="Z19" s="47">
        <v>27</v>
      </c>
      <c r="AA19" s="47">
        <v>27</v>
      </c>
      <c r="AB19" s="47">
        <v>26</v>
      </c>
      <c r="AC19" s="47">
        <v>22</v>
      </c>
      <c r="AD19" s="47">
        <v>25</v>
      </c>
      <c r="AE19" s="47">
        <v>25</v>
      </c>
      <c r="AF19" s="30">
        <v>23</v>
      </c>
    </row>
    <row r="20" spans="1:32" x14ac:dyDescent="0.2">
      <c r="A20" s="3" t="s">
        <v>41</v>
      </c>
      <c r="B20" s="8" t="s">
        <v>32</v>
      </c>
      <c r="C20" s="47">
        <v>28</v>
      </c>
      <c r="D20" s="47">
        <v>35</v>
      </c>
      <c r="E20" s="47">
        <v>41.4</v>
      </c>
      <c r="F20" s="47">
        <v>39</v>
      </c>
      <c r="G20" s="47">
        <v>42</v>
      </c>
      <c r="H20" s="47">
        <v>42</v>
      </c>
      <c r="I20" s="47">
        <v>45</v>
      </c>
      <c r="J20" s="47">
        <v>42</v>
      </c>
      <c r="K20" s="47">
        <v>35</v>
      </c>
      <c r="L20" s="47">
        <v>48</v>
      </c>
      <c r="M20" s="47">
        <v>40</v>
      </c>
      <c r="N20" s="47">
        <v>42</v>
      </c>
      <c r="O20" s="47">
        <v>42</v>
      </c>
      <c r="P20" s="47">
        <v>44</v>
      </c>
      <c r="Q20" s="47">
        <v>25</v>
      </c>
      <c r="R20" s="47">
        <v>30</v>
      </c>
      <c r="S20" s="47">
        <v>35</v>
      </c>
      <c r="T20" s="47">
        <v>32</v>
      </c>
      <c r="U20" s="47">
        <v>33</v>
      </c>
      <c r="V20" s="47">
        <v>41</v>
      </c>
      <c r="W20" s="47">
        <v>41</v>
      </c>
      <c r="X20" s="47">
        <v>38</v>
      </c>
      <c r="Y20" s="47">
        <v>28</v>
      </c>
      <c r="Z20" s="47">
        <v>33</v>
      </c>
      <c r="AA20" s="47">
        <v>35</v>
      </c>
      <c r="AB20" s="47">
        <v>32</v>
      </c>
      <c r="AC20" s="47">
        <v>29</v>
      </c>
      <c r="AD20" s="47">
        <v>30</v>
      </c>
      <c r="AE20" s="47">
        <v>28</v>
      </c>
      <c r="AF20" s="30">
        <v>31</v>
      </c>
    </row>
    <row r="21" spans="1:32" s="14" customFormat="1" x14ac:dyDescent="0.2">
      <c r="A21" s="13" t="s">
        <v>42</v>
      </c>
      <c r="B21" s="24" t="s">
        <v>32</v>
      </c>
      <c r="C21" s="29">
        <v>31.400000000000002</v>
      </c>
      <c r="D21" s="29">
        <v>36.89</v>
      </c>
      <c r="E21" s="29">
        <v>37.58</v>
      </c>
      <c r="F21" s="29">
        <v>37.35</v>
      </c>
      <c r="G21" s="29">
        <v>41.75</v>
      </c>
      <c r="H21" s="29">
        <v>39.270000000000003</v>
      </c>
      <c r="I21" s="29">
        <v>40.93</v>
      </c>
      <c r="J21" s="29">
        <v>39.83</v>
      </c>
      <c r="K21" s="29">
        <v>36.270000000000003</v>
      </c>
      <c r="L21" s="29">
        <v>43.74</v>
      </c>
      <c r="M21" s="29">
        <v>36.04</v>
      </c>
      <c r="N21" s="29">
        <v>37.07</v>
      </c>
      <c r="O21" s="29">
        <v>37.700000000000003</v>
      </c>
      <c r="P21" s="29">
        <v>41.95</v>
      </c>
      <c r="Q21" s="29">
        <v>24.09</v>
      </c>
      <c r="R21" s="29">
        <v>27</v>
      </c>
      <c r="S21" s="29">
        <v>32.99</v>
      </c>
      <c r="T21" s="29">
        <v>31.46</v>
      </c>
      <c r="U21" s="29">
        <v>31.07</v>
      </c>
      <c r="V21" s="29">
        <v>39.03</v>
      </c>
      <c r="W21" s="29">
        <v>39.950000000000003</v>
      </c>
      <c r="X21" s="29">
        <v>37</v>
      </c>
      <c r="Y21" s="29">
        <v>26.05</v>
      </c>
      <c r="Z21" s="29">
        <v>33.22</v>
      </c>
      <c r="AA21" s="29">
        <v>32.47</v>
      </c>
      <c r="AB21" s="29">
        <v>30.75</v>
      </c>
      <c r="AC21" s="29">
        <v>26.240000000000002</v>
      </c>
      <c r="AD21" s="29">
        <v>26.2</v>
      </c>
      <c r="AE21" s="29">
        <v>29.6</v>
      </c>
      <c r="AF21" s="29">
        <v>26.173076923076923</v>
      </c>
    </row>
    <row r="22" spans="1:32" x14ac:dyDescent="0.2">
      <c r="A22" s="3" t="s">
        <v>43</v>
      </c>
      <c r="B22" s="8" t="s">
        <v>28</v>
      </c>
      <c r="C22" s="47">
        <v>35</v>
      </c>
      <c r="D22" s="47">
        <v>51</v>
      </c>
      <c r="E22" s="47">
        <v>38</v>
      </c>
      <c r="F22" s="47">
        <v>42</v>
      </c>
      <c r="G22" s="47">
        <v>45</v>
      </c>
      <c r="H22" s="47">
        <v>47</v>
      </c>
      <c r="I22" s="47">
        <v>42</v>
      </c>
      <c r="J22" s="47">
        <v>47</v>
      </c>
      <c r="K22" s="47">
        <v>47</v>
      </c>
      <c r="L22" s="47">
        <v>47</v>
      </c>
      <c r="M22" s="47">
        <v>49</v>
      </c>
      <c r="N22" s="47">
        <v>47</v>
      </c>
      <c r="O22" s="47">
        <v>40</v>
      </c>
      <c r="P22" s="47">
        <v>46</v>
      </c>
      <c r="Q22" s="47">
        <v>37</v>
      </c>
      <c r="R22" s="47">
        <v>54</v>
      </c>
      <c r="S22" s="47">
        <v>41</v>
      </c>
      <c r="T22" s="47">
        <v>38</v>
      </c>
      <c r="U22" s="47">
        <v>34</v>
      </c>
      <c r="V22" s="47">
        <v>45</v>
      </c>
      <c r="W22" s="47">
        <v>44</v>
      </c>
      <c r="X22" s="47">
        <v>46</v>
      </c>
      <c r="Y22" s="47">
        <v>37</v>
      </c>
      <c r="Z22" s="47">
        <v>36</v>
      </c>
      <c r="AA22" s="47">
        <v>41</v>
      </c>
      <c r="AB22" s="47">
        <v>27</v>
      </c>
      <c r="AC22" s="47">
        <v>30</v>
      </c>
      <c r="AD22" s="47">
        <v>14</v>
      </c>
      <c r="AE22" s="47">
        <v>35</v>
      </c>
      <c r="AF22" s="30">
        <v>38.883018867924534</v>
      </c>
    </row>
    <row r="23" spans="1:32" x14ac:dyDescent="0.2">
      <c r="A23" s="3" t="s">
        <v>44</v>
      </c>
      <c r="B23" s="8" t="s">
        <v>28</v>
      </c>
      <c r="C23" s="47">
        <v>44</v>
      </c>
      <c r="D23" s="47">
        <v>50</v>
      </c>
      <c r="E23" s="47">
        <v>40.660000000000004</v>
      </c>
      <c r="F23" s="47">
        <v>42</v>
      </c>
      <c r="G23" s="47">
        <v>49</v>
      </c>
      <c r="H23" s="47">
        <v>45</v>
      </c>
      <c r="I23" s="47">
        <v>43</v>
      </c>
      <c r="J23" s="47">
        <v>38</v>
      </c>
      <c r="K23" s="47">
        <v>39</v>
      </c>
      <c r="L23" s="47">
        <v>46</v>
      </c>
      <c r="M23" s="47">
        <v>44</v>
      </c>
      <c r="N23" s="47">
        <v>44</v>
      </c>
      <c r="O23" s="47">
        <v>33</v>
      </c>
      <c r="P23" s="47">
        <v>44</v>
      </c>
      <c r="Q23" s="47">
        <v>44</v>
      </c>
      <c r="R23" s="47">
        <v>39</v>
      </c>
      <c r="S23" s="47">
        <v>35</v>
      </c>
      <c r="T23" s="47">
        <v>28</v>
      </c>
      <c r="U23" s="47">
        <v>35</v>
      </c>
      <c r="V23" s="47">
        <v>42</v>
      </c>
      <c r="W23" s="47">
        <v>44</v>
      </c>
      <c r="X23" s="47">
        <v>46</v>
      </c>
      <c r="Y23" s="47">
        <v>33</v>
      </c>
      <c r="Z23" s="47">
        <v>29</v>
      </c>
      <c r="AA23" s="47">
        <v>36</v>
      </c>
      <c r="AB23" s="47">
        <v>30</v>
      </c>
      <c r="AC23" s="47">
        <v>35</v>
      </c>
      <c r="AD23" s="47">
        <v>10</v>
      </c>
      <c r="AE23" s="47">
        <v>38</v>
      </c>
      <c r="AF23" s="30">
        <v>38.20289855072464</v>
      </c>
    </row>
    <row r="24" spans="1:32" x14ac:dyDescent="0.2">
      <c r="A24" s="3" t="s">
        <v>45</v>
      </c>
      <c r="B24" s="8" t="s">
        <v>28</v>
      </c>
      <c r="C24" s="47">
        <v>30</v>
      </c>
      <c r="D24" s="47">
        <v>40</v>
      </c>
      <c r="E24" s="47">
        <v>38</v>
      </c>
      <c r="F24" s="47">
        <v>30</v>
      </c>
      <c r="G24" s="47">
        <v>32</v>
      </c>
      <c r="H24" s="47">
        <v>38</v>
      </c>
      <c r="I24" s="47">
        <v>42</v>
      </c>
      <c r="J24" s="47">
        <v>48</v>
      </c>
      <c r="K24" s="47">
        <v>45</v>
      </c>
      <c r="L24" s="47">
        <v>40</v>
      </c>
      <c r="M24" s="47">
        <v>40</v>
      </c>
      <c r="N24" s="47">
        <v>30</v>
      </c>
      <c r="O24" s="47">
        <v>25</v>
      </c>
      <c r="P24" s="47">
        <v>32</v>
      </c>
      <c r="Q24" s="47">
        <v>28</v>
      </c>
      <c r="R24" s="47">
        <v>29</v>
      </c>
      <c r="S24" s="47">
        <v>48</v>
      </c>
      <c r="T24" s="47">
        <v>40</v>
      </c>
      <c r="U24" s="47">
        <v>38</v>
      </c>
      <c r="V24" s="47">
        <v>42</v>
      </c>
      <c r="W24" s="47">
        <v>44</v>
      </c>
      <c r="X24" s="47">
        <v>44</v>
      </c>
      <c r="Y24" s="47">
        <v>33</v>
      </c>
      <c r="Z24" s="47">
        <v>36</v>
      </c>
      <c r="AA24" s="47">
        <v>37</v>
      </c>
      <c r="AB24" s="47">
        <v>30</v>
      </c>
      <c r="AC24" s="47">
        <v>32</v>
      </c>
      <c r="AD24" s="47">
        <v>11</v>
      </c>
      <c r="AE24" s="47">
        <v>41</v>
      </c>
      <c r="AF24" s="30">
        <v>35.245283018867923</v>
      </c>
    </row>
    <row r="25" spans="1:32" x14ac:dyDescent="0.2">
      <c r="A25" s="3" t="s">
        <v>46</v>
      </c>
      <c r="B25" s="8" t="s">
        <v>28</v>
      </c>
      <c r="C25" s="47">
        <v>35</v>
      </c>
      <c r="D25" s="47">
        <v>48</v>
      </c>
      <c r="E25" s="47">
        <v>47</v>
      </c>
      <c r="F25" s="47">
        <v>40</v>
      </c>
      <c r="G25" s="47">
        <v>53</v>
      </c>
      <c r="H25" s="47">
        <v>53</v>
      </c>
      <c r="I25" s="47">
        <v>46</v>
      </c>
      <c r="J25" s="47">
        <v>38</v>
      </c>
      <c r="K25" s="47">
        <v>48</v>
      </c>
      <c r="L25" s="47">
        <v>49</v>
      </c>
      <c r="M25" s="47">
        <v>51</v>
      </c>
      <c r="N25" s="47">
        <v>45</v>
      </c>
      <c r="O25" s="47">
        <v>36</v>
      </c>
      <c r="P25" s="47">
        <v>42</v>
      </c>
      <c r="Q25" s="47">
        <v>40</v>
      </c>
      <c r="R25" s="47">
        <v>46</v>
      </c>
      <c r="S25" s="47">
        <v>39</v>
      </c>
      <c r="T25" s="47">
        <v>34</v>
      </c>
      <c r="U25" s="47">
        <v>37</v>
      </c>
      <c r="V25" s="47">
        <v>42</v>
      </c>
      <c r="W25" s="47">
        <v>46</v>
      </c>
      <c r="X25" s="47">
        <v>45</v>
      </c>
      <c r="Y25" s="47">
        <v>33</v>
      </c>
      <c r="Z25" s="47">
        <v>39</v>
      </c>
      <c r="AA25" s="47">
        <v>38</v>
      </c>
      <c r="AB25" s="47">
        <v>30</v>
      </c>
      <c r="AC25" s="47">
        <v>33</v>
      </c>
      <c r="AD25" s="47">
        <v>11</v>
      </c>
      <c r="AE25" s="47">
        <v>35</v>
      </c>
      <c r="AF25" s="30">
        <v>40.804828973843065</v>
      </c>
    </row>
    <row r="26" spans="1:32" s="14" customFormat="1" x14ac:dyDescent="0.2">
      <c r="A26" s="13" t="s">
        <v>47</v>
      </c>
      <c r="B26" s="24" t="s">
        <v>28</v>
      </c>
      <c r="C26" s="29">
        <v>35.36</v>
      </c>
      <c r="D26" s="29">
        <v>48.75</v>
      </c>
      <c r="E26" s="29">
        <v>43.08</v>
      </c>
      <c r="F26" s="29">
        <v>40.75</v>
      </c>
      <c r="G26" s="29">
        <v>49.75</v>
      </c>
      <c r="H26" s="29">
        <v>50.22</v>
      </c>
      <c r="I26" s="29">
        <v>44.69</v>
      </c>
      <c r="J26" s="29">
        <v>39.910000000000004</v>
      </c>
      <c r="K26" s="29">
        <v>46.62</v>
      </c>
      <c r="L26" s="29">
        <v>48.06</v>
      </c>
      <c r="M26" s="29">
        <v>49.71</v>
      </c>
      <c r="N26" s="29">
        <v>44.980000000000004</v>
      </c>
      <c r="O26" s="29">
        <v>36.04</v>
      </c>
      <c r="P26" s="29">
        <v>42.63</v>
      </c>
      <c r="Q26" s="29">
        <v>39.53</v>
      </c>
      <c r="R26" s="29">
        <v>46.44</v>
      </c>
      <c r="S26" s="29">
        <v>39.14</v>
      </c>
      <c r="T26" s="29">
        <v>34.22</v>
      </c>
      <c r="U26" s="29">
        <v>36.17</v>
      </c>
      <c r="V26" s="29">
        <v>42.6</v>
      </c>
      <c r="W26" s="29">
        <v>45.27</v>
      </c>
      <c r="X26" s="29">
        <v>45.35</v>
      </c>
      <c r="Y26" s="29">
        <v>33.93</v>
      </c>
      <c r="Z26" s="29">
        <v>37.119999999999997</v>
      </c>
      <c r="AA26" s="29">
        <v>38.550000000000004</v>
      </c>
      <c r="AB26" s="29">
        <v>29.09</v>
      </c>
      <c r="AC26" s="29">
        <v>32.11</v>
      </c>
      <c r="AD26" s="29">
        <v>11.89</v>
      </c>
      <c r="AE26" s="29">
        <v>35.5</v>
      </c>
      <c r="AF26" s="29">
        <v>39.766816143497763</v>
      </c>
    </row>
    <row r="27" spans="1:32" x14ac:dyDescent="0.2">
      <c r="A27" s="3" t="s">
        <v>48</v>
      </c>
      <c r="B27" s="8" t="s">
        <v>49</v>
      </c>
      <c r="C27" s="47">
        <v>50</v>
      </c>
      <c r="D27" s="47">
        <v>60</v>
      </c>
      <c r="E27" s="47">
        <v>45.1</v>
      </c>
      <c r="F27" s="47">
        <v>49</v>
      </c>
      <c r="G27" s="42">
        <v>52</v>
      </c>
      <c r="H27" s="42">
        <v>52</v>
      </c>
      <c r="I27" s="42">
        <v>46</v>
      </c>
      <c r="J27" s="47">
        <v>45</v>
      </c>
      <c r="K27" s="47">
        <v>50</v>
      </c>
      <c r="L27" s="47">
        <v>50</v>
      </c>
      <c r="M27" s="42">
        <v>50</v>
      </c>
      <c r="N27" s="42">
        <v>40</v>
      </c>
      <c r="O27" s="42">
        <v>47</v>
      </c>
      <c r="P27" s="42">
        <v>50</v>
      </c>
      <c r="Q27" s="42">
        <v>45</v>
      </c>
      <c r="R27" s="42">
        <v>45</v>
      </c>
      <c r="S27" s="42">
        <v>45</v>
      </c>
      <c r="T27" s="42">
        <v>44</v>
      </c>
      <c r="U27" s="42">
        <v>35</v>
      </c>
      <c r="V27" s="42">
        <v>44</v>
      </c>
      <c r="W27" s="47">
        <v>45</v>
      </c>
      <c r="X27" s="47">
        <v>49</v>
      </c>
      <c r="Y27" s="47">
        <v>51</v>
      </c>
      <c r="Z27" s="42">
        <v>44</v>
      </c>
      <c r="AA27" s="47">
        <v>44</v>
      </c>
      <c r="AB27" s="47">
        <v>44</v>
      </c>
      <c r="AC27" s="47">
        <v>46</v>
      </c>
      <c r="AD27" s="47">
        <v>35</v>
      </c>
      <c r="AE27" s="47">
        <v>45.45</v>
      </c>
      <c r="AF27" s="30">
        <v>36.36</v>
      </c>
    </row>
    <row r="28" spans="1:32" x14ac:dyDescent="0.2">
      <c r="A28" s="3" t="s">
        <v>50</v>
      </c>
      <c r="B28" s="8" t="s">
        <v>49</v>
      </c>
      <c r="C28" s="47">
        <v>37</v>
      </c>
      <c r="D28" s="47">
        <v>50</v>
      </c>
      <c r="E28" s="47">
        <v>28</v>
      </c>
      <c r="F28" s="47">
        <v>40</v>
      </c>
      <c r="G28" s="47">
        <v>42</v>
      </c>
      <c r="H28" s="47">
        <v>45</v>
      </c>
      <c r="I28" s="47">
        <v>40</v>
      </c>
      <c r="J28" s="42">
        <v>45</v>
      </c>
      <c r="K28" s="42">
        <v>37</v>
      </c>
      <c r="L28" s="42">
        <v>40</v>
      </c>
      <c r="M28" s="42">
        <v>45</v>
      </c>
      <c r="N28" s="42">
        <v>40</v>
      </c>
      <c r="O28" s="42">
        <v>50</v>
      </c>
      <c r="P28" s="42">
        <v>40</v>
      </c>
      <c r="Q28" s="42">
        <v>45</v>
      </c>
      <c r="R28" s="42">
        <v>37</v>
      </c>
      <c r="S28" s="42">
        <v>45</v>
      </c>
      <c r="T28" s="42">
        <v>45</v>
      </c>
      <c r="U28" s="47">
        <v>39</v>
      </c>
      <c r="V28" s="42">
        <v>44</v>
      </c>
      <c r="W28" s="47">
        <v>42</v>
      </c>
      <c r="X28" s="47">
        <v>48</v>
      </c>
      <c r="Y28" s="42">
        <v>48</v>
      </c>
      <c r="Z28" s="47">
        <v>42</v>
      </c>
      <c r="AA28" s="47">
        <v>42</v>
      </c>
      <c r="AB28" s="47">
        <v>42</v>
      </c>
      <c r="AC28" s="47">
        <v>40</v>
      </c>
      <c r="AD28" s="47">
        <v>40</v>
      </c>
      <c r="AE28" s="47">
        <v>46</v>
      </c>
      <c r="AF28" s="30">
        <v>35</v>
      </c>
    </row>
    <row r="29" spans="1:32" x14ac:dyDescent="0.2">
      <c r="A29" s="3" t="s">
        <v>51</v>
      </c>
      <c r="B29" s="8" t="s">
        <v>49</v>
      </c>
      <c r="C29" s="47">
        <v>41</v>
      </c>
      <c r="D29" s="47">
        <v>48.2</v>
      </c>
      <c r="E29" s="47">
        <v>48.18</v>
      </c>
      <c r="F29" s="47">
        <v>46.14</v>
      </c>
      <c r="G29" s="47">
        <v>49.15</v>
      </c>
      <c r="H29" s="47">
        <v>51.160000000000004</v>
      </c>
      <c r="I29" s="47">
        <v>43</v>
      </c>
      <c r="J29" s="47">
        <v>51</v>
      </c>
      <c r="K29" s="47">
        <v>51</v>
      </c>
      <c r="L29" s="47">
        <v>48</v>
      </c>
      <c r="M29" s="47">
        <v>52</v>
      </c>
      <c r="N29" s="47">
        <v>45</v>
      </c>
      <c r="O29" s="47">
        <v>39</v>
      </c>
      <c r="P29" s="47">
        <v>47</v>
      </c>
      <c r="Q29" s="47">
        <v>40</v>
      </c>
      <c r="R29" s="47">
        <v>35</v>
      </c>
      <c r="S29" s="47">
        <v>35</v>
      </c>
      <c r="T29" s="47">
        <v>45</v>
      </c>
      <c r="U29" s="47">
        <v>38</v>
      </c>
      <c r="V29" s="42">
        <v>35</v>
      </c>
      <c r="W29" s="47">
        <v>44</v>
      </c>
      <c r="X29" s="47">
        <v>48</v>
      </c>
      <c r="Y29" s="47">
        <v>48</v>
      </c>
      <c r="Z29" s="47">
        <v>46</v>
      </c>
      <c r="AA29" s="47">
        <v>40</v>
      </c>
      <c r="AB29" s="47">
        <v>40</v>
      </c>
      <c r="AC29" s="47">
        <v>45</v>
      </c>
      <c r="AD29" s="47">
        <v>39</v>
      </c>
      <c r="AE29" s="47">
        <v>37.89</v>
      </c>
      <c r="AF29" s="30">
        <v>31.578947368421055</v>
      </c>
    </row>
    <row r="30" spans="1:32" x14ac:dyDescent="0.2">
      <c r="A30" s="3" t="s">
        <v>52</v>
      </c>
      <c r="B30" s="8" t="s">
        <v>49</v>
      </c>
      <c r="C30" s="47">
        <v>40</v>
      </c>
      <c r="D30" s="47">
        <v>53</v>
      </c>
      <c r="E30" s="47">
        <v>44</v>
      </c>
      <c r="F30" s="47">
        <v>50</v>
      </c>
      <c r="G30" s="47">
        <v>47</v>
      </c>
      <c r="H30" s="47">
        <v>52</v>
      </c>
      <c r="I30" s="47">
        <v>42</v>
      </c>
      <c r="J30" s="47">
        <v>45</v>
      </c>
      <c r="K30" s="47">
        <v>50</v>
      </c>
      <c r="L30" s="47">
        <v>48</v>
      </c>
      <c r="M30" s="47">
        <v>54</v>
      </c>
      <c r="N30" s="47">
        <v>40</v>
      </c>
      <c r="O30" s="47">
        <v>40</v>
      </c>
      <c r="P30" s="47">
        <v>45</v>
      </c>
      <c r="Q30" s="47">
        <v>37</v>
      </c>
      <c r="R30" s="47">
        <v>45</v>
      </c>
      <c r="S30" s="47">
        <v>47</v>
      </c>
      <c r="T30" s="47">
        <v>40</v>
      </c>
      <c r="U30" s="47">
        <v>34</v>
      </c>
      <c r="V30" s="47">
        <v>45</v>
      </c>
      <c r="W30" s="47">
        <v>46</v>
      </c>
      <c r="X30" s="47">
        <v>47</v>
      </c>
      <c r="Y30" s="47">
        <v>50</v>
      </c>
      <c r="Z30" s="47">
        <v>46</v>
      </c>
      <c r="AA30" s="47">
        <v>39</v>
      </c>
      <c r="AB30" s="47">
        <v>39</v>
      </c>
      <c r="AC30" s="47">
        <v>52</v>
      </c>
      <c r="AD30" s="47">
        <v>40</v>
      </c>
      <c r="AE30" s="47">
        <v>46</v>
      </c>
      <c r="AF30" s="30">
        <v>41.2</v>
      </c>
    </row>
    <row r="31" spans="1:32" s="14" customFormat="1" x14ac:dyDescent="0.2">
      <c r="A31" s="13" t="s">
        <v>53</v>
      </c>
      <c r="B31" s="24" t="s">
        <v>49</v>
      </c>
      <c r="C31" s="29">
        <v>43.22</v>
      </c>
      <c r="D31" s="29">
        <v>53.53</v>
      </c>
      <c r="E31" s="29">
        <v>44.45</v>
      </c>
      <c r="F31" s="29">
        <v>47.71</v>
      </c>
      <c r="G31" s="29">
        <v>49.38</v>
      </c>
      <c r="H31" s="29">
        <v>51.6</v>
      </c>
      <c r="I31" s="29">
        <v>43.87</v>
      </c>
      <c r="J31" s="29">
        <v>47.37</v>
      </c>
      <c r="K31" s="29">
        <v>50.11</v>
      </c>
      <c r="L31" s="29">
        <v>48.43</v>
      </c>
      <c r="M31" s="29">
        <v>51.86</v>
      </c>
      <c r="N31" s="29">
        <v>42.21</v>
      </c>
      <c r="O31" s="29">
        <v>41.59</v>
      </c>
      <c r="P31" s="29">
        <v>46.980000000000004</v>
      </c>
      <c r="Q31" s="29">
        <v>40.07</v>
      </c>
      <c r="R31" s="29">
        <v>40.630000000000003</v>
      </c>
      <c r="S31" s="29">
        <v>42.36</v>
      </c>
      <c r="T31" s="29">
        <v>43.36</v>
      </c>
      <c r="U31" s="29">
        <v>36.230000000000004</v>
      </c>
      <c r="V31" s="29">
        <v>40.369999999999997</v>
      </c>
      <c r="W31" s="29">
        <v>44.660000000000004</v>
      </c>
      <c r="X31" s="29">
        <v>48.06</v>
      </c>
      <c r="Y31" s="29">
        <v>49.56</v>
      </c>
      <c r="Z31" s="29">
        <v>44.94</v>
      </c>
      <c r="AA31" s="29">
        <v>41.410000000000004</v>
      </c>
      <c r="AB31" s="29">
        <v>41.45</v>
      </c>
      <c r="AC31" s="29">
        <v>46.49</v>
      </c>
      <c r="AD31" s="29">
        <v>38.06</v>
      </c>
      <c r="AE31" s="29">
        <v>42.92</v>
      </c>
      <c r="AF31" s="29">
        <v>35.660377358490564</v>
      </c>
    </row>
    <row r="32" spans="1:32" x14ac:dyDescent="0.2">
      <c r="A32" s="3" t="s">
        <v>54</v>
      </c>
      <c r="B32" s="8" t="s">
        <v>49</v>
      </c>
      <c r="C32" s="47">
        <v>38</v>
      </c>
      <c r="D32" s="47">
        <v>45</v>
      </c>
      <c r="E32" s="47">
        <v>44</v>
      </c>
      <c r="F32" s="47">
        <v>35</v>
      </c>
      <c r="G32" s="47">
        <v>45</v>
      </c>
      <c r="H32" s="47">
        <v>46</v>
      </c>
      <c r="I32" s="47">
        <v>43</v>
      </c>
      <c r="J32" s="47">
        <v>40</v>
      </c>
      <c r="K32" s="47">
        <v>43</v>
      </c>
      <c r="L32" s="47">
        <v>42</v>
      </c>
      <c r="M32" s="47">
        <v>45</v>
      </c>
      <c r="N32" s="47">
        <v>41</v>
      </c>
      <c r="O32" s="47">
        <v>34</v>
      </c>
      <c r="P32" s="47">
        <v>50</v>
      </c>
      <c r="Q32" s="47">
        <v>40</v>
      </c>
      <c r="R32" s="47">
        <v>35</v>
      </c>
      <c r="S32" s="47">
        <v>36</v>
      </c>
      <c r="T32" s="47">
        <v>35</v>
      </c>
      <c r="U32" s="47">
        <v>30</v>
      </c>
      <c r="V32" s="47">
        <v>41</v>
      </c>
      <c r="W32" s="47">
        <v>39</v>
      </c>
      <c r="X32" s="47">
        <v>40</v>
      </c>
      <c r="Y32" s="47">
        <v>35</v>
      </c>
      <c r="Z32" s="47">
        <v>35</v>
      </c>
      <c r="AA32" s="47">
        <v>36</v>
      </c>
      <c r="AB32" s="47">
        <v>35</v>
      </c>
      <c r="AC32" s="47">
        <v>33</v>
      </c>
      <c r="AD32" s="47">
        <v>16</v>
      </c>
      <c r="AE32" s="47">
        <v>37</v>
      </c>
      <c r="AF32" s="30">
        <v>34</v>
      </c>
    </row>
    <row r="33" spans="1:32" x14ac:dyDescent="0.2">
      <c r="A33" s="3" t="s">
        <v>55</v>
      </c>
      <c r="B33" s="8" t="s">
        <v>49</v>
      </c>
      <c r="C33" s="47">
        <v>45</v>
      </c>
      <c r="D33" s="47">
        <v>56</v>
      </c>
      <c r="E33" s="47">
        <v>53</v>
      </c>
      <c r="F33" s="47">
        <v>46</v>
      </c>
      <c r="G33" s="47">
        <v>58</v>
      </c>
      <c r="H33" s="47">
        <v>55</v>
      </c>
      <c r="I33" s="47">
        <v>48</v>
      </c>
      <c r="J33" s="47">
        <v>44</v>
      </c>
      <c r="K33" s="47">
        <v>56</v>
      </c>
      <c r="L33" s="47">
        <v>55</v>
      </c>
      <c r="M33" s="47">
        <v>59</v>
      </c>
      <c r="N33" s="47">
        <v>49</v>
      </c>
      <c r="O33" s="47">
        <v>36</v>
      </c>
      <c r="P33" s="47">
        <v>50</v>
      </c>
      <c r="Q33" s="47">
        <v>44</v>
      </c>
      <c r="R33" s="47">
        <v>47</v>
      </c>
      <c r="S33" s="47">
        <v>44</v>
      </c>
      <c r="T33" s="47">
        <v>43</v>
      </c>
      <c r="U33" s="47">
        <v>35</v>
      </c>
      <c r="V33" s="47">
        <v>45</v>
      </c>
      <c r="W33" s="47">
        <v>51</v>
      </c>
      <c r="X33" s="47">
        <v>50</v>
      </c>
      <c r="Y33" s="47">
        <v>42</v>
      </c>
      <c r="Z33" s="47">
        <v>37</v>
      </c>
      <c r="AA33" s="47">
        <v>42</v>
      </c>
      <c r="AB33" s="47">
        <v>40</v>
      </c>
      <c r="AC33" s="47">
        <v>38</v>
      </c>
      <c r="AD33" s="47">
        <v>27</v>
      </c>
      <c r="AE33" s="47">
        <v>41.5</v>
      </c>
      <c r="AF33" s="30">
        <v>36</v>
      </c>
    </row>
    <row r="34" spans="1:32" x14ac:dyDescent="0.2">
      <c r="A34" s="3" t="s">
        <v>56</v>
      </c>
      <c r="B34" s="8" t="s">
        <v>49</v>
      </c>
      <c r="C34" s="47">
        <v>30</v>
      </c>
      <c r="D34" s="47">
        <v>35</v>
      </c>
      <c r="E34" s="47">
        <v>41</v>
      </c>
      <c r="F34" s="47">
        <v>37.130000000000003</v>
      </c>
      <c r="G34" s="47">
        <v>44</v>
      </c>
      <c r="H34" s="47">
        <v>48.02</v>
      </c>
      <c r="I34" s="47">
        <v>42</v>
      </c>
      <c r="J34" s="47">
        <v>36</v>
      </c>
      <c r="K34" s="47">
        <v>41</v>
      </c>
      <c r="L34" s="47">
        <v>40</v>
      </c>
      <c r="M34" s="47">
        <v>42</v>
      </c>
      <c r="N34" s="47">
        <v>38</v>
      </c>
      <c r="O34" s="47">
        <v>38</v>
      </c>
      <c r="P34" s="47">
        <v>46</v>
      </c>
      <c r="Q34" s="47">
        <v>36</v>
      </c>
      <c r="R34" s="47">
        <v>31</v>
      </c>
      <c r="S34" s="47">
        <v>35</v>
      </c>
      <c r="T34" s="47">
        <v>35</v>
      </c>
      <c r="U34" s="47">
        <v>35</v>
      </c>
      <c r="V34" s="47">
        <v>40</v>
      </c>
      <c r="W34" s="47">
        <v>39</v>
      </c>
      <c r="X34" s="47">
        <v>43</v>
      </c>
      <c r="Y34" s="47">
        <v>33</v>
      </c>
      <c r="Z34" s="47">
        <v>33</v>
      </c>
      <c r="AA34" s="47">
        <v>33</v>
      </c>
      <c r="AB34" s="47">
        <v>35</v>
      </c>
      <c r="AC34" s="47">
        <v>33</v>
      </c>
      <c r="AD34" s="47">
        <v>16</v>
      </c>
      <c r="AE34" s="47">
        <v>36</v>
      </c>
      <c r="AF34" s="30">
        <v>34</v>
      </c>
    </row>
    <row r="35" spans="1:32" x14ac:dyDescent="0.2">
      <c r="A35" s="3" t="s">
        <v>57</v>
      </c>
      <c r="B35" s="8" t="s">
        <v>49</v>
      </c>
      <c r="C35" s="47">
        <v>36</v>
      </c>
      <c r="D35" s="47">
        <v>40</v>
      </c>
      <c r="E35" s="47">
        <v>42</v>
      </c>
      <c r="F35" s="47">
        <v>37</v>
      </c>
      <c r="G35" s="47">
        <v>50</v>
      </c>
      <c r="H35" s="47">
        <v>50</v>
      </c>
      <c r="I35" s="47">
        <v>45</v>
      </c>
      <c r="J35" s="47">
        <v>39</v>
      </c>
      <c r="K35" s="47">
        <v>43</v>
      </c>
      <c r="L35" s="47">
        <v>41</v>
      </c>
      <c r="M35" s="47">
        <v>44</v>
      </c>
      <c r="N35" s="47">
        <v>45</v>
      </c>
      <c r="O35" s="47">
        <v>31</v>
      </c>
      <c r="P35" s="47">
        <v>43</v>
      </c>
      <c r="Q35" s="47">
        <v>28</v>
      </c>
      <c r="R35" s="47">
        <v>38</v>
      </c>
      <c r="S35" s="47">
        <v>38</v>
      </c>
      <c r="T35" s="47">
        <v>35</v>
      </c>
      <c r="U35" s="47">
        <v>33</v>
      </c>
      <c r="V35" s="47">
        <v>40</v>
      </c>
      <c r="W35" s="47">
        <v>51</v>
      </c>
      <c r="X35" s="47">
        <v>42</v>
      </c>
      <c r="Y35" s="47">
        <v>32</v>
      </c>
      <c r="Z35" s="47">
        <v>38</v>
      </c>
      <c r="AA35" s="47">
        <v>36</v>
      </c>
      <c r="AB35" s="47">
        <v>36</v>
      </c>
      <c r="AC35" s="47">
        <v>32</v>
      </c>
      <c r="AD35" s="47">
        <v>20</v>
      </c>
      <c r="AE35" s="47">
        <v>39</v>
      </c>
      <c r="AF35" s="30">
        <v>34</v>
      </c>
    </row>
    <row r="36" spans="1:32" x14ac:dyDescent="0.2">
      <c r="A36" s="3" t="s">
        <v>58</v>
      </c>
      <c r="B36" s="8" t="s">
        <v>49</v>
      </c>
      <c r="C36" s="47">
        <v>43</v>
      </c>
      <c r="D36" s="47">
        <v>52</v>
      </c>
      <c r="E36" s="47">
        <v>52</v>
      </c>
      <c r="F36" s="47">
        <v>44</v>
      </c>
      <c r="G36" s="47">
        <v>54</v>
      </c>
      <c r="H36" s="47">
        <v>55</v>
      </c>
      <c r="I36" s="47">
        <v>46</v>
      </c>
      <c r="J36" s="47">
        <v>42</v>
      </c>
      <c r="K36" s="47">
        <v>52</v>
      </c>
      <c r="L36" s="47">
        <v>54</v>
      </c>
      <c r="M36" s="47">
        <v>54</v>
      </c>
      <c r="N36" s="47">
        <v>51</v>
      </c>
      <c r="O36" s="47">
        <v>44</v>
      </c>
      <c r="P36" s="47">
        <v>55</v>
      </c>
      <c r="Q36" s="47">
        <v>46</v>
      </c>
      <c r="R36" s="47">
        <v>47</v>
      </c>
      <c r="S36" s="47">
        <v>44</v>
      </c>
      <c r="T36" s="47">
        <v>38</v>
      </c>
      <c r="U36" s="47">
        <v>34</v>
      </c>
      <c r="V36" s="47">
        <v>53</v>
      </c>
      <c r="W36" s="47">
        <v>51</v>
      </c>
      <c r="X36" s="47">
        <v>47</v>
      </c>
      <c r="Y36" s="47">
        <v>37</v>
      </c>
      <c r="Z36" s="47">
        <v>38</v>
      </c>
      <c r="AA36" s="47">
        <v>38</v>
      </c>
      <c r="AB36" s="47">
        <v>43</v>
      </c>
      <c r="AC36" s="47">
        <v>35</v>
      </c>
      <c r="AD36" s="47">
        <v>21</v>
      </c>
      <c r="AE36" s="47">
        <v>40</v>
      </c>
      <c r="AF36" s="30">
        <v>36</v>
      </c>
    </row>
    <row r="37" spans="1:32" x14ac:dyDescent="0.2">
      <c r="A37" s="3" t="s">
        <v>59</v>
      </c>
      <c r="B37" s="8" t="s">
        <v>49</v>
      </c>
      <c r="C37" s="47">
        <v>46</v>
      </c>
      <c r="D37" s="47">
        <v>55.050000000000004</v>
      </c>
      <c r="E37" s="47">
        <v>51.97</v>
      </c>
      <c r="F37" s="47">
        <v>44.94</v>
      </c>
      <c r="G37" s="47">
        <v>52.02</v>
      </c>
      <c r="H37" s="47">
        <v>56.25</v>
      </c>
      <c r="I37" s="47">
        <v>50</v>
      </c>
      <c r="J37" s="47">
        <v>51</v>
      </c>
      <c r="K37" s="47">
        <v>54</v>
      </c>
      <c r="L37" s="47">
        <v>55</v>
      </c>
      <c r="M37" s="47">
        <v>54</v>
      </c>
      <c r="N37" s="47">
        <v>52</v>
      </c>
      <c r="O37" s="47">
        <v>47</v>
      </c>
      <c r="P37" s="47">
        <v>55</v>
      </c>
      <c r="Q37" s="47">
        <v>48</v>
      </c>
      <c r="R37" s="47">
        <v>45</v>
      </c>
      <c r="S37" s="47">
        <v>50</v>
      </c>
      <c r="T37" s="47">
        <v>50</v>
      </c>
      <c r="U37" s="47">
        <v>36</v>
      </c>
      <c r="V37" s="47">
        <v>50</v>
      </c>
      <c r="W37" s="47">
        <v>48</v>
      </c>
      <c r="X37" s="47">
        <v>50</v>
      </c>
      <c r="Y37" s="47">
        <v>38</v>
      </c>
      <c r="Z37" s="47">
        <v>37</v>
      </c>
      <c r="AA37" s="47">
        <v>38</v>
      </c>
      <c r="AB37" s="47">
        <v>42</v>
      </c>
      <c r="AC37" s="47">
        <v>35</v>
      </c>
      <c r="AD37" s="47">
        <v>26</v>
      </c>
      <c r="AE37" s="47">
        <v>39</v>
      </c>
      <c r="AF37" s="30">
        <v>36</v>
      </c>
    </row>
    <row r="38" spans="1:32" s="14" customFormat="1" x14ac:dyDescent="0.2">
      <c r="A38" s="13" t="s">
        <v>204</v>
      </c>
      <c r="B38" s="24" t="s">
        <v>49</v>
      </c>
      <c r="C38" s="29">
        <v>41.57</v>
      </c>
      <c r="D38" s="29">
        <v>50.7</v>
      </c>
      <c r="E38" s="29">
        <v>49.84</v>
      </c>
      <c r="F38" s="29">
        <v>43.14</v>
      </c>
      <c r="G38" s="29">
        <v>54.07</v>
      </c>
      <c r="H38" s="29">
        <v>53.79</v>
      </c>
      <c r="I38" s="29">
        <v>46.980000000000004</v>
      </c>
      <c r="J38" s="29">
        <v>43.22</v>
      </c>
      <c r="K38" s="29">
        <v>52.71</v>
      </c>
      <c r="L38" s="29">
        <v>52.47</v>
      </c>
      <c r="M38" s="29">
        <v>55.660000000000004</v>
      </c>
      <c r="N38" s="29">
        <v>48.81</v>
      </c>
      <c r="O38" s="29">
        <v>38.54</v>
      </c>
      <c r="P38" s="29">
        <v>51.03</v>
      </c>
      <c r="Q38" s="29">
        <v>43.660000000000004</v>
      </c>
      <c r="R38" s="29">
        <v>44.72</v>
      </c>
      <c r="S38" s="29">
        <v>43.79</v>
      </c>
      <c r="T38" s="29">
        <v>42.25</v>
      </c>
      <c r="U38" s="29">
        <v>34.520000000000003</v>
      </c>
      <c r="V38" s="29">
        <v>45.49</v>
      </c>
      <c r="W38" s="29">
        <v>48.27</v>
      </c>
      <c r="X38" s="29">
        <v>47.06</v>
      </c>
      <c r="Y38" s="29">
        <v>37.72</v>
      </c>
      <c r="Z38" s="29">
        <v>36.29</v>
      </c>
      <c r="AA38" s="29">
        <v>37.980000000000004</v>
      </c>
      <c r="AB38" s="29">
        <v>38.22</v>
      </c>
      <c r="AC38" s="29">
        <v>34.76</v>
      </c>
      <c r="AD38" s="29">
        <v>21.35</v>
      </c>
      <c r="AE38" s="29">
        <v>38.82</v>
      </c>
      <c r="AF38" s="29">
        <v>34.978683966635778</v>
      </c>
    </row>
    <row r="39" spans="1:32" x14ac:dyDescent="0.2">
      <c r="A39" s="3" t="s">
        <v>61</v>
      </c>
      <c r="B39" s="8" t="s">
        <v>28</v>
      </c>
      <c r="C39" s="47">
        <v>55</v>
      </c>
      <c r="D39" s="47">
        <v>50</v>
      </c>
      <c r="E39" s="47">
        <v>45.63</v>
      </c>
      <c r="F39" s="47">
        <v>45</v>
      </c>
      <c r="G39" s="47">
        <v>51</v>
      </c>
      <c r="H39" s="47">
        <v>52</v>
      </c>
      <c r="I39" s="47">
        <v>56</v>
      </c>
      <c r="J39" s="47">
        <v>45</v>
      </c>
      <c r="K39" s="47">
        <v>60</v>
      </c>
      <c r="L39" s="47">
        <v>62</v>
      </c>
      <c r="M39" s="47">
        <v>57</v>
      </c>
      <c r="N39" s="47">
        <v>43</v>
      </c>
      <c r="O39" s="47">
        <v>41</v>
      </c>
      <c r="P39" s="47">
        <v>54</v>
      </c>
      <c r="Q39" s="47">
        <v>44</v>
      </c>
      <c r="R39" s="47">
        <v>50</v>
      </c>
      <c r="S39" s="47">
        <v>40</v>
      </c>
      <c r="T39" s="47">
        <v>47</v>
      </c>
      <c r="U39" s="47">
        <v>38</v>
      </c>
      <c r="V39" s="47">
        <v>40</v>
      </c>
      <c r="W39" s="47">
        <v>45</v>
      </c>
      <c r="X39" s="47">
        <v>45</v>
      </c>
      <c r="Y39" s="47">
        <v>37.6</v>
      </c>
      <c r="Z39" s="47">
        <v>43.1</v>
      </c>
      <c r="AA39" s="47">
        <v>39.03</v>
      </c>
      <c r="AB39" s="47">
        <v>44.1</v>
      </c>
      <c r="AC39" s="47">
        <v>49.6</v>
      </c>
      <c r="AD39" s="47">
        <v>21.900000000000002</v>
      </c>
      <c r="AE39" s="47">
        <v>38</v>
      </c>
      <c r="AF39" s="30">
        <v>45</v>
      </c>
    </row>
    <row r="40" spans="1:32" x14ac:dyDescent="0.2">
      <c r="A40" s="3" t="s">
        <v>62</v>
      </c>
      <c r="B40" s="8" t="s">
        <v>28</v>
      </c>
      <c r="C40" s="47">
        <v>45</v>
      </c>
      <c r="D40" s="47">
        <v>55</v>
      </c>
      <c r="E40" s="47">
        <v>55</v>
      </c>
      <c r="F40" s="47">
        <v>44</v>
      </c>
      <c r="G40" s="47">
        <v>53</v>
      </c>
      <c r="H40" s="47">
        <v>54</v>
      </c>
      <c r="I40" s="47">
        <v>55</v>
      </c>
      <c r="J40" s="47">
        <v>46</v>
      </c>
      <c r="K40" s="47">
        <v>59</v>
      </c>
      <c r="L40" s="47">
        <v>59</v>
      </c>
      <c r="M40" s="47">
        <v>60</v>
      </c>
      <c r="N40" s="47">
        <v>51</v>
      </c>
      <c r="O40" s="47">
        <v>47</v>
      </c>
      <c r="P40" s="47">
        <v>49</v>
      </c>
      <c r="Q40" s="47">
        <v>45</v>
      </c>
      <c r="R40" s="47">
        <v>54</v>
      </c>
      <c r="S40" s="47">
        <v>44</v>
      </c>
      <c r="T40" s="47">
        <v>41</v>
      </c>
      <c r="U40" s="47">
        <v>36</v>
      </c>
      <c r="V40" s="47">
        <v>41</v>
      </c>
      <c r="W40" s="47">
        <v>49</v>
      </c>
      <c r="X40" s="47">
        <v>45.5</v>
      </c>
      <c r="Y40" s="47">
        <v>34.700000000000003</v>
      </c>
      <c r="Z40" s="47">
        <v>39.200000000000003</v>
      </c>
      <c r="AA40" s="47">
        <v>39.65</v>
      </c>
      <c r="AB40" s="47">
        <v>38.9</v>
      </c>
      <c r="AC40" s="47">
        <v>41.9</v>
      </c>
      <c r="AD40" s="47">
        <v>13.200000000000001</v>
      </c>
      <c r="AE40" s="47">
        <v>35</v>
      </c>
      <c r="AF40" s="30">
        <v>41</v>
      </c>
    </row>
    <row r="41" spans="1:32" x14ac:dyDescent="0.2">
      <c r="A41" s="3" t="s">
        <v>63</v>
      </c>
      <c r="B41" s="8" t="s">
        <v>28</v>
      </c>
      <c r="C41" s="47">
        <v>50</v>
      </c>
      <c r="D41" s="47">
        <v>56</v>
      </c>
      <c r="E41" s="47">
        <v>49</v>
      </c>
      <c r="F41" s="47">
        <v>45</v>
      </c>
      <c r="G41" s="47">
        <v>50</v>
      </c>
      <c r="H41" s="47">
        <v>50</v>
      </c>
      <c r="I41" s="47">
        <v>55</v>
      </c>
      <c r="J41" s="47">
        <v>46</v>
      </c>
      <c r="K41" s="47">
        <v>55</v>
      </c>
      <c r="L41" s="47">
        <v>59</v>
      </c>
      <c r="M41" s="47">
        <v>57</v>
      </c>
      <c r="N41" s="47">
        <v>40</v>
      </c>
      <c r="O41" s="47">
        <v>41</v>
      </c>
      <c r="P41" s="47">
        <v>52</v>
      </c>
      <c r="Q41" s="47">
        <v>46</v>
      </c>
      <c r="R41" s="47">
        <v>53</v>
      </c>
      <c r="S41" s="47">
        <v>41</v>
      </c>
      <c r="T41" s="47">
        <v>46</v>
      </c>
      <c r="U41" s="47">
        <v>36</v>
      </c>
      <c r="V41" s="47">
        <v>50</v>
      </c>
      <c r="W41" s="47">
        <v>57</v>
      </c>
      <c r="X41" s="47">
        <v>49.5</v>
      </c>
      <c r="Y41" s="47">
        <v>36.200000000000003</v>
      </c>
      <c r="Z41" s="47">
        <v>48.800000000000004</v>
      </c>
      <c r="AA41" s="47">
        <v>45.08</v>
      </c>
      <c r="AB41" s="47">
        <v>46.9</v>
      </c>
      <c r="AC41" s="47">
        <v>48.300000000000004</v>
      </c>
      <c r="AD41" s="47">
        <v>26.3</v>
      </c>
      <c r="AE41" s="47">
        <v>35</v>
      </c>
      <c r="AF41" s="30">
        <v>45</v>
      </c>
    </row>
    <row r="42" spans="1:32" x14ac:dyDescent="0.2">
      <c r="A42" s="3" t="s">
        <v>64</v>
      </c>
      <c r="B42" s="8" t="s">
        <v>28</v>
      </c>
      <c r="C42" s="47">
        <v>30</v>
      </c>
      <c r="D42" s="47">
        <v>51</v>
      </c>
      <c r="E42" s="47">
        <v>41</v>
      </c>
      <c r="F42" s="47">
        <v>50</v>
      </c>
      <c r="G42" s="47">
        <v>51</v>
      </c>
      <c r="H42" s="47">
        <v>48.5</v>
      </c>
      <c r="I42" s="47">
        <v>46</v>
      </c>
      <c r="J42" s="47">
        <v>45</v>
      </c>
      <c r="K42" s="47">
        <v>52</v>
      </c>
      <c r="L42" s="47">
        <v>48</v>
      </c>
      <c r="M42" s="47">
        <v>50</v>
      </c>
      <c r="N42" s="47">
        <v>40</v>
      </c>
      <c r="O42" s="47">
        <v>40</v>
      </c>
      <c r="P42" s="47">
        <v>40</v>
      </c>
      <c r="Q42" s="47">
        <v>29</v>
      </c>
      <c r="R42" s="47">
        <v>39</v>
      </c>
      <c r="S42" s="47">
        <v>33</v>
      </c>
      <c r="T42" s="47">
        <v>40</v>
      </c>
      <c r="U42" s="47">
        <v>37</v>
      </c>
      <c r="V42" s="47">
        <v>35</v>
      </c>
      <c r="W42" s="47">
        <v>40</v>
      </c>
      <c r="X42" s="47">
        <v>42.5</v>
      </c>
      <c r="Y42" s="47">
        <v>26.2</v>
      </c>
      <c r="Z42" s="47">
        <v>41.4</v>
      </c>
      <c r="AA42" s="47">
        <v>35.43</v>
      </c>
      <c r="AB42" s="47">
        <v>29.8</v>
      </c>
      <c r="AC42" s="47">
        <v>28.1</v>
      </c>
      <c r="AD42" s="47">
        <v>18.2</v>
      </c>
      <c r="AE42" s="47">
        <v>31</v>
      </c>
      <c r="AF42" s="30">
        <v>37</v>
      </c>
    </row>
    <row r="43" spans="1:32" s="14" customFormat="1" x14ac:dyDescent="0.2">
      <c r="A43" s="13" t="s">
        <v>65</v>
      </c>
      <c r="B43" s="24" t="s">
        <v>28</v>
      </c>
      <c r="C43" s="29">
        <v>48.67</v>
      </c>
      <c r="D43" s="29">
        <v>54.89</v>
      </c>
      <c r="E43" s="29">
        <v>50.59</v>
      </c>
      <c r="F43" s="29">
        <v>44.7</v>
      </c>
      <c r="G43" s="29">
        <v>51.29</v>
      </c>
      <c r="H43" s="29">
        <v>51.72</v>
      </c>
      <c r="I43" s="29">
        <v>55.04</v>
      </c>
      <c r="J43" s="29">
        <v>45.89</v>
      </c>
      <c r="K43" s="29">
        <v>57.02</v>
      </c>
      <c r="L43" s="29">
        <v>59.24</v>
      </c>
      <c r="M43" s="29">
        <v>58.1</v>
      </c>
      <c r="N43" s="29">
        <v>44.59</v>
      </c>
      <c r="O43" s="29">
        <v>43.4</v>
      </c>
      <c r="P43" s="29">
        <v>50.74</v>
      </c>
      <c r="Q43" s="29">
        <v>44.96</v>
      </c>
      <c r="R43" s="29">
        <v>52.480000000000004</v>
      </c>
      <c r="S43" s="29">
        <v>41.61</v>
      </c>
      <c r="T43" s="29">
        <v>44.29</v>
      </c>
      <c r="U43" s="29">
        <v>36.22</v>
      </c>
      <c r="V43" s="29">
        <v>45.54</v>
      </c>
      <c r="W43" s="29">
        <v>52.79</v>
      </c>
      <c r="X43" s="29">
        <v>47.5</v>
      </c>
      <c r="Y43" s="29">
        <v>34.76</v>
      </c>
      <c r="Z43" s="29">
        <v>44.77</v>
      </c>
      <c r="AA43" s="29">
        <v>41.410000000000004</v>
      </c>
      <c r="AB43" s="29">
        <v>40.730000000000004</v>
      </c>
      <c r="AC43" s="29">
        <v>43.2</v>
      </c>
      <c r="AD43" s="29">
        <v>20.38</v>
      </c>
      <c r="AE43" s="29">
        <v>34.369999999999997</v>
      </c>
      <c r="AF43" s="29">
        <v>41.748129675810475</v>
      </c>
    </row>
    <row r="44" spans="1:32" x14ac:dyDescent="0.2">
      <c r="A44" s="3" t="s">
        <v>66</v>
      </c>
      <c r="B44" s="8" t="s">
        <v>32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</row>
    <row r="45" spans="1:32" x14ac:dyDescent="0.2">
      <c r="A45" s="3" t="s">
        <v>67</v>
      </c>
      <c r="B45" s="8" t="s">
        <v>32</v>
      </c>
      <c r="C45" s="47">
        <v>30</v>
      </c>
      <c r="D45" s="47">
        <v>45</v>
      </c>
      <c r="E45" s="42">
        <v>63</v>
      </c>
      <c r="F45" s="42">
        <v>38</v>
      </c>
      <c r="G45" s="42">
        <v>38</v>
      </c>
      <c r="H45" s="42">
        <v>40</v>
      </c>
      <c r="I45" s="47">
        <v>40</v>
      </c>
      <c r="J45" s="47">
        <v>40</v>
      </c>
      <c r="K45" s="47">
        <v>40</v>
      </c>
      <c r="L45" s="47">
        <v>40</v>
      </c>
      <c r="M45" s="58">
        <v>0</v>
      </c>
      <c r="N45" s="58">
        <v>0</v>
      </c>
      <c r="O45" s="58">
        <v>0</v>
      </c>
      <c r="P45" s="58">
        <v>0</v>
      </c>
      <c r="Q45" s="47">
        <v>20</v>
      </c>
      <c r="R45" s="58">
        <v>0</v>
      </c>
      <c r="S45" s="42">
        <v>30</v>
      </c>
      <c r="T45" s="42">
        <v>0</v>
      </c>
      <c r="U45" s="42">
        <v>20</v>
      </c>
      <c r="V45" s="58">
        <v>0</v>
      </c>
      <c r="W45" s="58">
        <v>0</v>
      </c>
      <c r="X45" s="47">
        <v>20</v>
      </c>
      <c r="Y45" s="47">
        <v>20</v>
      </c>
      <c r="Z45" s="42">
        <v>20</v>
      </c>
      <c r="AA45" s="42">
        <v>25</v>
      </c>
      <c r="AB45" s="42">
        <v>25</v>
      </c>
      <c r="AC45" s="42">
        <v>25</v>
      </c>
      <c r="AD45" s="58">
        <v>0</v>
      </c>
      <c r="AE45" s="42">
        <v>18</v>
      </c>
      <c r="AF45" s="30">
        <v>18</v>
      </c>
    </row>
    <row r="46" spans="1:32" s="14" customFormat="1" x14ac:dyDescent="0.2">
      <c r="A46" s="13" t="s">
        <v>68</v>
      </c>
      <c r="B46" s="24" t="s">
        <v>32</v>
      </c>
      <c r="C46" s="29">
        <v>30</v>
      </c>
      <c r="D46" s="29">
        <v>45</v>
      </c>
      <c r="E46" s="29">
        <v>63</v>
      </c>
      <c r="F46" s="29">
        <v>38</v>
      </c>
      <c r="G46" s="29">
        <v>38</v>
      </c>
      <c r="H46" s="29">
        <v>40</v>
      </c>
      <c r="I46" s="29">
        <v>40</v>
      </c>
      <c r="J46" s="29">
        <v>40</v>
      </c>
      <c r="K46" s="29">
        <v>40</v>
      </c>
      <c r="L46" s="29">
        <v>40</v>
      </c>
      <c r="M46" s="29"/>
      <c r="N46" s="29">
        <v>0</v>
      </c>
      <c r="O46" s="29">
        <v>0</v>
      </c>
      <c r="P46" s="29">
        <v>0</v>
      </c>
      <c r="Q46" s="29">
        <v>20</v>
      </c>
      <c r="R46" s="29">
        <v>0</v>
      </c>
      <c r="S46" s="29">
        <v>30</v>
      </c>
      <c r="T46" s="29">
        <v>0</v>
      </c>
      <c r="U46" s="29">
        <v>20</v>
      </c>
      <c r="V46" s="29">
        <v>0</v>
      </c>
      <c r="W46" s="29">
        <v>0</v>
      </c>
      <c r="X46" s="29">
        <v>15.38</v>
      </c>
      <c r="Y46" s="29">
        <v>20</v>
      </c>
      <c r="Z46" s="29">
        <v>20</v>
      </c>
      <c r="AA46" s="29">
        <v>25</v>
      </c>
      <c r="AB46" s="29">
        <v>25</v>
      </c>
      <c r="AC46" s="29">
        <v>25</v>
      </c>
      <c r="AD46" s="29">
        <v>0</v>
      </c>
      <c r="AE46" s="29">
        <v>18</v>
      </c>
      <c r="AF46" s="29">
        <v>18</v>
      </c>
    </row>
    <row r="47" spans="1:32" x14ac:dyDescent="0.2">
      <c r="A47" s="3" t="s">
        <v>69</v>
      </c>
      <c r="B47" s="8" t="s">
        <v>28</v>
      </c>
      <c r="C47" s="47">
        <v>30</v>
      </c>
      <c r="D47" s="47">
        <v>40</v>
      </c>
      <c r="E47" s="47">
        <v>40</v>
      </c>
      <c r="F47" s="47">
        <v>40</v>
      </c>
      <c r="G47" s="47">
        <v>30</v>
      </c>
      <c r="H47" s="47">
        <v>35</v>
      </c>
      <c r="I47" s="47">
        <v>35</v>
      </c>
      <c r="J47" s="47">
        <v>40</v>
      </c>
      <c r="K47" s="47">
        <v>40</v>
      </c>
      <c r="L47" s="47">
        <v>40</v>
      </c>
      <c r="M47" s="47">
        <v>40</v>
      </c>
      <c r="N47" s="58">
        <v>0</v>
      </c>
      <c r="O47" s="47">
        <v>32</v>
      </c>
      <c r="P47" s="47">
        <v>40</v>
      </c>
      <c r="Q47" s="47">
        <v>28</v>
      </c>
      <c r="R47" s="47">
        <v>30</v>
      </c>
      <c r="S47" s="47">
        <v>33</v>
      </c>
      <c r="T47" s="47">
        <v>32</v>
      </c>
      <c r="U47" s="47">
        <v>25</v>
      </c>
      <c r="V47" s="47">
        <v>20</v>
      </c>
      <c r="W47" s="47">
        <v>30</v>
      </c>
      <c r="X47" s="47">
        <v>30</v>
      </c>
      <c r="Y47" s="47">
        <v>28</v>
      </c>
      <c r="Z47" s="47">
        <v>40</v>
      </c>
      <c r="AA47" s="47">
        <v>42</v>
      </c>
      <c r="AB47" s="47">
        <v>33</v>
      </c>
      <c r="AC47" s="47">
        <v>28</v>
      </c>
      <c r="AD47" s="47">
        <v>10</v>
      </c>
      <c r="AE47" s="47">
        <v>37</v>
      </c>
      <c r="AF47" s="30">
        <v>38</v>
      </c>
    </row>
    <row r="48" spans="1:32" x14ac:dyDescent="0.2">
      <c r="A48" s="3" t="s">
        <v>70</v>
      </c>
      <c r="B48" s="8" t="s">
        <v>28</v>
      </c>
      <c r="C48" s="47">
        <v>40</v>
      </c>
      <c r="D48" s="47">
        <v>43</v>
      </c>
      <c r="E48" s="47">
        <v>45</v>
      </c>
      <c r="F48" s="47">
        <v>45</v>
      </c>
      <c r="G48" s="47">
        <v>45</v>
      </c>
      <c r="H48" s="47">
        <v>45</v>
      </c>
      <c r="I48" s="47">
        <v>45</v>
      </c>
      <c r="J48" s="47">
        <v>45</v>
      </c>
      <c r="K48" s="47">
        <v>45</v>
      </c>
      <c r="L48" s="47">
        <v>45</v>
      </c>
      <c r="M48" s="47">
        <v>33</v>
      </c>
      <c r="N48" s="47">
        <v>35</v>
      </c>
      <c r="O48" s="47">
        <v>28</v>
      </c>
      <c r="P48" s="47">
        <v>28</v>
      </c>
      <c r="Q48" s="47">
        <v>25</v>
      </c>
      <c r="R48" s="47">
        <v>36</v>
      </c>
      <c r="S48" s="47">
        <v>33</v>
      </c>
      <c r="T48" s="47">
        <v>30</v>
      </c>
      <c r="U48" s="47">
        <v>20</v>
      </c>
      <c r="V48" s="47">
        <v>20</v>
      </c>
      <c r="W48" s="47">
        <v>40</v>
      </c>
      <c r="X48" s="47">
        <v>30</v>
      </c>
      <c r="Y48" s="47">
        <v>28</v>
      </c>
      <c r="Z48" s="47">
        <v>40</v>
      </c>
      <c r="AA48" s="47">
        <v>42</v>
      </c>
      <c r="AB48" s="47">
        <v>33</v>
      </c>
      <c r="AC48" s="47">
        <v>30</v>
      </c>
      <c r="AD48" s="47">
        <v>12</v>
      </c>
      <c r="AE48" s="47">
        <v>46</v>
      </c>
      <c r="AF48" s="30">
        <v>43.5</v>
      </c>
    </row>
    <row r="49" spans="1:32" x14ac:dyDescent="0.2">
      <c r="A49" s="3" t="s">
        <v>71</v>
      </c>
      <c r="B49" s="8" t="s">
        <v>28</v>
      </c>
      <c r="C49" s="47">
        <v>30</v>
      </c>
      <c r="D49" s="47">
        <v>48</v>
      </c>
      <c r="E49" s="47">
        <v>40</v>
      </c>
      <c r="F49" s="47">
        <v>35</v>
      </c>
      <c r="G49" s="47">
        <v>34</v>
      </c>
      <c r="H49" s="47">
        <v>45</v>
      </c>
      <c r="I49" s="47">
        <v>38</v>
      </c>
      <c r="J49" s="47">
        <v>40</v>
      </c>
      <c r="K49" s="47">
        <v>42</v>
      </c>
      <c r="L49" s="47">
        <v>40</v>
      </c>
      <c r="M49" s="47">
        <v>40</v>
      </c>
      <c r="N49" s="47">
        <v>40</v>
      </c>
      <c r="O49" s="47">
        <v>32</v>
      </c>
      <c r="P49" s="47">
        <v>40</v>
      </c>
      <c r="Q49" s="47">
        <v>30</v>
      </c>
      <c r="R49" s="47">
        <v>25</v>
      </c>
      <c r="S49" s="47">
        <v>35</v>
      </c>
      <c r="T49" s="47">
        <v>30</v>
      </c>
      <c r="U49" s="47">
        <v>25</v>
      </c>
      <c r="V49" s="47">
        <v>17</v>
      </c>
      <c r="W49" s="47">
        <v>30</v>
      </c>
      <c r="X49" s="47">
        <v>30</v>
      </c>
      <c r="Y49" s="47">
        <v>30</v>
      </c>
      <c r="Z49" s="47">
        <v>40</v>
      </c>
      <c r="AA49" s="47">
        <v>42</v>
      </c>
      <c r="AB49" s="47">
        <v>25</v>
      </c>
      <c r="AC49" s="47">
        <v>26</v>
      </c>
      <c r="AD49" s="47">
        <v>12</v>
      </c>
      <c r="AE49" s="47">
        <v>42</v>
      </c>
      <c r="AF49" s="30">
        <v>38.531531531531527</v>
      </c>
    </row>
    <row r="50" spans="1:32" x14ac:dyDescent="0.2">
      <c r="A50" s="3" t="s">
        <v>72</v>
      </c>
      <c r="B50" s="8" t="s">
        <v>28</v>
      </c>
      <c r="C50" s="58">
        <v>0</v>
      </c>
      <c r="D50" s="58">
        <v>0</v>
      </c>
      <c r="E50" s="58">
        <v>0</v>
      </c>
      <c r="F50" s="42">
        <v>35</v>
      </c>
      <c r="G50" s="42">
        <v>30</v>
      </c>
      <c r="H50" s="58">
        <v>0</v>
      </c>
      <c r="I50" s="58">
        <v>0</v>
      </c>
      <c r="J50" s="47">
        <v>0</v>
      </c>
      <c r="K50" s="47">
        <v>40</v>
      </c>
      <c r="L50" s="47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42">
        <v>5</v>
      </c>
      <c r="AE50" s="42">
        <v>38</v>
      </c>
      <c r="AF50" s="30">
        <v>42</v>
      </c>
    </row>
    <row r="51" spans="1:32" s="14" customFormat="1" x14ac:dyDescent="0.2">
      <c r="A51" s="13" t="s">
        <v>73</v>
      </c>
      <c r="B51" s="24" t="s">
        <v>28</v>
      </c>
      <c r="C51" s="29">
        <v>33.450000000000003</v>
      </c>
      <c r="D51" s="29">
        <v>45.07</v>
      </c>
      <c r="E51" s="29">
        <v>42.18</v>
      </c>
      <c r="F51" s="29">
        <v>40.29</v>
      </c>
      <c r="G51" s="29">
        <v>38.880000000000003</v>
      </c>
      <c r="H51" s="29">
        <v>43.13</v>
      </c>
      <c r="I51" s="29">
        <v>42.57</v>
      </c>
      <c r="J51" s="29">
        <v>42.74</v>
      </c>
      <c r="K51" s="29">
        <v>43.160000000000004</v>
      </c>
      <c r="L51" s="29">
        <v>42.52</v>
      </c>
      <c r="M51" s="29">
        <v>35.94</v>
      </c>
      <c r="N51" s="29">
        <v>36.090000000000003</v>
      </c>
      <c r="O51" s="29">
        <v>29.92</v>
      </c>
      <c r="P51" s="29">
        <v>33.43</v>
      </c>
      <c r="Q51" s="29">
        <v>27.22</v>
      </c>
      <c r="R51" s="29">
        <v>30.650000000000002</v>
      </c>
      <c r="S51" s="29">
        <v>34.08</v>
      </c>
      <c r="T51" s="29">
        <v>30.17</v>
      </c>
      <c r="U51" s="29">
        <v>23.89</v>
      </c>
      <c r="V51" s="29">
        <v>17.86</v>
      </c>
      <c r="W51" s="29">
        <v>32.700000000000003</v>
      </c>
      <c r="X51" s="29">
        <v>30</v>
      </c>
      <c r="Y51" s="29">
        <v>29.21</v>
      </c>
      <c r="Z51" s="29">
        <v>40</v>
      </c>
      <c r="AA51" s="29">
        <v>42</v>
      </c>
      <c r="AB51" s="29">
        <v>28.080000000000002</v>
      </c>
      <c r="AC51" s="29">
        <v>28.03</v>
      </c>
      <c r="AD51" s="29">
        <v>11.540000000000001</v>
      </c>
      <c r="AE51" s="29">
        <v>42.410000000000004</v>
      </c>
      <c r="AF51" s="29">
        <v>39.963157894736845</v>
      </c>
    </row>
    <row r="52" spans="1:32" x14ac:dyDescent="0.2">
      <c r="A52" s="3" t="s">
        <v>74</v>
      </c>
      <c r="B52" s="8" t="s">
        <v>49</v>
      </c>
      <c r="C52" s="47">
        <v>50</v>
      </c>
      <c r="D52" s="47">
        <v>57</v>
      </c>
      <c r="E52" s="47">
        <v>57</v>
      </c>
      <c r="F52" s="47">
        <v>54</v>
      </c>
      <c r="G52" s="47">
        <v>55</v>
      </c>
      <c r="H52" s="47">
        <v>54</v>
      </c>
      <c r="I52" s="47">
        <v>48</v>
      </c>
      <c r="J52" s="47">
        <v>49</v>
      </c>
      <c r="K52" s="47">
        <v>51</v>
      </c>
      <c r="L52" s="47">
        <v>54</v>
      </c>
      <c r="M52" s="47">
        <v>57</v>
      </c>
      <c r="N52" s="47">
        <v>45</v>
      </c>
      <c r="O52" s="47">
        <v>42</v>
      </c>
      <c r="P52" s="47">
        <v>53</v>
      </c>
      <c r="Q52" s="47">
        <v>48</v>
      </c>
      <c r="R52" s="47">
        <v>56</v>
      </c>
      <c r="S52" s="47">
        <v>44</v>
      </c>
      <c r="T52" s="47">
        <v>44</v>
      </c>
      <c r="U52" s="47">
        <v>47</v>
      </c>
      <c r="V52" s="47">
        <v>50</v>
      </c>
      <c r="W52" s="47">
        <v>53</v>
      </c>
      <c r="X52" s="47">
        <v>50</v>
      </c>
      <c r="Y52" s="47">
        <v>40</v>
      </c>
      <c r="Z52" s="47">
        <v>42</v>
      </c>
      <c r="AA52" s="47">
        <v>46</v>
      </c>
      <c r="AB52" s="47">
        <v>42</v>
      </c>
      <c r="AC52" s="47">
        <v>43</v>
      </c>
      <c r="AD52" s="47">
        <v>20</v>
      </c>
      <c r="AE52" s="47">
        <v>45</v>
      </c>
      <c r="AF52" s="30">
        <v>38</v>
      </c>
    </row>
    <row r="53" spans="1:32" x14ac:dyDescent="0.2">
      <c r="A53" s="3" t="s">
        <v>75</v>
      </c>
      <c r="B53" s="8" t="s">
        <v>49</v>
      </c>
      <c r="C53" s="47">
        <v>44</v>
      </c>
      <c r="D53" s="47">
        <v>58</v>
      </c>
      <c r="E53" s="47">
        <v>50.99</v>
      </c>
      <c r="F53" s="47">
        <v>52</v>
      </c>
      <c r="G53" s="47">
        <v>50.97</v>
      </c>
      <c r="H53" s="47">
        <v>48.99</v>
      </c>
      <c r="I53" s="47">
        <v>46</v>
      </c>
      <c r="J53" s="47">
        <v>44</v>
      </c>
      <c r="K53" s="47">
        <v>52</v>
      </c>
      <c r="L53" s="47">
        <v>53</v>
      </c>
      <c r="M53" s="47">
        <v>56.120000000000005</v>
      </c>
      <c r="N53" s="47">
        <v>43</v>
      </c>
      <c r="O53" s="47">
        <v>33</v>
      </c>
      <c r="P53" s="47">
        <v>52</v>
      </c>
      <c r="Q53" s="47">
        <v>46</v>
      </c>
      <c r="R53" s="47">
        <v>49</v>
      </c>
      <c r="S53" s="47">
        <v>45</v>
      </c>
      <c r="T53" s="47">
        <v>43</v>
      </c>
      <c r="U53" s="47">
        <v>47</v>
      </c>
      <c r="V53" s="47">
        <v>48</v>
      </c>
      <c r="W53" s="47">
        <v>52</v>
      </c>
      <c r="X53" s="47">
        <v>50</v>
      </c>
      <c r="Y53" s="47">
        <v>36</v>
      </c>
      <c r="Z53" s="47">
        <v>45</v>
      </c>
      <c r="AA53" s="47">
        <v>47</v>
      </c>
      <c r="AB53" s="47">
        <v>42</v>
      </c>
      <c r="AC53" s="47">
        <v>47</v>
      </c>
      <c r="AD53" s="47">
        <v>25</v>
      </c>
      <c r="AE53" s="47">
        <v>44</v>
      </c>
      <c r="AF53" s="30">
        <v>36</v>
      </c>
    </row>
    <row r="54" spans="1:32" x14ac:dyDescent="0.2">
      <c r="A54" s="3" t="s">
        <v>76</v>
      </c>
      <c r="B54" s="8" t="s">
        <v>49</v>
      </c>
      <c r="C54" s="47">
        <v>42</v>
      </c>
      <c r="D54" s="47">
        <v>52</v>
      </c>
      <c r="E54" s="47">
        <v>54</v>
      </c>
      <c r="F54" s="47">
        <v>48</v>
      </c>
      <c r="G54" s="47">
        <v>54</v>
      </c>
      <c r="H54" s="47">
        <v>54</v>
      </c>
      <c r="I54" s="47">
        <v>48</v>
      </c>
      <c r="J54" s="47">
        <v>47</v>
      </c>
      <c r="K54" s="47">
        <v>55</v>
      </c>
      <c r="L54" s="47">
        <v>54</v>
      </c>
      <c r="M54" s="47">
        <v>59</v>
      </c>
      <c r="N54" s="47">
        <v>50</v>
      </c>
      <c r="O54" s="47">
        <v>38</v>
      </c>
      <c r="P54" s="47">
        <v>54</v>
      </c>
      <c r="Q54" s="47">
        <v>48</v>
      </c>
      <c r="R54" s="47">
        <v>53</v>
      </c>
      <c r="S54" s="47">
        <v>43</v>
      </c>
      <c r="T54" s="47">
        <v>43</v>
      </c>
      <c r="U54" s="47">
        <v>47</v>
      </c>
      <c r="V54" s="47">
        <v>48</v>
      </c>
      <c r="W54" s="47">
        <v>55</v>
      </c>
      <c r="X54" s="47">
        <v>50</v>
      </c>
      <c r="Y54" s="47">
        <v>36</v>
      </c>
      <c r="Z54" s="47">
        <v>45</v>
      </c>
      <c r="AA54" s="47">
        <v>47</v>
      </c>
      <c r="AB54" s="47">
        <v>43</v>
      </c>
      <c r="AC54" s="47">
        <v>41</v>
      </c>
      <c r="AD54" s="47">
        <v>22</v>
      </c>
      <c r="AE54" s="47">
        <v>42</v>
      </c>
      <c r="AF54" s="30">
        <v>41</v>
      </c>
    </row>
    <row r="55" spans="1:32" x14ac:dyDescent="0.2">
      <c r="A55" s="3" t="s">
        <v>77</v>
      </c>
      <c r="B55" s="8" t="s">
        <v>49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</row>
    <row r="56" spans="1:32" x14ac:dyDescent="0.2">
      <c r="A56" s="3" t="s">
        <v>78</v>
      </c>
      <c r="B56" s="8" t="s">
        <v>49</v>
      </c>
      <c r="C56" s="47">
        <v>48</v>
      </c>
      <c r="D56" s="47">
        <v>55</v>
      </c>
      <c r="E56" s="42">
        <v>51</v>
      </c>
      <c r="F56" s="42">
        <v>46</v>
      </c>
      <c r="G56" s="42">
        <v>58</v>
      </c>
      <c r="H56" s="42">
        <v>57</v>
      </c>
      <c r="I56" s="42">
        <v>48</v>
      </c>
      <c r="J56" s="42">
        <v>50</v>
      </c>
      <c r="K56" s="42">
        <v>58</v>
      </c>
      <c r="L56" s="42">
        <v>53</v>
      </c>
      <c r="M56" s="42">
        <v>58</v>
      </c>
      <c r="N56" s="42">
        <v>52</v>
      </c>
      <c r="O56" s="42">
        <v>41</v>
      </c>
      <c r="P56" s="42">
        <v>48</v>
      </c>
      <c r="Q56" s="42">
        <v>48</v>
      </c>
      <c r="R56" s="42">
        <v>51</v>
      </c>
      <c r="S56" s="42">
        <v>39</v>
      </c>
      <c r="T56" s="42">
        <v>43</v>
      </c>
      <c r="U56" s="42">
        <v>47</v>
      </c>
      <c r="V56" s="42">
        <v>48</v>
      </c>
      <c r="W56" s="42">
        <v>52</v>
      </c>
      <c r="X56" s="42">
        <v>50</v>
      </c>
      <c r="Y56" s="42">
        <v>37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</row>
    <row r="57" spans="1:32" x14ac:dyDescent="0.2">
      <c r="A57" s="3" t="s">
        <v>79</v>
      </c>
      <c r="B57" s="8" t="s">
        <v>49</v>
      </c>
      <c r="C57" s="42">
        <v>45</v>
      </c>
      <c r="D57" s="42">
        <v>53</v>
      </c>
      <c r="E57" s="42">
        <v>49</v>
      </c>
      <c r="F57" s="42">
        <v>50</v>
      </c>
      <c r="G57" s="42">
        <v>48</v>
      </c>
      <c r="H57" s="42">
        <v>52</v>
      </c>
      <c r="I57" s="42">
        <v>50</v>
      </c>
      <c r="J57" s="42">
        <v>36</v>
      </c>
      <c r="K57" s="42">
        <v>50</v>
      </c>
      <c r="L57" s="42">
        <v>0</v>
      </c>
      <c r="M57" s="42">
        <v>50</v>
      </c>
      <c r="N57" s="42">
        <v>52</v>
      </c>
      <c r="O57" s="42">
        <v>40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</row>
    <row r="58" spans="1:32" x14ac:dyDescent="0.2">
      <c r="A58" s="3" t="s">
        <v>80</v>
      </c>
      <c r="B58" s="8" t="s">
        <v>49</v>
      </c>
      <c r="C58" s="47">
        <v>52</v>
      </c>
      <c r="D58" s="47">
        <v>59</v>
      </c>
      <c r="E58" s="47">
        <v>51</v>
      </c>
      <c r="F58" s="47">
        <v>53</v>
      </c>
      <c r="G58" s="47">
        <v>49</v>
      </c>
      <c r="H58" s="47">
        <v>57</v>
      </c>
      <c r="I58" s="47">
        <v>49</v>
      </c>
      <c r="J58" s="47">
        <v>49</v>
      </c>
      <c r="K58" s="47">
        <v>53</v>
      </c>
      <c r="L58" s="47">
        <v>58</v>
      </c>
      <c r="M58" s="47">
        <v>61</v>
      </c>
      <c r="N58" s="47">
        <v>44</v>
      </c>
      <c r="O58" s="47">
        <v>40</v>
      </c>
      <c r="P58" s="47">
        <v>55</v>
      </c>
      <c r="Q58" s="47">
        <v>48</v>
      </c>
      <c r="R58" s="47">
        <v>55</v>
      </c>
      <c r="S58" s="47">
        <v>45</v>
      </c>
      <c r="T58" s="47">
        <v>42</v>
      </c>
      <c r="U58" s="47">
        <v>47</v>
      </c>
      <c r="V58" s="47">
        <v>48</v>
      </c>
      <c r="W58" s="47">
        <v>52</v>
      </c>
      <c r="X58" s="47">
        <v>50</v>
      </c>
      <c r="Y58" s="47">
        <v>37</v>
      </c>
      <c r="Z58" s="47">
        <v>45</v>
      </c>
      <c r="AA58" s="47">
        <v>47</v>
      </c>
      <c r="AB58" s="47">
        <v>42</v>
      </c>
      <c r="AC58" s="47">
        <v>45</v>
      </c>
      <c r="AD58" s="47">
        <v>25</v>
      </c>
      <c r="AE58" s="47">
        <v>45</v>
      </c>
      <c r="AF58" s="30">
        <v>37</v>
      </c>
    </row>
    <row r="59" spans="1:32" s="14" customFormat="1" x14ac:dyDescent="0.2">
      <c r="A59" s="13" t="s">
        <v>81</v>
      </c>
      <c r="B59" s="24" t="s">
        <v>49</v>
      </c>
      <c r="C59" s="29">
        <v>48.57</v>
      </c>
      <c r="D59" s="29">
        <v>56.74</v>
      </c>
      <c r="E59" s="29">
        <v>55.480000000000004</v>
      </c>
      <c r="F59" s="29">
        <v>53.06</v>
      </c>
      <c r="G59" s="29">
        <v>53.77</v>
      </c>
      <c r="H59" s="29">
        <v>53.68</v>
      </c>
      <c r="I59" s="29">
        <v>47.81</v>
      </c>
      <c r="J59" s="29">
        <v>48.09</v>
      </c>
      <c r="K59" s="29">
        <v>51.79</v>
      </c>
      <c r="L59" s="29">
        <v>54.33</v>
      </c>
      <c r="M59" s="29">
        <v>57.6</v>
      </c>
      <c r="N59" s="29">
        <v>45.27</v>
      </c>
      <c r="O59" s="29">
        <v>39.99</v>
      </c>
      <c r="P59" s="29">
        <v>53.25</v>
      </c>
      <c r="Q59" s="29">
        <v>47.74</v>
      </c>
      <c r="R59" s="29">
        <v>54.65</v>
      </c>
      <c r="S59" s="29">
        <v>44.03</v>
      </c>
      <c r="T59" s="29">
        <v>43.45</v>
      </c>
      <c r="U59" s="29">
        <v>47</v>
      </c>
      <c r="V59" s="29">
        <v>49.13</v>
      </c>
      <c r="W59" s="29">
        <v>53.33</v>
      </c>
      <c r="X59" s="29">
        <v>50</v>
      </c>
      <c r="Y59" s="29">
        <v>38.15</v>
      </c>
      <c r="Z59" s="29">
        <v>43.410000000000004</v>
      </c>
      <c r="AA59" s="29">
        <v>46.550000000000004</v>
      </c>
      <c r="AB59" s="29">
        <v>42.300000000000004</v>
      </c>
      <c r="AC59" s="29">
        <v>43.38</v>
      </c>
      <c r="AD59" s="29">
        <v>22</v>
      </c>
      <c r="AE59" s="29">
        <v>44.04</v>
      </c>
      <c r="AF59" s="29">
        <v>38.12049861495845</v>
      </c>
    </row>
    <row r="60" spans="1:32" x14ac:dyDescent="0.2">
      <c r="A60" s="3" t="s">
        <v>82</v>
      </c>
      <c r="B60" s="8" t="s">
        <v>32</v>
      </c>
      <c r="C60" s="47">
        <v>30</v>
      </c>
      <c r="D60" s="47">
        <v>30</v>
      </c>
      <c r="E60" s="47">
        <v>34</v>
      </c>
      <c r="F60" s="47">
        <v>29</v>
      </c>
      <c r="G60" s="47">
        <v>39</v>
      </c>
      <c r="H60" s="47">
        <v>29</v>
      </c>
      <c r="I60" s="47">
        <v>40</v>
      </c>
      <c r="J60" s="47">
        <v>36</v>
      </c>
      <c r="K60" s="47">
        <v>30</v>
      </c>
      <c r="L60" s="47">
        <v>37</v>
      </c>
      <c r="M60" s="47">
        <v>32</v>
      </c>
      <c r="N60" s="47">
        <v>42</v>
      </c>
      <c r="O60" s="47">
        <v>36</v>
      </c>
      <c r="P60" s="47">
        <v>43</v>
      </c>
      <c r="Q60" s="47">
        <v>31</v>
      </c>
      <c r="R60" s="47">
        <v>25</v>
      </c>
      <c r="S60" s="47">
        <v>33</v>
      </c>
      <c r="T60" s="47">
        <v>30</v>
      </c>
      <c r="U60" s="47">
        <v>35</v>
      </c>
      <c r="V60" s="47">
        <v>37</v>
      </c>
      <c r="W60" s="47">
        <v>35</v>
      </c>
      <c r="X60" s="47">
        <v>30.41</v>
      </c>
      <c r="Y60" s="47">
        <v>25</v>
      </c>
      <c r="Z60" s="47">
        <v>25</v>
      </c>
      <c r="AA60" s="47">
        <v>30</v>
      </c>
      <c r="AB60" s="47">
        <v>50</v>
      </c>
      <c r="AC60" s="47">
        <v>27</v>
      </c>
      <c r="AD60" s="47">
        <v>30</v>
      </c>
      <c r="AE60" s="47">
        <v>28</v>
      </c>
      <c r="AF60" s="30">
        <v>17</v>
      </c>
    </row>
    <row r="61" spans="1:32" x14ac:dyDescent="0.2">
      <c r="A61" s="3" t="s">
        <v>83</v>
      </c>
      <c r="B61" s="8" t="s">
        <v>32</v>
      </c>
      <c r="C61" s="47">
        <v>24</v>
      </c>
      <c r="D61" s="47">
        <v>25</v>
      </c>
      <c r="E61" s="47">
        <v>25.11</v>
      </c>
      <c r="F61" s="47">
        <v>23.94</v>
      </c>
      <c r="G61" s="47">
        <v>25</v>
      </c>
      <c r="H61" s="47">
        <v>22.5</v>
      </c>
      <c r="I61" s="47">
        <v>25</v>
      </c>
      <c r="J61" s="47">
        <v>25</v>
      </c>
      <c r="K61" s="47">
        <v>12</v>
      </c>
      <c r="L61" s="47">
        <v>25</v>
      </c>
      <c r="M61" s="47">
        <v>25</v>
      </c>
      <c r="N61" s="47">
        <v>25</v>
      </c>
      <c r="O61" s="47">
        <v>22</v>
      </c>
      <c r="P61" s="47">
        <v>30</v>
      </c>
      <c r="Q61" s="47">
        <v>20</v>
      </c>
      <c r="R61" s="47">
        <v>30</v>
      </c>
      <c r="S61" s="47">
        <v>20</v>
      </c>
      <c r="T61" s="47">
        <v>20</v>
      </c>
      <c r="U61" s="47">
        <v>22</v>
      </c>
      <c r="V61" s="47">
        <v>21</v>
      </c>
      <c r="W61" s="47">
        <v>25</v>
      </c>
      <c r="X61" s="47">
        <v>30</v>
      </c>
      <c r="Y61" s="47">
        <v>23.080000000000002</v>
      </c>
      <c r="Z61" s="47">
        <v>22</v>
      </c>
      <c r="AA61" s="47">
        <v>25</v>
      </c>
      <c r="AB61" s="47">
        <v>20</v>
      </c>
      <c r="AC61" s="47">
        <v>20</v>
      </c>
      <c r="AD61" s="47">
        <v>20</v>
      </c>
      <c r="AE61" s="47">
        <v>25</v>
      </c>
      <c r="AF61" s="30">
        <v>17</v>
      </c>
    </row>
    <row r="62" spans="1:32" x14ac:dyDescent="0.2">
      <c r="A62" s="3" t="s">
        <v>84</v>
      </c>
      <c r="B62" s="8" t="s">
        <v>32</v>
      </c>
      <c r="C62" s="47">
        <v>40</v>
      </c>
      <c r="D62" s="47">
        <v>36.32</v>
      </c>
      <c r="E62" s="47">
        <v>36.1</v>
      </c>
      <c r="F62" s="47">
        <v>28</v>
      </c>
      <c r="G62" s="47">
        <v>28</v>
      </c>
      <c r="H62" s="47">
        <v>28</v>
      </c>
      <c r="I62" s="47">
        <v>26</v>
      </c>
      <c r="J62" s="47">
        <v>26</v>
      </c>
      <c r="K62" s="47">
        <v>20</v>
      </c>
      <c r="L62" s="47">
        <v>18.25</v>
      </c>
      <c r="M62" s="47">
        <v>22.19</v>
      </c>
      <c r="N62" s="47">
        <v>30</v>
      </c>
      <c r="O62" s="47">
        <v>25.060000000000002</v>
      </c>
      <c r="P62" s="47">
        <v>35</v>
      </c>
      <c r="Q62" s="47">
        <v>25.98</v>
      </c>
      <c r="R62" s="47">
        <v>24.96</v>
      </c>
      <c r="S62" s="47">
        <v>30</v>
      </c>
      <c r="T62" s="47">
        <v>25</v>
      </c>
      <c r="U62" s="47">
        <v>22</v>
      </c>
      <c r="V62" s="47">
        <v>20</v>
      </c>
      <c r="W62" s="47">
        <v>40</v>
      </c>
      <c r="X62" s="47">
        <v>28</v>
      </c>
      <c r="Y62" s="47">
        <v>24.55</v>
      </c>
      <c r="Z62" s="47">
        <v>21</v>
      </c>
      <c r="AA62" s="47">
        <v>28</v>
      </c>
      <c r="AB62" s="47">
        <v>20</v>
      </c>
      <c r="AC62" s="47">
        <v>17</v>
      </c>
      <c r="AD62" s="47">
        <v>15</v>
      </c>
      <c r="AE62" s="47">
        <v>24</v>
      </c>
      <c r="AF62" s="30">
        <v>17</v>
      </c>
    </row>
    <row r="63" spans="1:32" x14ac:dyDescent="0.2">
      <c r="A63" s="3" t="s">
        <v>85</v>
      </c>
      <c r="B63" s="8" t="s">
        <v>32</v>
      </c>
      <c r="C63" s="42">
        <v>25</v>
      </c>
      <c r="D63" s="42">
        <v>25</v>
      </c>
      <c r="E63" s="42">
        <v>25</v>
      </c>
      <c r="F63" s="42">
        <v>25</v>
      </c>
      <c r="G63" s="42">
        <v>25</v>
      </c>
      <c r="H63" s="42">
        <v>25</v>
      </c>
      <c r="I63" s="42">
        <v>25</v>
      </c>
      <c r="J63" s="42">
        <v>25</v>
      </c>
      <c r="K63" s="42">
        <v>25</v>
      </c>
      <c r="L63" s="42">
        <v>25</v>
      </c>
      <c r="M63" s="42">
        <v>25</v>
      </c>
      <c r="N63" s="42">
        <v>25</v>
      </c>
      <c r="O63" s="58">
        <v>0</v>
      </c>
      <c r="P63" s="42">
        <v>25</v>
      </c>
      <c r="Q63" s="58">
        <v>0</v>
      </c>
      <c r="R63" s="42">
        <v>20</v>
      </c>
      <c r="S63" s="42">
        <v>15</v>
      </c>
      <c r="T63" s="58">
        <v>0</v>
      </c>
      <c r="U63" s="42">
        <v>30</v>
      </c>
      <c r="V63" s="58">
        <v>0</v>
      </c>
      <c r="W63" s="42">
        <v>25</v>
      </c>
      <c r="X63" s="58">
        <v>0</v>
      </c>
      <c r="Y63" s="58">
        <v>0</v>
      </c>
      <c r="Z63" s="42">
        <v>20</v>
      </c>
      <c r="AA63" s="47">
        <v>25</v>
      </c>
      <c r="AB63" s="47">
        <v>20</v>
      </c>
      <c r="AC63" s="47">
        <v>20</v>
      </c>
      <c r="AD63" s="47">
        <v>35</v>
      </c>
      <c r="AE63" s="47">
        <v>25</v>
      </c>
      <c r="AF63" s="30">
        <v>20</v>
      </c>
    </row>
    <row r="64" spans="1:32" x14ac:dyDescent="0.2">
      <c r="A64" s="3" t="s">
        <v>86</v>
      </c>
      <c r="B64" s="8" t="s">
        <v>32</v>
      </c>
      <c r="C64" s="47">
        <v>0</v>
      </c>
      <c r="D64" s="47">
        <v>35</v>
      </c>
      <c r="E64" s="47">
        <v>35</v>
      </c>
      <c r="F64" s="47">
        <v>35</v>
      </c>
      <c r="G64" s="47">
        <v>32</v>
      </c>
      <c r="H64" s="47">
        <v>35</v>
      </c>
      <c r="I64" s="47">
        <v>32</v>
      </c>
      <c r="J64" s="47">
        <v>25</v>
      </c>
      <c r="K64" s="47">
        <v>40</v>
      </c>
      <c r="L64" s="47">
        <v>45</v>
      </c>
      <c r="M64" s="47">
        <v>40</v>
      </c>
      <c r="N64" s="47">
        <v>30</v>
      </c>
      <c r="O64" s="47">
        <v>42</v>
      </c>
      <c r="P64" s="47">
        <v>9</v>
      </c>
      <c r="Q64" s="42">
        <v>50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47">
        <v>30</v>
      </c>
      <c r="Y64" s="58">
        <v>0</v>
      </c>
      <c r="Z64" s="47">
        <v>45</v>
      </c>
      <c r="AA64" s="47">
        <v>45</v>
      </c>
      <c r="AB64" s="47">
        <v>20</v>
      </c>
      <c r="AC64" s="47">
        <v>35</v>
      </c>
      <c r="AD64" s="47">
        <v>20</v>
      </c>
      <c r="AE64" s="47">
        <v>20</v>
      </c>
      <c r="AF64" s="30">
        <v>33</v>
      </c>
    </row>
    <row r="65" spans="1:32" s="14" customFormat="1" x14ac:dyDescent="0.2">
      <c r="A65" s="13" t="s">
        <v>87</v>
      </c>
      <c r="B65" s="24" t="s">
        <v>32</v>
      </c>
      <c r="C65" s="29">
        <v>30.060000000000002</v>
      </c>
      <c r="D65" s="29">
        <v>29.990000000000002</v>
      </c>
      <c r="E65" s="29">
        <v>33.160000000000004</v>
      </c>
      <c r="F65" s="29">
        <v>28.54</v>
      </c>
      <c r="G65" s="29">
        <v>37.54</v>
      </c>
      <c r="H65" s="29">
        <v>28.7</v>
      </c>
      <c r="I65" s="29">
        <v>36.22</v>
      </c>
      <c r="J65" s="29">
        <v>33.880000000000003</v>
      </c>
      <c r="K65" s="29">
        <v>27.63</v>
      </c>
      <c r="L65" s="29">
        <v>33.14</v>
      </c>
      <c r="M65" s="29">
        <v>29.19</v>
      </c>
      <c r="N65" s="29">
        <v>37.619999999999997</v>
      </c>
      <c r="O65" s="29">
        <v>33.79</v>
      </c>
      <c r="P65" s="29">
        <v>41.62</v>
      </c>
      <c r="Q65" s="29">
        <v>30.35</v>
      </c>
      <c r="R65" s="29">
        <v>25.22</v>
      </c>
      <c r="S65" s="29">
        <v>32.18</v>
      </c>
      <c r="T65" s="29">
        <v>29.04</v>
      </c>
      <c r="U65" s="29">
        <v>33.61</v>
      </c>
      <c r="V65" s="29">
        <v>34.53</v>
      </c>
      <c r="W65" s="29">
        <v>34.75</v>
      </c>
      <c r="X65" s="29">
        <v>29.98</v>
      </c>
      <c r="Y65" s="29">
        <v>24.8</v>
      </c>
      <c r="Z65" s="29">
        <v>23.46</v>
      </c>
      <c r="AA65" s="29">
        <v>29.5</v>
      </c>
      <c r="AB65" s="29">
        <v>35.94</v>
      </c>
      <c r="AC65" s="29">
        <v>22.54</v>
      </c>
      <c r="AD65" s="29">
        <v>26.04</v>
      </c>
      <c r="AE65" s="29">
        <v>27.38</v>
      </c>
      <c r="AF65" s="29">
        <v>17.219607843137258</v>
      </c>
    </row>
    <row r="66" spans="1:32" x14ac:dyDescent="0.2">
      <c r="A66" s="3" t="s">
        <v>88</v>
      </c>
      <c r="B66" s="8" t="s">
        <v>49</v>
      </c>
      <c r="C66" s="58">
        <v>0</v>
      </c>
      <c r="D66" s="58">
        <v>0</v>
      </c>
      <c r="E66" s="58">
        <v>0</v>
      </c>
      <c r="F66" s="58">
        <v>0</v>
      </c>
      <c r="G66" s="47">
        <v>30</v>
      </c>
      <c r="H66" s="42">
        <v>55</v>
      </c>
      <c r="I66" s="47">
        <v>50</v>
      </c>
      <c r="J66" s="58">
        <v>0</v>
      </c>
      <c r="K66" s="47">
        <v>40</v>
      </c>
      <c r="L66" s="47">
        <v>40</v>
      </c>
      <c r="M66" s="47">
        <v>40</v>
      </c>
      <c r="N66" s="47">
        <v>50</v>
      </c>
      <c r="O66" s="47">
        <v>40</v>
      </c>
      <c r="P66" s="47">
        <v>40</v>
      </c>
      <c r="Q66" s="47">
        <v>28</v>
      </c>
      <c r="R66" s="47">
        <v>40</v>
      </c>
      <c r="S66" s="47">
        <v>48</v>
      </c>
      <c r="T66" s="47">
        <v>35</v>
      </c>
      <c r="U66" s="47">
        <v>20</v>
      </c>
      <c r="V66" s="47">
        <v>36</v>
      </c>
      <c r="W66" s="47">
        <v>38</v>
      </c>
      <c r="X66" s="47">
        <v>35</v>
      </c>
      <c r="Y66" s="47">
        <v>31</v>
      </c>
      <c r="Z66" s="47">
        <v>30</v>
      </c>
      <c r="AA66" s="47">
        <v>28</v>
      </c>
      <c r="AB66" s="47">
        <v>32</v>
      </c>
      <c r="AC66" s="47">
        <v>30</v>
      </c>
      <c r="AD66" s="47">
        <v>20</v>
      </c>
      <c r="AE66" s="47">
        <v>31</v>
      </c>
      <c r="AF66" s="30">
        <v>28</v>
      </c>
    </row>
    <row r="67" spans="1:32" x14ac:dyDescent="0.2">
      <c r="A67" s="3" t="s">
        <v>89</v>
      </c>
      <c r="B67" s="8" t="s">
        <v>49</v>
      </c>
      <c r="C67" s="47">
        <v>25</v>
      </c>
      <c r="D67" s="47">
        <v>25</v>
      </c>
      <c r="E67" s="47">
        <v>20</v>
      </c>
      <c r="F67" s="47">
        <v>17</v>
      </c>
      <c r="G67" s="47">
        <v>28</v>
      </c>
      <c r="H67" s="47">
        <v>25</v>
      </c>
      <c r="I67" s="47">
        <v>30</v>
      </c>
      <c r="J67" s="47">
        <v>35</v>
      </c>
      <c r="K67" s="47">
        <v>40</v>
      </c>
      <c r="L67" s="47">
        <v>32</v>
      </c>
      <c r="M67" s="47">
        <v>35</v>
      </c>
      <c r="N67" s="47">
        <v>38</v>
      </c>
      <c r="O67" s="47">
        <v>40</v>
      </c>
      <c r="P67" s="47">
        <v>40</v>
      </c>
      <c r="Q67" s="47">
        <v>25</v>
      </c>
      <c r="R67" s="47">
        <v>20</v>
      </c>
      <c r="S67" s="47">
        <v>15</v>
      </c>
      <c r="T67" s="47">
        <v>31</v>
      </c>
      <c r="U67" s="47">
        <v>20</v>
      </c>
      <c r="V67" s="47">
        <v>36</v>
      </c>
      <c r="W67" s="47">
        <v>38</v>
      </c>
      <c r="X67" s="47">
        <v>30</v>
      </c>
      <c r="Y67" s="47">
        <v>31</v>
      </c>
      <c r="Z67" s="47">
        <v>30</v>
      </c>
      <c r="AA67" s="47">
        <v>28</v>
      </c>
      <c r="AB67" s="47">
        <v>32</v>
      </c>
      <c r="AC67" s="47">
        <v>30</v>
      </c>
      <c r="AD67" s="47">
        <v>18</v>
      </c>
      <c r="AE67" s="47">
        <v>31</v>
      </c>
      <c r="AF67" s="30">
        <v>28</v>
      </c>
    </row>
    <row r="68" spans="1:32" x14ac:dyDescent="0.2">
      <c r="A68" s="3" t="s">
        <v>90</v>
      </c>
      <c r="B68" s="8" t="s">
        <v>49</v>
      </c>
      <c r="C68" s="47">
        <v>45</v>
      </c>
      <c r="D68" s="47">
        <v>30</v>
      </c>
      <c r="E68" s="47">
        <v>30</v>
      </c>
      <c r="F68" s="47">
        <v>25</v>
      </c>
      <c r="G68" s="47">
        <v>30</v>
      </c>
      <c r="H68" s="47">
        <v>30</v>
      </c>
      <c r="I68" s="47">
        <v>30</v>
      </c>
      <c r="J68" s="47">
        <v>32</v>
      </c>
      <c r="K68" s="47">
        <v>30</v>
      </c>
      <c r="L68" s="47">
        <v>35</v>
      </c>
      <c r="M68" s="47">
        <v>33</v>
      </c>
      <c r="N68" s="47">
        <v>30</v>
      </c>
      <c r="O68" s="47">
        <v>29</v>
      </c>
      <c r="P68" s="47">
        <v>34</v>
      </c>
      <c r="Q68" s="47">
        <v>27</v>
      </c>
      <c r="R68" s="47">
        <v>24</v>
      </c>
      <c r="S68" s="47">
        <v>18</v>
      </c>
      <c r="T68" s="47">
        <v>30</v>
      </c>
      <c r="U68" s="47">
        <v>20</v>
      </c>
      <c r="V68" s="47">
        <v>36</v>
      </c>
      <c r="W68" s="47">
        <v>38</v>
      </c>
      <c r="X68" s="47">
        <v>35</v>
      </c>
      <c r="Y68" s="47">
        <v>31</v>
      </c>
      <c r="Z68" s="47">
        <v>27</v>
      </c>
      <c r="AA68" s="47">
        <v>25</v>
      </c>
      <c r="AB68" s="47">
        <v>32</v>
      </c>
      <c r="AC68" s="47">
        <v>30</v>
      </c>
      <c r="AD68" s="47">
        <v>18</v>
      </c>
      <c r="AE68" s="47">
        <v>30</v>
      </c>
      <c r="AF68" s="30">
        <v>27</v>
      </c>
    </row>
    <row r="69" spans="1:32" s="14" customFormat="1" x14ac:dyDescent="0.2">
      <c r="A69" s="13" t="s">
        <v>91</v>
      </c>
      <c r="B69" s="24" t="s">
        <v>49</v>
      </c>
      <c r="C69" s="29">
        <v>28.87</v>
      </c>
      <c r="D69" s="29">
        <v>25.560000000000002</v>
      </c>
      <c r="E69" s="29">
        <v>21.41</v>
      </c>
      <c r="F69" s="29">
        <v>17.88</v>
      </c>
      <c r="G69" s="29">
        <v>28.900000000000002</v>
      </c>
      <c r="H69" s="29">
        <v>28.69</v>
      </c>
      <c r="I69" s="29">
        <v>30.71</v>
      </c>
      <c r="J69" s="29">
        <v>33.660000000000004</v>
      </c>
      <c r="K69" s="29">
        <v>35.76</v>
      </c>
      <c r="L69" s="29">
        <v>33.770000000000003</v>
      </c>
      <c r="M69" s="29">
        <v>34.410000000000004</v>
      </c>
      <c r="N69" s="29">
        <v>35.11</v>
      </c>
      <c r="O69" s="29">
        <v>32.950000000000003</v>
      </c>
      <c r="P69" s="29">
        <v>37.46</v>
      </c>
      <c r="Q69" s="29">
        <v>25.900000000000002</v>
      </c>
      <c r="R69" s="29">
        <v>23.11</v>
      </c>
      <c r="S69" s="29">
        <v>17.330000000000002</v>
      </c>
      <c r="T69" s="29">
        <v>30.89</v>
      </c>
      <c r="U69" s="29">
        <v>20</v>
      </c>
      <c r="V69" s="29">
        <v>36</v>
      </c>
      <c r="W69" s="29">
        <v>38</v>
      </c>
      <c r="X69" s="29">
        <v>32.230000000000004</v>
      </c>
      <c r="Y69" s="29">
        <v>31</v>
      </c>
      <c r="Z69" s="29">
        <v>28.18</v>
      </c>
      <c r="AA69" s="29">
        <v>26.47</v>
      </c>
      <c r="AB69" s="29">
        <v>32</v>
      </c>
      <c r="AC69" s="29">
        <v>30</v>
      </c>
      <c r="AD69" s="29">
        <v>18.07</v>
      </c>
      <c r="AE69" s="29">
        <v>30.66</v>
      </c>
      <c r="AF69" s="29">
        <v>27.542857142857148</v>
      </c>
    </row>
    <row r="70" spans="1:32" x14ac:dyDescent="0.2">
      <c r="A70" s="3" t="s">
        <v>92</v>
      </c>
      <c r="B70" s="8" t="s">
        <v>28</v>
      </c>
      <c r="C70" s="47">
        <v>38</v>
      </c>
      <c r="D70" s="47">
        <v>55</v>
      </c>
      <c r="E70" s="47">
        <v>49</v>
      </c>
      <c r="F70" s="47">
        <v>50</v>
      </c>
      <c r="G70" s="47">
        <v>52</v>
      </c>
      <c r="H70" s="47">
        <v>40</v>
      </c>
      <c r="I70" s="47">
        <v>48</v>
      </c>
      <c r="J70" s="47">
        <v>50</v>
      </c>
      <c r="K70" s="47">
        <v>50</v>
      </c>
      <c r="L70" s="47">
        <v>55</v>
      </c>
      <c r="M70" s="47">
        <v>55</v>
      </c>
      <c r="N70" s="47">
        <v>47.5</v>
      </c>
      <c r="O70" s="47">
        <v>38</v>
      </c>
      <c r="P70" s="47">
        <v>44</v>
      </c>
      <c r="Q70" s="47">
        <v>40.83</v>
      </c>
      <c r="R70" s="47">
        <v>49</v>
      </c>
      <c r="S70" s="47">
        <v>41</v>
      </c>
      <c r="T70" s="47">
        <v>44</v>
      </c>
      <c r="U70" s="47">
        <v>30</v>
      </c>
      <c r="V70" s="47">
        <v>40</v>
      </c>
      <c r="W70" s="47">
        <v>50</v>
      </c>
      <c r="X70" s="47">
        <v>50</v>
      </c>
      <c r="Y70" s="47">
        <v>34.160000000000004</v>
      </c>
      <c r="Z70" s="47">
        <v>39.92</v>
      </c>
      <c r="AA70" s="47">
        <v>40.19</v>
      </c>
      <c r="AB70" s="47">
        <v>37</v>
      </c>
      <c r="AC70" s="47">
        <v>37</v>
      </c>
      <c r="AD70" s="47">
        <v>24.2</v>
      </c>
      <c r="AE70" s="47">
        <v>28</v>
      </c>
      <c r="AF70" s="30">
        <v>38</v>
      </c>
    </row>
    <row r="71" spans="1:32" x14ac:dyDescent="0.2">
      <c r="A71" s="3" t="s">
        <v>93</v>
      </c>
      <c r="B71" s="8" t="s">
        <v>28</v>
      </c>
      <c r="C71" s="47">
        <v>25</v>
      </c>
      <c r="D71" s="47">
        <v>40</v>
      </c>
      <c r="E71" s="47">
        <v>46</v>
      </c>
      <c r="F71" s="47">
        <v>37</v>
      </c>
      <c r="G71" s="47">
        <v>45</v>
      </c>
      <c r="H71" s="47">
        <v>37</v>
      </c>
      <c r="I71" s="47">
        <v>50</v>
      </c>
      <c r="J71" s="47">
        <v>50</v>
      </c>
      <c r="K71" s="47">
        <v>50</v>
      </c>
      <c r="L71" s="47">
        <v>57</v>
      </c>
      <c r="M71" s="47">
        <v>55</v>
      </c>
      <c r="N71" s="47">
        <v>35</v>
      </c>
      <c r="O71" s="47">
        <v>34</v>
      </c>
      <c r="P71" s="47">
        <v>40</v>
      </c>
      <c r="Q71" s="47">
        <v>38</v>
      </c>
      <c r="R71" s="47">
        <v>45</v>
      </c>
      <c r="S71" s="47">
        <v>38</v>
      </c>
      <c r="T71" s="47">
        <v>40</v>
      </c>
      <c r="U71" s="47">
        <v>30</v>
      </c>
      <c r="V71" s="47">
        <v>50</v>
      </c>
      <c r="W71" s="47">
        <v>50</v>
      </c>
      <c r="X71" s="47">
        <v>44</v>
      </c>
      <c r="Y71" s="47">
        <v>30.91</v>
      </c>
      <c r="Z71" s="47">
        <v>44.29</v>
      </c>
      <c r="AA71" s="47">
        <v>39.92</v>
      </c>
      <c r="AB71" s="47">
        <v>39</v>
      </c>
      <c r="AC71" s="47">
        <v>39</v>
      </c>
      <c r="AD71" s="47">
        <v>23</v>
      </c>
      <c r="AE71" s="47">
        <v>29</v>
      </c>
      <c r="AF71" s="30">
        <v>38</v>
      </c>
    </row>
    <row r="72" spans="1:32" x14ac:dyDescent="0.2">
      <c r="A72" s="3" t="s">
        <v>94</v>
      </c>
      <c r="B72" s="8" t="s">
        <v>28</v>
      </c>
      <c r="C72" s="47">
        <v>40</v>
      </c>
      <c r="D72" s="47">
        <v>40</v>
      </c>
      <c r="E72" s="47">
        <v>43</v>
      </c>
      <c r="F72" s="47">
        <v>40</v>
      </c>
      <c r="G72" s="47">
        <v>45</v>
      </c>
      <c r="H72" s="47">
        <v>40</v>
      </c>
      <c r="I72" s="47">
        <v>40</v>
      </c>
      <c r="J72" s="47">
        <v>45</v>
      </c>
      <c r="K72" s="47">
        <v>45</v>
      </c>
      <c r="L72" s="47">
        <v>50</v>
      </c>
      <c r="M72" s="47">
        <v>50</v>
      </c>
      <c r="N72" s="47">
        <v>30</v>
      </c>
      <c r="O72" s="47">
        <v>35</v>
      </c>
      <c r="P72" s="47">
        <v>40</v>
      </c>
      <c r="Q72" s="47">
        <v>37.550000000000004</v>
      </c>
      <c r="R72" s="47">
        <v>45</v>
      </c>
      <c r="S72" s="47">
        <v>36</v>
      </c>
      <c r="T72" s="47">
        <v>38</v>
      </c>
      <c r="U72" s="47">
        <v>30</v>
      </c>
      <c r="V72" s="47">
        <v>40</v>
      </c>
      <c r="W72" s="47">
        <v>50</v>
      </c>
      <c r="X72" s="47">
        <v>34</v>
      </c>
      <c r="Y72" s="47">
        <v>37.25</v>
      </c>
      <c r="Z72" s="47">
        <v>45</v>
      </c>
      <c r="AA72" s="47">
        <v>39.92</v>
      </c>
      <c r="AB72" s="47">
        <v>31</v>
      </c>
      <c r="AC72" s="47">
        <v>29</v>
      </c>
      <c r="AD72" s="47">
        <v>20.7</v>
      </c>
      <c r="AE72" s="47">
        <v>29</v>
      </c>
      <c r="AF72" s="30">
        <v>40</v>
      </c>
    </row>
    <row r="73" spans="1:32" x14ac:dyDescent="0.2">
      <c r="A73" s="3" t="s">
        <v>95</v>
      </c>
      <c r="B73" s="8" t="s">
        <v>28</v>
      </c>
      <c r="C73" s="47">
        <v>29</v>
      </c>
      <c r="D73" s="47">
        <v>38</v>
      </c>
      <c r="E73" s="47">
        <v>40</v>
      </c>
      <c r="F73" s="47">
        <v>32</v>
      </c>
      <c r="G73" s="47">
        <v>32</v>
      </c>
      <c r="H73" s="47">
        <v>32</v>
      </c>
      <c r="I73" s="47">
        <v>30</v>
      </c>
      <c r="J73" s="47">
        <v>30</v>
      </c>
      <c r="K73" s="47">
        <v>30</v>
      </c>
      <c r="L73" s="47">
        <v>30</v>
      </c>
      <c r="M73" s="47">
        <v>35</v>
      </c>
      <c r="N73" s="47">
        <v>30</v>
      </c>
      <c r="O73" s="47">
        <v>30</v>
      </c>
      <c r="P73" s="47">
        <v>32</v>
      </c>
      <c r="Q73" s="47">
        <v>30</v>
      </c>
      <c r="R73" s="47">
        <v>34</v>
      </c>
      <c r="S73" s="47">
        <v>29</v>
      </c>
      <c r="T73" s="47">
        <v>40</v>
      </c>
      <c r="U73" s="47">
        <v>30</v>
      </c>
      <c r="V73" s="47">
        <v>40</v>
      </c>
      <c r="W73" s="47">
        <v>50</v>
      </c>
      <c r="X73" s="47">
        <v>40</v>
      </c>
      <c r="Y73" s="47">
        <v>34.119999999999997</v>
      </c>
      <c r="Z73" s="47">
        <v>41.67</v>
      </c>
      <c r="AA73" s="47">
        <v>40</v>
      </c>
      <c r="AB73" s="47">
        <v>38</v>
      </c>
      <c r="AC73" s="47">
        <v>39</v>
      </c>
      <c r="AD73" s="47">
        <v>26.59</v>
      </c>
      <c r="AE73" s="47">
        <v>30</v>
      </c>
      <c r="AF73" s="30">
        <v>35</v>
      </c>
    </row>
    <row r="74" spans="1:32" s="14" customFormat="1" x14ac:dyDescent="0.2">
      <c r="A74" s="13" t="s">
        <v>96</v>
      </c>
      <c r="B74" s="24" t="s">
        <v>28</v>
      </c>
      <c r="C74" s="29">
        <v>30.85</v>
      </c>
      <c r="D74" s="29">
        <v>43.230000000000004</v>
      </c>
      <c r="E74" s="29">
        <v>45.910000000000004</v>
      </c>
      <c r="F74" s="29">
        <v>39.65</v>
      </c>
      <c r="G74" s="29">
        <v>47.050000000000004</v>
      </c>
      <c r="H74" s="29">
        <v>38.51</v>
      </c>
      <c r="I74" s="29">
        <v>46.63</v>
      </c>
      <c r="J74" s="29">
        <v>48.06</v>
      </c>
      <c r="K74" s="29">
        <v>48.65</v>
      </c>
      <c r="L74" s="29">
        <v>54.36</v>
      </c>
      <c r="M74" s="29">
        <v>53.28</v>
      </c>
      <c r="N74" s="29">
        <v>39.880000000000003</v>
      </c>
      <c r="O74" s="29">
        <v>35.75</v>
      </c>
      <c r="P74" s="29">
        <v>41.47</v>
      </c>
      <c r="Q74" s="29">
        <v>38.78</v>
      </c>
      <c r="R74" s="29">
        <v>46.03</v>
      </c>
      <c r="S74" s="29">
        <v>38.340000000000003</v>
      </c>
      <c r="T74" s="29">
        <v>41</v>
      </c>
      <c r="U74" s="29">
        <v>30</v>
      </c>
      <c r="V74" s="29">
        <v>42.99</v>
      </c>
      <c r="W74" s="29">
        <v>50</v>
      </c>
      <c r="X74" s="29">
        <v>43.62</v>
      </c>
      <c r="Y74" s="29">
        <v>34.19</v>
      </c>
      <c r="Z74" s="29">
        <v>42.61</v>
      </c>
      <c r="AA74" s="29">
        <v>40</v>
      </c>
      <c r="AB74" s="29">
        <v>35.450000000000003</v>
      </c>
      <c r="AC74" s="29">
        <v>35.69</v>
      </c>
      <c r="AD74" s="29">
        <v>22.76</v>
      </c>
      <c r="AE74" s="29">
        <v>28.78</v>
      </c>
      <c r="AF74" s="29">
        <v>38.497267759562838</v>
      </c>
    </row>
    <row r="75" spans="1:32" x14ac:dyDescent="0.2">
      <c r="A75" s="3" t="s">
        <v>97</v>
      </c>
      <c r="B75" s="8" t="s">
        <v>32</v>
      </c>
      <c r="C75" s="47">
        <v>25</v>
      </c>
      <c r="D75" s="47">
        <v>27.78</v>
      </c>
      <c r="E75" s="47">
        <v>26.67</v>
      </c>
      <c r="F75" s="47">
        <v>24.44</v>
      </c>
      <c r="G75" s="47">
        <v>29.18</v>
      </c>
      <c r="H75" s="47">
        <v>15</v>
      </c>
      <c r="I75" s="47">
        <v>28.18</v>
      </c>
      <c r="J75" s="47">
        <v>26.67</v>
      </c>
      <c r="K75" s="47">
        <v>15.63</v>
      </c>
      <c r="L75" s="47">
        <v>26.88</v>
      </c>
      <c r="M75" s="47">
        <v>24.84</v>
      </c>
      <c r="N75" s="47">
        <v>25.05</v>
      </c>
      <c r="O75" s="47">
        <v>26</v>
      </c>
      <c r="P75" s="47">
        <v>30</v>
      </c>
      <c r="Q75" s="47">
        <v>25</v>
      </c>
      <c r="R75" s="47">
        <v>20</v>
      </c>
      <c r="S75" s="47">
        <v>25</v>
      </c>
      <c r="T75" s="47">
        <v>25</v>
      </c>
      <c r="U75" s="47">
        <v>18</v>
      </c>
      <c r="V75" s="47">
        <v>23</v>
      </c>
      <c r="W75" s="47">
        <v>22</v>
      </c>
      <c r="X75" s="47">
        <v>28</v>
      </c>
      <c r="Y75" s="47">
        <v>22</v>
      </c>
      <c r="Z75" s="47">
        <v>22.98</v>
      </c>
      <c r="AA75" s="47">
        <v>20</v>
      </c>
      <c r="AB75" s="47">
        <v>23</v>
      </c>
      <c r="AC75" s="47">
        <v>27</v>
      </c>
      <c r="AD75" s="47">
        <v>25.09</v>
      </c>
      <c r="AE75" s="47">
        <v>23</v>
      </c>
      <c r="AF75" s="30">
        <v>23</v>
      </c>
    </row>
    <row r="76" spans="1:32" x14ac:dyDescent="0.2">
      <c r="A76" s="3" t="s">
        <v>98</v>
      </c>
      <c r="B76" s="8" t="s">
        <v>32</v>
      </c>
      <c r="C76" s="47">
        <v>30</v>
      </c>
      <c r="D76" s="47">
        <v>35</v>
      </c>
      <c r="E76" s="47">
        <v>30</v>
      </c>
      <c r="F76" s="47">
        <v>0</v>
      </c>
      <c r="G76" s="47">
        <v>32</v>
      </c>
      <c r="H76" s="47">
        <v>25</v>
      </c>
      <c r="I76" s="47">
        <v>32</v>
      </c>
      <c r="J76" s="47">
        <v>30</v>
      </c>
      <c r="K76" s="47">
        <v>27</v>
      </c>
      <c r="L76" s="47">
        <v>30</v>
      </c>
      <c r="M76" s="47">
        <v>28</v>
      </c>
      <c r="N76" s="47">
        <v>30</v>
      </c>
      <c r="O76" s="47">
        <v>30</v>
      </c>
      <c r="P76" s="47">
        <v>28</v>
      </c>
      <c r="Q76" s="47">
        <v>20</v>
      </c>
      <c r="R76" s="47">
        <v>15</v>
      </c>
      <c r="S76" s="47">
        <v>25</v>
      </c>
      <c r="T76" s="47">
        <v>25</v>
      </c>
      <c r="U76" s="47">
        <v>20</v>
      </c>
      <c r="V76" s="47">
        <v>25</v>
      </c>
      <c r="W76" s="47">
        <v>20</v>
      </c>
      <c r="X76" s="47">
        <v>23</v>
      </c>
      <c r="Y76" s="47">
        <v>20.010000000000002</v>
      </c>
      <c r="Z76" s="47">
        <v>22</v>
      </c>
      <c r="AA76" s="47">
        <v>20</v>
      </c>
      <c r="AB76" s="47">
        <v>22</v>
      </c>
      <c r="AC76" s="47">
        <v>22</v>
      </c>
      <c r="AD76" s="47">
        <v>21</v>
      </c>
      <c r="AE76" s="47">
        <v>21</v>
      </c>
      <c r="AF76" s="30">
        <v>20</v>
      </c>
    </row>
    <row r="77" spans="1:32" x14ac:dyDescent="0.2">
      <c r="A77" s="3" t="s">
        <v>99</v>
      </c>
      <c r="B77" s="8" t="s">
        <v>32</v>
      </c>
      <c r="C77" s="47">
        <v>32</v>
      </c>
      <c r="D77" s="47">
        <v>33</v>
      </c>
      <c r="E77" s="47">
        <v>38</v>
      </c>
      <c r="F77" s="47">
        <v>36</v>
      </c>
      <c r="G77" s="47">
        <v>36</v>
      </c>
      <c r="H77" s="47">
        <v>25</v>
      </c>
      <c r="I77" s="47">
        <v>39</v>
      </c>
      <c r="J77" s="47">
        <v>41</v>
      </c>
      <c r="K77" s="47">
        <v>30</v>
      </c>
      <c r="L77" s="47">
        <v>35</v>
      </c>
      <c r="M77" s="47">
        <v>33</v>
      </c>
      <c r="N77" s="47">
        <v>35</v>
      </c>
      <c r="O77" s="47">
        <v>36</v>
      </c>
      <c r="P77" s="47">
        <v>38</v>
      </c>
      <c r="Q77" s="47">
        <v>29</v>
      </c>
      <c r="R77" s="47">
        <v>26</v>
      </c>
      <c r="S77" s="47">
        <v>30</v>
      </c>
      <c r="T77" s="47">
        <v>36</v>
      </c>
      <c r="U77" s="47">
        <v>28</v>
      </c>
      <c r="V77" s="47">
        <v>38</v>
      </c>
      <c r="W77" s="47">
        <v>31</v>
      </c>
      <c r="X77" s="47">
        <v>35</v>
      </c>
      <c r="Y77" s="47">
        <v>30.990000000000002</v>
      </c>
      <c r="Z77" s="47">
        <v>40</v>
      </c>
      <c r="AA77" s="47">
        <v>30</v>
      </c>
      <c r="AB77" s="47">
        <v>40</v>
      </c>
      <c r="AC77" s="47">
        <v>35</v>
      </c>
      <c r="AD77" s="47">
        <v>35</v>
      </c>
      <c r="AE77" s="47">
        <v>30</v>
      </c>
      <c r="AF77" s="30">
        <v>27</v>
      </c>
    </row>
    <row r="78" spans="1:32" x14ac:dyDescent="0.2">
      <c r="A78" s="3" t="s">
        <v>100</v>
      </c>
      <c r="B78" s="8" t="s">
        <v>32</v>
      </c>
      <c r="C78" s="47">
        <v>32</v>
      </c>
      <c r="D78" s="47">
        <v>30</v>
      </c>
      <c r="E78" s="47">
        <v>35</v>
      </c>
      <c r="F78" s="47">
        <v>30</v>
      </c>
      <c r="G78" s="47">
        <v>31.82</v>
      </c>
      <c r="H78" s="47">
        <v>23.81</v>
      </c>
      <c r="I78" s="47">
        <v>28.57</v>
      </c>
      <c r="J78" s="47">
        <v>35</v>
      </c>
      <c r="K78" s="47">
        <v>25.98</v>
      </c>
      <c r="L78" s="47">
        <v>36</v>
      </c>
      <c r="M78" s="47">
        <v>25.96</v>
      </c>
      <c r="N78" s="47">
        <v>38</v>
      </c>
      <c r="O78" s="47">
        <v>30</v>
      </c>
      <c r="P78" s="47">
        <v>37</v>
      </c>
      <c r="Q78" s="47">
        <v>22</v>
      </c>
      <c r="R78" s="47">
        <v>28</v>
      </c>
      <c r="S78" s="47">
        <v>31</v>
      </c>
      <c r="T78" s="47">
        <v>32</v>
      </c>
      <c r="U78" s="47">
        <v>23</v>
      </c>
      <c r="V78" s="47">
        <v>32</v>
      </c>
      <c r="W78" s="47">
        <v>30</v>
      </c>
      <c r="X78" s="47">
        <v>32</v>
      </c>
      <c r="Y78" s="47">
        <v>30.01</v>
      </c>
      <c r="Z78" s="47">
        <v>28</v>
      </c>
      <c r="AA78" s="47">
        <v>25</v>
      </c>
      <c r="AB78" s="47">
        <v>33</v>
      </c>
      <c r="AC78" s="47">
        <v>33</v>
      </c>
      <c r="AD78" s="47">
        <v>31</v>
      </c>
      <c r="AE78" s="47">
        <v>24</v>
      </c>
      <c r="AF78" s="30">
        <v>23</v>
      </c>
    </row>
    <row r="79" spans="1:32" x14ac:dyDescent="0.2">
      <c r="A79" s="3" t="s">
        <v>101</v>
      </c>
      <c r="B79" s="8" t="s">
        <v>32</v>
      </c>
      <c r="C79" s="47">
        <v>30</v>
      </c>
      <c r="D79" s="47">
        <v>30</v>
      </c>
      <c r="E79" s="47">
        <v>35</v>
      </c>
      <c r="F79" s="47">
        <v>32</v>
      </c>
      <c r="G79" s="47">
        <v>35</v>
      </c>
      <c r="H79" s="47">
        <v>24</v>
      </c>
      <c r="I79" s="47">
        <v>20</v>
      </c>
      <c r="J79" s="47">
        <v>33</v>
      </c>
      <c r="K79" s="47">
        <v>21</v>
      </c>
      <c r="L79" s="47">
        <v>26</v>
      </c>
      <c r="M79" s="47">
        <v>20</v>
      </c>
      <c r="N79" s="47">
        <v>30</v>
      </c>
      <c r="O79" s="47">
        <v>25</v>
      </c>
      <c r="P79" s="47">
        <v>40</v>
      </c>
      <c r="Q79" s="47">
        <v>20</v>
      </c>
      <c r="R79" s="47">
        <v>25</v>
      </c>
      <c r="S79" s="47">
        <v>25</v>
      </c>
      <c r="T79" s="47">
        <v>24</v>
      </c>
      <c r="U79" s="47">
        <v>21</v>
      </c>
      <c r="V79" s="47">
        <v>23</v>
      </c>
      <c r="W79" s="47">
        <v>20</v>
      </c>
      <c r="X79" s="47">
        <v>21</v>
      </c>
      <c r="Y79" s="47">
        <v>20.010000000000002</v>
      </c>
      <c r="Z79" s="47">
        <v>22</v>
      </c>
      <c r="AA79" s="47">
        <v>18</v>
      </c>
      <c r="AB79" s="47">
        <v>21</v>
      </c>
      <c r="AC79" s="47">
        <v>28</v>
      </c>
      <c r="AD79" s="47">
        <v>22</v>
      </c>
      <c r="AE79" s="47">
        <v>20</v>
      </c>
      <c r="AF79" s="30">
        <v>18</v>
      </c>
    </row>
    <row r="80" spans="1:32" x14ac:dyDescent="0.2">
      <c r="A80" s="3" t="s">
        <v>102</v>
      </c>
      <c r="B80" s="8" t="s">
        <v>32</v>
      </c>
      <c r="C80" s="47">
        <v>35</v>
      </c>
      <c r="D80" s="47">
        <v>38</v>
      </c>
      <c r="E80" s="47">
        <v>30</v>
      </c>
      <c r="F80" s="47">
        <v>30</v>
      </c>
      <c r="G80" s="47">
        <v>32</v>
      </c>
      <c r="H80" s="47">
        <v>30</v>
      </c>
      <c r="I80" s="47">
        <v>28</v>
      </c>
      <c r="J80" s="47">
        <v>40</v>
      </c>
      <c r="K80" s="47">
        <v>25</v>
      </c>
      <c r="L80" s="47">
        <v>25</v>
      </c>
      <c r="M80" s="47">
        <v>25</v>
      </c>
      <c r="N80" s="47">
        <v>30</v>
      </c>
      <c r="O80" s="47">
        <v>18</v>
      </c>
      <c r="P80" s="47">
        <v>18</v>
      </c>
      <c r="Q80" s="47">
        <v>15</v>
      </c>
      <c r="R80" s="47">
        <v>15</v>
      </c>
      <c r="S80" s="47">
        <v>20</v>
      </c>
      <c r="T80" s="47">
        <v>22</v>
      </c>
      <c r="U80" s="47">
        <v>19</v>
      </c>
      <c r="V80" s="47">
        <v>22</v>
      </c>
      <c r="W80" s="47">
        <v>21</v>
      </c>
      <c r="X80" s="47">
        <v>21</v>
      </c>
      <c r="Y80" s="47">
        <v>21.13</v>
      </c>
      <c r="Z80" s="47">
        <v>23</v>
      </c>
      <c r="AA80" s="47">
        <v>20</v>
      </c>
      <c r="AB80" s="47">
        <v>22</v>
      </c>
      <c r="AC80" s="47">
        <v>25</v>
      </c>
      <c r="AD80" s="47">
        <v>22</v>
      </c>
      <c r="AE80" s="47">
        <v>22</v>
      </c>
      <c r="AF80" s="30">
        <v>21</v>
      </c>
    </row>
    <row r="81" spans="1:32" x14ac:dyDescent="0.2">
      <c r="A81" s="3" t="s">
        <v>103</v>
      </c>
      <c r="B81" s="8" t="s">
        <v>32</v>
      </c>
      <c r="C81" s="47">
        <v>30</v>
      </c>
      <c r="D81" s="47">
        <v>30</v>
      </c>
      <c r="E81" s="47">
        <v>30</v>
      </c>
      <c r="F81" s="47">
        <v>26</v>
      </c>
      <c r="G81" s="47">
        <v>36.08</v>
      </c>
      <c r="H81" s="47">
        <v>22</v>
      </c>
      <c r="I81" s="47">
        <v>30</v>
      </c>
      <c r="J81" s="47">
        <v>30</v>
      </c>
      <c r="K81" s="47">
        <v>22</v>
      </c>
      <c r="L81" s="47">
        <v>27</v>
      </c>
      <c r="M81" s="47">
        <v>21</v>
      </c>
      <c r="N81" s="47">
        <v>30</v>
      </c>
      <c r="O81" s="47">
        <v>30</v>
      </c>
      <c r="P81" s="47">
        <v>30</v>
      </c>
      <c r="Q81" s="47">
        <v>20</v>
      </c>
      <c r="R81" s="47">
        <v>17</v>
      </c>
      <c r="S81" s="47">
        <v>20</v>
      </c>
      <c r="T81" s="47">
        <v>22</v>
      </c>
      <c r="U81" s="47">
        <v>22</v>
      </c>
      <c r="V81" s="47">
        <v>26</v>
      </c>
      <c r="W81" s="47">
        <v>30</v>
      </c>
      <c r="X81" s="47">
        <v>38</v>
      </c>
      <c r="Y81" s="47">
        <v>30</v>
      </c>
      <c r="Z81" s="47">
        <v>30</v>
      </c>
      <c r="AA81" s="47">
        <v>27</v>
      </c>
      <c r="AB81" s="47">
        <v>32</v>
      </c>
      <c r="AC81" s="47">
        <v>30</v>
      </c>
      <c r="AD81" s="47">
        <v>30</v>
      </c>
      <c r="AE81" s="47">
        <v>30</v>
      </c>
      <c r="AF81" s="30">
        <v>28</v>
      </c>
    </row>
    <row r="82" spans="1:32" x14ac:dyDescent="0.2">
      <c r="A82" s="3" t="s">
        <v>104</v>
      </c>
      <c r="B82" s="8" t="s">
        <v>32</v>
      </c>
      <c r="C82" s="47">
        <v>39</v>
      </c>
      <c r="D82" s="47">
        <v>32.93</v>
      </c>
      <c r="E82" s="47">
        <v>32.44</v>
      </c>
      <c r="F82" s="47">
        <v>27</v>
      </c>
      <c r="G82" s="47">
        <v>39</v>
      </c>
      <c r="H82" s="47">
        <v>23</v>
      </c>
      <c r="I82" s="47">
        <v>22.900000000000002</v>
      </c>
      <c r="J82" s="47">
        <v>33.04</v>
      </c>
      <c r="K82" s="47">
        <v>26.8</v>
      </c>
      <c r="L82" s="47">
        <v>35</v>
      </c>
      <c r="M82" s="47">
        <v>29</v>
      </c>
      <c r="N82" s="47">
        <v>37</v>
      </c>
      <c r="O82" s="47">
        <v>31</v>
      </c>
      <c r="P82" s="47">
        <v>42</v>
      </c>
      <c r="Q82" s="47">
        <v>21</v>
      </c>
      <c r="R82" s="47">
        <v>26</v>
      </c>
      <c r="S82" s="47">
        <v>35</v>
      </c>
      <c r="T82" s="47">
        <v>32</v>
      </c>
      <c r="U82" s="47">
        <v>24</v>
      </c>
      <c r="V82" s="47">
        <v>30</v>
      </c>
      <c r="W82" s="47">
        <v>30</v>
      </c>
      <c r="X82" s="47">
        <v>33</v>
      </c>
      <c r="Y82" s="47">
        <v>28.01</v>
      </c>
      <c r="Z82" s="47">
        <v>29</v>
      </c>
      <c r="AA82" s="47">
        <v>25</v>
      </c>
      <c r="AB82" s="47">
        <v>29</v>
      </c>
      <c r="AC82" s="47">
        <v>28</v>
      </c>
      <c r="AD82" s="47">
        <v>28</v>
      </c>
      <c r="AE82" s="47">
        <v>28</v>
      </c>
      <c r="AF82" s="30">
        <v>26</v>
      </c>
    </row>
    <row r="83" spans="1:32" s="14" customFormat="1" x14ac:dyDescent="0.2">
      <c r="A83" s="13" t="s">
        <v>105</v>
      </c>
      <c r="B83" s="24" t="s">
        <v>32</v>
      </c>
      <c r="C83" s="29">
        <v>32.21</v>
      </c>
      <c r="D83" s="29">
        <v>32.119999999999997</v>
      </c>
      <c r="E83" s="29">
        <v>36.300000000000004</v>
      </c>
      <c r="F83" s="29">
        <v>34.020000000000003</v>
      </c>
      <c r="G83" s="29">
        <v>35.11</v>
      </c>
      <c r="H83" s="29">
        <v>23.53</v>
      </c>
      <c r="I83" s="29">
        <v>31.44</v>
      </c>
      <c r="J83" s="29">
        <v>35.74</v>
      </c>
      <c r="K83" s="29">
        <v>26.2</v>
      </c>
      <c r="L83" s="29">
        <v>33.96</v>
      </c>
      <c r="M83" s="29">
        <v>28.26</v>
      </c>
      <c r="N83" s="29">
        <v>34.96</v>
      </c>
      <c r="O83" s="29">
        <v>32.18</v>
      </c>
      <c r="P83" s="29">
        <v>37.33</v>
      </c>
      <c r="Q83" s="29">
        <v>24.22</v>
      </c>
      <c r="R83" s="29">
        <v>25.22</v>
      </c>
      <c r="S83" s="29">
        <v>30.54</v>
      </c>
      <c r="T83" s="29">
        <v>32.71</v>
      </c>
      <c r="U83" s="29">
        <v>25.240000000000002</v>
      </c>
      <c r="V83" s="29">
        <v>34.03</v>
      </c>
      <c r="W83" s="29">
        <v>29.82</v>
      </c>
      <c r="X83" s="29">
        <v>33.19</v>
      </c>
      <c r="Y83" s="29">
        <v>28.85</v>
      </c>
      <c r="Z83" s="29">
        <v>32.549999999999997</v>
      </c>
      <c r="AA83" s="29">
        <v>25.97</v>
      </c>
      <c r="AB83" s="29">
        <v>33.53</v>
      </c>
      <c r="AC83" s="29">
        <v>32.06</v>
      </c>
      <c r="AD83" s="29">
        <v>31.35</v>
      </c>
      <c r="AE83" s="29">
        <v>26.77</v>
      </c>
      <c r="AF83" s="29">
        <v>24.735518292682933</v>
      </c>
    </row>
    <row r="84" spans="1:32" x14ac:dyDescent="0.2">
      <c r="A84" s="3" t="s">
        <v>106</v>
      </c>
      <c r="B84" s="8" t="s">
        <v>28</v>
      </c>
      <c r="C84" s="42">
        <v>54</v>
      </c>
      <c r="D84" s="42">
        <v>63</v>
      </c>
      <c r="E84" s="42">
        <v>46</v>
      </c>
      <c r="F84" s="42">
        <v>53</v>
      </c>
      <c r="G84" s="42">
        <v>55</v>
      </c>
      <c r="H84" s="42">
        <v>53</v>
      </c>
      <c r="I84" s="42">
        <v>52</v>
      </c>
      <c r="J84" s="42">
        <v>65</v>
      </c>
      <c r="K84" s="42">
        <v>62</v>
      </c>
      <c r="L84" s="42">
        <v>61</v>
      </c>
      <c r="M84" s="42">
        <v>65</v>
      </c>
      <c r="N84" s="42">
        <v>52</v>
      </c>
      <c r="O84" s="42">
        <v>48</v>
      </c>
      <c r="P84" s="42">
        <v>54</v>
      </c>
      <c r="Q84" s="42">
        <v>53</v>
      </c>
      <c r="R84" s="42">
        <v>56</v>
      </c>
      <c r="S84" s="42">
        <v>41</v>
      </c>
      <c r="T84" s="42">
        <v>50</v>
      </c>
      <c r="U84" s="42">
        <v>40</v>
      </c>
      <c r="V84" s="42">
        <v>50</v>
      </c>
      <c r="W84" s="42">
        <v>55</v>
      </c>
      <c r="X84" s="42">
        <v>52</v>
      </c>
      <c r="Y84" s="42">
        <v>55</v>
      </c>
      <c r="Z84" s="42">
        <v>50</v>
      </c>
      <c r="AA84" s="42">
        <v>52</v>
      </c>
      <c r="AB84" s="42">
        <v>53</v>
      </c>
      <c r="AC84" s="42">
        <v>51</v>
      </c>
      <c r="AD84" s="42">
        <v>28</v>
      </c>
      <c r="AE84" s="42">
        <v>40</v>
      </c>
      <c r="AF84" s="30">
        <v>45</v>
      </c>
    </row>
    <row r="85" spans="1:32" x14ac:dyDescent="0.2">
      <c r="A85" s="3" t="s">
        <v>107</v>
      </c>
      <c r="B85" s="8" t="s">
        <v>28</v>
      </c>
      <c r="C85" s="42">
        <v>55</v>
      </c>
      <c r="D85" s="42">
        <v>65</v>
      </c>
      <c r="E85" s="42">
        <v>45</v>
      </c>
      <c r="F85" s="42">
        <v>52</v>
      </c>
      <c r="G85" s="42">
        <v>54</v>
      </c>
      <c r="H85" s="42">
        <v>55</v>
      </c>
      <c r="I85" s="42">
        <v>53</v>
      </c>
      <c r="J85" s="42">
        <v>64</v>
      </c>
      <c r="K85" s="42">
        <v>59</v>
      </c>
      <c r="L85" s="42">
        <v>57</v>
      </c>
      <c r="M85" s="42">
        <v>67</v>
      </c>
      <c r="N85" s="42">
        <v>53</v>
      </c>
      <c r="O85" s="42">
        <v>46</v>
      </c>
      <c r="P85" s="42">
        <v>54</v>
      </c>
      <c r="Q85" s="42">
        <v>57</v>
      </c>
      <c r="R85" s="42">
        <v>59</v>
      </c>
      <c r="S85" s="42">
        <v>49</v>
      </c>
      <c r="T85" s="42">
        <v>47</v>
      </c>
      <c r="U85" s="42">
        <v>38</v>
      </c>
      <c r="V85" s="42">
        <v>60</v>
      </c>
      <c r="W85" s="42">
        <v>55</v>
      </c>
      <c r="X85" s="42">
        <v>50</v>
      </c>
      <c r="Y85" s="42">
        <v>55</v>
      </c>
      <c r="Z85" s="42">
        <v>50</v>
      </c>
      <c r="AA85" s="42">
        <v>56</v>
      </c>
      <c r="AB85" s="42">
        <v>53</v>
      </c>
      <c r="AC85" s="42">
        <v>48</v>
      </c>
      <c r="AD85" s="42">
        <v>28</v>
      </c>
      <c r="AE85" s="42">
        <v>40</v>
      </c>
      <c r="AF85" s="30">
        <v>45</v>
      </c>
    </row>
    <row r="86" spans="1:32" s="14" customFormat="1" x14ac:dyDescent="0.2">
      <c r="A86" s="13" t="s">
        <v>108</v>
      </c>
      <c r="B86" s="24" t="s">
        <v>28</v>
      </c>
      <c r="C86" s="29">
        <v>54.52</v>
      </c>
      <c r="D86" s="29">
        <v>64.08</v>
      </c>
      <c r="E86" s="29">
        <v>45.46</v>
      </c>
      <c r="F86" s="29">
        <v>52.45</v>
      </c>
      <c r="G86" s="29">
        <v>54.45</v>
      </c>
      <c r="H86" s="29">
        <v>54.1</v>
      </c>
      <c r="I86" s="29">
        <v>52.57</v>
      </c>
      <c r="J86" s="29">
        <v>64.42</v>
      </c>
      <c r="K86" s="29">
        <v>60.230000000000004</v>
      </c>
      <c r="L86" s="29">
        <v>58.67</v>
      </c>
      <c r="M86" s="29">
        <v>66.2</v>
      </c>
      <c r="N86" s="29">
        <v>52.61</v>
      </c>
      <c r="O86" s="29">
        <v>46.81</v>
      </c>
      <c r="P86" s="29">
        <v>54</v>
      </c>
      <c r="Q86" s="29">
        <v>55.28</v>
      </c>
      <c r="R86" s="29">
        <v>57.660000000000004</v>
      </c>
      <c r="S86" s="29">
        <v>45.42</v>
      </c>
      <c r="T86" s="29">
        <v>48.22</v>
      </c>
      <c r="U86" s="29">
        <v>38.83</v>
      </c>
      <c r="V86" s="29">
        <v>56.47</v>
      </c>
      <c r="W86" s="29">
        <v>55</v>
      </c>
      <c r="X86" s="29">
        <v>50.800000000000004</v>
      </c>
      <c r="Y86" s="29">
        <v>55</v>
      </c>
      <c r="Z86" s="29">
        <v>50</v>
      </c>
      <c r="AA86" s="29">
        <v>54.370000000000005</v>
      </c>
      <c r="AB86" s="29">
        <v>53</v>
      </c>
      <c r="AC86" s="29">
        <v>49.15</v>
      </c>
      <c r="AD86" s="29">
        <v>28</v>
      </c>
      <c r="AE86" s="29">
        <v>40</v>
      </c>
      <c r="AF86" s="29">
        <v>45</v>
      </c>
    </row>
    <row r="87" spans="1:32" x14ac:dyDescent="0.2">
      <c r="A87" s="3" t="s">
        <v>109</v>
      </c>
      <c r="B87" s="8" t="s">
        <v>49</v>
      </c>
      <c r="C87" s="47">
        <v>45</v>
      </c>
      <c r="D87" s="47">
        <v>55.550000000000004</v>
      </c>
      <c r="E87" s="47">
        <v>55.02</v>
      </c>
      <c r="F87" s="47">
        <v>50</v>
      </c>
      <c r="G87" s="47">
        <v>54</v>
      </c>
      <c r="H87" s="47">
        <v>50</v>
      </c>
      <c r="I87" s="47">
        <v>49</v>
      </c>
      <c r="J87" s="47">
        <v>54</v>
      </c>
      <c r="K87" s="47">
        <v>46</v>
      </c>
      <c r="L87" s="47">
        <v>55</v>
      </c>
      <c r="M87" s="47">
        <v>55</v>
      </c>
      <c r="N87" s="47">
        <v>44</v>
      </c>
      <c r="O87" s="47">
        <v>39</v>
      </c>
      <c r="P87" s="47">
        <v>53</v>
      </c>
      <c r="Q87" s="47">
        <v>48</v>
      </c>
      <c r="R87" s="47">
        <v>46</v>
      </c>
      <c r="S87" s="47">
        <v>44</v>
      </c>
      <c r="T87" s="47">
        <v>49</v>
      </c>
      <c r="U87" s="47">
        <v>33</v>
      </c>
      <c r="V87" s="47">
        <v>52</v>
      </c>
      <c r="W87" s="47">
        <v>51</v>
      </c>
      <c r="X87" s="47">
        <v>52</v>
      </c>
      <c r="Y87" s="47">
        <v>56</v>
      </c>
      <c r="Z87" s="47">
        <v>47</v>
      </c>
      <c r="AA87" s="47">
        <v>44</v>
      </c>
      <c r="AB87" s="47">
        <v>46</v>
      </c>
      <c r="AC87" s="47">
        <v>44</v>
      </c>
      <c r="AD87" s="47">
        <v>38</v>
      </c>
      <c r="AE87" s="47">
        <v>38</v>
      </c>
      <c r="AF87" s="30">
        <v>35</v>
      </c>
    </row>
    <row r="88" spans="1:32" x14ac:dyDescent="0.2">
      <c r="A88" s="3" t="s">
        <v>110</v>
      </c>
      <c r="B88" s="8" t="s">
        <v>49</v>
      </c>
      <c r="C88" s="42">
        <v>40</v>
      </c>
      <c r="D88" s="42">
        <v>55</v>
      </c>
      <c r="E88" s="42">
        <v>48</v>
      </c>
      <c r="F88" s="42">
        <v>45</v>
      </c>
      <c r="G88" s="42">
        <v>48</v>
      </c>
      <c r="H88" s="42">
        <v>48</v>
      </c>
      <c r="I88" s="42">
        <v>48</v>
      </c>
      <c r="J88" s="42">
        <v>48</v>
      </c>
      <c r="K88" s="42">
        <v>45</v>
      </c>
      <c r="L88" s="42">
        <v>42</v>
      </c>
      <c r="M88" s="42">
        <v>42</v>
      </c>
      <c r="N88" s="42">
        <v>40</v>
      </c>
      <c r="O88" s="42">
        <v>40</v>
      </c>
      <c r="P88" s="42">
        <v>35</v>
      </c>
      <c r="Q88" s="42">
        <v>40</v>
      </c>
      <c r="R88" s="42">
        <v>35</v>
      </c>
      <c r="S88" s="42">
        <v>32</v>
      </c>
      <c r="T88" s="42">
        <v>40</v>
      </c>
      <c r="U88" s="42">
        <v>26</v>
      </c>
      <c r="V88" s="42">
        <v>40</v>
      </c>
      <c r="W88" s="42">
        <v>40</v>
      </c>
      <c r="X88" s="42">
        <v>47</v>
      </c>
      <c r="Y88" s="42">
        <v>48</v>
      </c>
      <c r="Z88" s="42">
        <v>40</v>
      </c>
      <c r="AA88" s="42">
        <v>35</v>
      </c>
      <c r="AB88" s="42">
        <v>40</v>
      </c>
      <c r="AC88" s="42">
        <v>40</v>
      </c>
      <c r="AD88" s="42">
        <v>38</v>
      </c>
      <c r="AE88" s="42">
        <v>40</v>
      </c>
      <c r="AF88" s="30">
        <v>35</v>
      </c>
    </row>
    <row r="89" spans="1:32" x14ac:dyDescent="0.2">
      <c r="A89" s="3" t="s">
        <v>111</v>
      </c>
      <c r="B89" s="8" t="s">
        <v>49</v>
      </c>
      <c r="C89" s="47">
        <v>38</v>
      </c>
      <c r="D89" s="47">
        <v>58.39</v>
      </c>
      <c r="E89" s="47">
        <v>44.61</v>
      </c>
      <c r="F89" s="47">
        <v>45.94</v>
      </c>
      <c r="G89" s="47">
        <v>47.29</v>
      </c>
      <c r="H89" s="47">
        <v>47.61</v>
      </c>
      <c r="I89" s="47">
        <v>46.9</v>
      </c>
      <c r="J89" s="47">
        <v>47.230000000000004</v>
      </c>
      <c r="K89" s="47">
        <v>53.89</v>
      </c>
      <c r="L89" s="47">
        <v>53.2</v>
      </c>
      <c r="M89" s="47">
        <v>57.86</v>
      </c>
      <c r="N89" s="47">
        <v>41</v>
      </c>
      <c r="O89" s="47">
        <v>34</v>
      </c>
      <c r="P89" s="47">
        <v>47</v>
      </c>
      <c r="Q89" s="47">
        <v>42</v>
      </c>
      <c r="R89" s="47">
        <v>42</v>
      </c>
      <c r="S89" s="47">
        <v>46</v>
      </c>
      <c r="T89" s="47">
        <v>39</v>
      </c>
      <c r="U89" s="47">
        <v>25</v>
      </c>
      <c r="V89" s="47">
        <v>50</v>
      </c>
      <c r="W89" s="47">
        <v>51</v>
      </c>
      <c r="X89" s="47">
        <v>48</v>
      </c>
      <c r="Y89" s="47">
        <v>42</v>
      </c>
      <c r="Z89" s="47">
        <v>43</v>
      </c>
      <c r="AA89" s="47">
        <v>37</v>
      </c>
      <c r="AB89" s="47">
        <v>41</v>
      </c>
      <c r="AC89" s="47">
        <v>41</v>
      </c>
      <c r="AD89" s="47">
        <v>30</v>
      </c>
      <c r="AE89" s="47">
        <v>40</v>
      </c>
      <c r="AF89" s="30">
        <v>31</v>
      </c>
    </row>
    <row r="90" spans="1:32" s="14" customFormat="1" x14ac:dyDescent="0.2">
      <c r="A90" s="13" t="s">
        <v>112</v>
      </c>
      <c r="B90" s="24" t="s">
        <v>49</v>
      </c>
      <c r="C90" s="29">
        <v>43.51</v>
      </c>
      <c r="D90" s="29">
        <v>55.94</v>
      </c>
      <c r="E90" s="29">
        <v>52.42</v>
      </c>
      <c r="F90" s="29">
        <v>48.99</v>
      </c>
      <c r="G90" s="29">
        <v>52.28</v>
      </c>
      <c r="H90" s="29">
        <v>49.33</v>
      </c>
      <c r="I90" s="29">
        <v>48.410000000000004</v>
      </c>
      <c r="J90" s="29">
        <v>52.22</v>
      </c>
      <c r="K90" s="29">
        <v>48.1</v>
      </c>
      <c r="L90" s="29">
        <v>54.230000000000004</v>
      </c>
      <c r="M90" s="29">
        <v>55.47</v>
      </c>
      <c r="N90" s="29">
        <v>43.08</v>
      </c>
      <c r="O90" s="29">
        <v>37.56</v>
      </c>
      <c r="P90" s="29">
        <v>50.82</v>
      </c>
      <c r="Q90" s="29">
        <v>46.04</v>
      </c>
      <c r="R90" s="29">
        <v>44.65</v>
      </c>
      <c r="S90" s="29">
        <v>44.300000000000004</v>
      </c>
      <c r="T90" s="29">
        <v>45.21</v>
      </c>
      <c r="U90" s="29">
        <v>30.32</v>
      </c>
      <c r="V90" s="29">
        <v>51.08</v>
      </c>
      <c r="W90" s="29">
        <v>50.660000000000004</v>
      </c>
      <c r="X90" s="29">
        <v>49.980000000000004</v>
      </c>
      <c r="Y90" s="29">
        <v>49.24</v>
      </c>
      <c r="Z90" s="29">
        <v>44.81</v>
      </c>
      <c r="AA90" s="29">
        <v>39.950000000000003</v>
      </c>
      <c r="AB90" s="29">
        <v>43.25</v>
      </c>
      <c r="AC90" s="29">
        <v>42.34</v>
      </c>
      <c r="AD90" s="29">
        <v>34.36</v>
      </c>
      <c r="AE90" s="29">
        <v>39.130000000000003</v>
      </c>
      <c r="AF90" s="29">
        <v>33.086956521739133</v>
      </c>
    </row>
    <row r="91" spans="1:32" x14ac:dyDescent="0.2">
      <c r="A91" s="3" t="s">
        <v>113</v>
      </c>
      <c r="B91" s="8" t="s">
        <v>49</v>
      </c>
      <c r="C91" s="47">
        <v>48</v>
      </c>
      <c r="D91" s="47">
        <v>60</v>
      </c>
      <c r="E91" s="47">
        <v>49</v>
      </c>
      <c r="F91" s="47">
        <v>58</v>
      </c>
      <c r="G91" s="47">
        <v>51</v>
      </c>
      <c r="H91" s="47">
        <v>53</v>
      </c>
      <c r="I91" s="47">
        <v>47</v>
      </c>
      <c r="J91" s="47">
        <v>48</v>
      </c>
      <c r="K91" s="47">
        <v>50</v>
      </c>
      <c r="L91" s="47">
        <v>57</v>
      </c>
      <c r="M91" s="47">
        <v>56</v>
      </c>
      <c r="N91" s="47">
        <v>49</v>
      </c>
      <c r="O91" s="47">
        <v>37</v>
      </c>
      <c r="P91" s="47">
        <v>52</v>
      </c>
      <c r="Q91" s="47">
        <v>49</v>
      </c>
      <c r="R91" s="47">
        <v>51</v>
      </c>
      <c r="S91" s="47">
        <v>48</v>
      </c>
      <c r="T91" s="47">
        <v>47</v>
      </c>
      <c r="U91" s="47">
        <v>41</v>
      </c>
      <c r="V91" s="47">
        <v>50</v>
      </c>
      <c r="W91" s="47">
        <v>53</v>
      </c>
      <c r="X91" s="47">
        <v>49</v>
      </c>
      <c r="Y91" s="47">
        <v>46</v>
      </c>
      <c r="Z91" s="47">
        <v>48</v>
      </c>
      <c r="AA91" s="47">
        <v>41</v>
      </c>
      <c r="AB91" s="47">
        <v>41</v>
      </c>
      <c r="AC91" s="47">
        <v>44</v>
      </c>
      <c r="AD91" s="47">
        <v>32</v>
      </c>
      <c r="AE91" s="47">
        <v>38</v>
      </c>
      <c r="AF91" s="30">
        <v>35</v>
      </c>
    </row>
    <row r="92" spans="1:32" x14ac:dyDescent="0.2">
      <c r="A92" s="3" t="s">
        <v>114</v>
      </c>
      <c r="B92" s="8" t="s">
        <v>49</v>
      </c>
      <c r="C92" s="42">
        <v>57</v>
      </c>
      <c r="D92" s="42">
        <v>62</v>
      </c>
      <c r="E92" s="42">
        <v>39</v>
      </c>
      <c r="F92" s="47">
        <v>48</v>
      </c>
      <c r="G92" s="47">
        <v>38</v>
      </c>
      <c r="H92" s="47">
        <v>51</v>
      </c>
      <c r="I92" s="42">
        <v>55</v>
      </c>
      <c r="J92" s="47">
        <v>63</v>
      </c>
      <c r="K92" s="47">
        <v>47</v>
      </c>
      <c r="L92" s="42">
        <v>53</v>
      </c>
      <c r="M92" s="42">
        <v>61</v>
      </c>
      <c r="N92" s="47">
        <v>52</v>
      </c>
      <c r="O92" s="47">
        <v>47</v>
      </c>
      <c r="P92" s="47">
        <v>52</v>
      </c>
      <c r="Q92" s="42">
        <v>50</v>
      </c>
      <c r="R92" s="42">
        <v>58</v>
      </c>
      <c r="S92" s="42">
        <v>52</v>
      </c>
      <c r="T92" s="42">
        <v>47</v>
      </c>
      <c r="U92" s="42">
        <v>41</v>
      </c>
      <c r="V92" s="42">
        <v>51</v>
      </c>
      <c r="W92" s="47">
        <v>55</v>
      </c>
      <c r="X92" s="42">
        <v>55</v>
      </c>
      <c r="Y92" s="47">
        <v>57</v>
      </c>
      <c r="Z92" s="47">
        <v>52</v>
      </c>
      <c r="AA92" s="47">
        <v>53</v>
      </c>
      <c r="AB92" s="47">
        <v>50</v>
      </c>
      <c r="AC92" s="47">
        <v>48</v>
      </c>
      <c r="AD92" s="47">
        <v>30</v>
      </c>
      <c r="AE92" s="47">
        <v>45</v>
      </c>
      <c r="AF92" s="30">
        <v>36</v>
      </c>
    </row>
    <row r="93" spans="1:32" s="14" customFormat="1" x14ac:dyDescent="0.2">
      <c r="A93" s="13" t="s">
        <v>115</v>
      </c>
      <c r="B93" s="24" t="s">
        <v>49</v>
      </c>
      <c r="C93" s="29">
        <v>50.800000000000004</v>
      </c>
      <c r="D93" s="29">
        <v>60.68</v>
      </c>
      <c r="E93" s="29">
        <v>45.27</v>
      </c>
      <c r="F93" s="29">
        <v>54.14</v>
      </c>
      <c r="G93" s="29">
        <v>45.77</v>
      </c>
      <c r="H93" s="29">
        <v>52.300000000000004</v>
      </c>
      <c r="I93" s="29">
        <v>49.53</v>
      </c>
      <c r="J93" s="29">
        <v>52.9</v>
      </c>
      <c r="K93" s="29">
        <v>48.96</v>
      </c>
      <c r="L93" s="29">
        <v>55.51</v>
      </c>
      <c r="M93" s="29">
        <v>57.730000000000004</v>
      </c>
      <c r="N93" s="29">
        <v>50.03</v>
      </c>
      <c r="O93" s="29">
        <v>40.35</v>
      </c>
      <c r="P93" s="29">
        <v>52</v>
      </c>
      <c r="Q93" s="29">
        <v>49.34</v>
      </c>
      <c r="R93" s="29">
        <v>53.15</v>
      </c>
      <c r="S93" s="29">
        <v>49.230000000000004</v>
      </c>
      <c r="T93" s="29">
        <v>47</v>
      </c>
      <c r="U93" s="29">
        <v>41</v>
      </c>
      <c r="V93" s="29">
        <v>50.230000000000004</v>
      </c>
      <c r="W93" s="29">
        <v>53.4</v>
      </c>
      <c r="X93" s="29">
        <v>50.38</v>
      </c>
      <c r="Y93" s="29">
        <v>48.300000000000004</v>
      </c>
      <c r="Z93" s="29">
        <v>48.83</v>
      </c>
      <c r="AA93" s="29">
        <v>42.910000000000004</v>
      </c>
      <c r="AB93" s="29">
        <v>42.83</v>
      </c>
      <c r="AC93" s="29">
        <v>45.32</v>
      </c>
      <c r="AD93" s="29">
        <v>31.48</v>
      </c>
      <c r="AE93" s="29">
        <v>39.590000000000003</v>
      </c>
      <c r="AF93" s="29">
        <v>35.261538461538464</v>
      </c>
    </row>
    <row r="94" spans="1:32" x14ac:dyDescent="0.2">
      <c r="A94" s="3" t="s">
        <v>116</v>
      </c>
      <c r="B94" s="8" t="s">
        <v>49</v>
      </c>
      <c r="C94" s="47">
        <v>45</v>
      </c>
      <c r="D94" s="47">
        <v>32</v>
      </c>
      <c r="E94" s="47">
        <v>40</v>
      </c>
      <c r="F94" s="47">
        <v>44.660000000000004</v>
      </c>
      <c r="G94" s="47">
        <v>47.27</v>
      </c>
      <c r="H94" s="47">
        <v>46.06</v>
      </c>
      <c r="I94" s="47">
        <v>38</v>
      </c>
      <c r="J94" s="47">
        <v>42</v>
      </c>
      <c r="K94" s="47">
        <v>41</v>
      </c>
      <c r="L94" s="47">
        <v>50</v>
      </c>
      <c r="M94" s="47">
        <v>50</v>
      </c>
      <c r="N94" s="47">
        <v>44</v>
      </c>
      <c r="O94" s="47">
        <v>34</v>
      </c>
      <c r="P94" s="47">
        <v>42</v>
      </c>
      <c r="Q94" s="47">
        <v>35</v>
      </c>
      <c r="R94" s="47">
        <v>28</v>
      </c>
      <c r="S94" s="47">
        <v>35</v>
      </c>
      <c r="T94" s="47">
        <v>35</v>
      </c>
      <c r="U94" s="47">
        <v>26</v>
      </c>
      <c r="V94" s="47">
        <v>33</v>
      </c>
      <c r="W94" s="47">
        <v>44</v>
      </c>
      <c r="X94" s="47">
        <v>35</v>
      </c>
      <c r="Y94" s="47">
        <v>31</v>
      </c>
      <c r="Z94" s="47">
        <v>38</v>
      </c>
      <c r="AA94" s="47">
        <v>39</v>
      </c>
      <c r="AB94" s="47">
        <v>40</v>
      </c>
      <c r="AC94" s="47">
        <v>43</v>
      </c>
      <c r="AD94" s="47">
        <v>31</v>
      </c>
      <c r="AE94" s="47">
        <v>39</v>
      </c>
      <c r="AF94" s="30">
        <v>39</v>
      </c>
    </row>
    <row r="95" spans="1:32" x14ac:dyDescent="0.2">
      <c r="A95" s="3" t="s">
        <v>117</v>
      </c>
      <c r="B95" s="8" t="s">
        <v>49</v>
      </c>
      <c r="C95" s="47">
        <v>41</v>
      </c>
      <c r="D95" s="47">
        <v>33</v>
      </c>
      <c r="E95" s="47">
        <v>39</v>
      </c>
      <c r="F95" s="47">
        <v>45</v>
      </c>
      <c r="G95" s="47">
        <v>55</v>
      </c>
      <c r="H95" s="47">
        <v>45</v>
      </c>
      <c r="I95" s="47">
        <v>35</v>
      </c>
      <c r="J95" s="47">
        <v>38</v>
      </c>
      <c r="K95" s="47">
        <v>45</v>
      </c>
      <c r="L95" s="47">
        <v>45</v>
      </c>
      <c r="M95" s="47">
        <v>46</v>
      </c>
      <c r="N95" s="47">
        <v>40</v>
      </c>
      <c r="O95" s="47">
        <v>32</v>
      </c>
      <c r="P95" s="47">
        <v>42</v>
      </c>
      <c r="Q95" s="47">
        <v>37</v>
      </c>
      <c r="R95" s="47">
        <v>32</v>
      </c>
      <c r="S95" s="47">
        <v>41</v>
      </c>
      <c r="T95" s="47">
        <v>36</v>
      </c>
      <c r="U95" s="47">
        <v>30</v>
      </c>
      <c r="V95" s="47">
        <v>39</v>
      </c>
      <c r="W95" s="47">
        <v>43</v>
      </c>
      <c r="X95" s="47">
        <v>36</v>
      </c>
      <c r="Y95" s="47">
        <v>33</v>
      </c>
      <c r="Z95" s="47">
        <v>36</v>
      </c>
      <c r="AA95" s="47">
        <v>40</v>
      </c>
      <c r="AB95" s="47">
        <v>37</v>
      </c>
      <c r="AC95" s="47">
        <v>45</v>
      </c>
      <c r="AD95" s="47">
        <v>29</v>
      </c>
      <c r="AE95" s="47">
        <v>37</v>
      </c>
      <c r="AF95" s="30">
        <v>40</v>
      </c>
    </row>
    <row r="96" spans="1:32" x14ac:dyDescent="0.2">
      <c r="A96" s="3" t="s">
        <v>118</v>
      </c>
      <c r="B96" s="8" t="s">
        <v>49</v>
      </c>
      <c r="C96" s="47">
        <v>45</v>
      </c>
      <c r="D96" s="47">
        <v>52</v>
      </c>
      <c r="E96" s="47">
        <v>42</v>
      </c>
      <c r="F96" s="47">
        <v>44</v>
      </c>
      <c r="G96" s="47">
        <v>45</v>
      </c>
      <c r="H96" s="47">
        <v>47</v>
      </c>
      <c r="I96" s="47">
        <v>43</v>
      </c>
      <c r="J96" s="47">
        <v>40</v>
      </c>
      <c r="K96" s="47">
        <v>50</v>
      </c>
      <c r="L96" s="47">
        <v>51</v>
      </c>
      <c r="M96" s="47">
        <v>53</v>
      </c>
      <c r="N96" s="47">
        <v>48</v>
      </c>
      <c r="O96" s="47">
        <v>32</v>
      </c>
      <c r="P96" s="47">
        <v>42</v>
      </c>
      <c r="Q96" s="47">
        <v>39</v>
      </c>
      <c r="R96" s="47">
        <v>37</v>
      </c>
      <c r="S96" s="47">
        <v>38</v>
      </c>
      <c r="T96" s="47">
        <v>38</v>
      </c>
      <c r="U96" s="47">
        <v>30</v>
      </c>
      <c r="V96" s="47">
        <v>42</v>
      </c>
      <c r="W96" s="47">
        <v>44</v>
      </c>
      <c r="X96" s="47">
        <v>43</v>
      </c>
      <c r="Y96" s="47">
        <v>30</v>
      </c>
      <c r="Z96" s="47">
        <v>40</v>
      </c>
      <c r="AA96" s="47">
        <v>43</v>
      </c>
      <c r="AB96" s="47">
        <v>40</v>
      </c>
      <c r="AC96" s="47">
        <v>44</v>
      </c>
      <c r="AD96" s="47">
        <v>40</v>
      </c>
      <c r="AE96" s="47">
        <v>39</v>
      </c>
      <c r="AF96" s="30">
        <v>38</v>
      </c>
    </row>
    <row r="97" spans="1:32" x14ac:dyDescent="0.2">
      <c r="A97" s="3" t="s">
        <v>119</v>
      </c>
      <c r="B97" s="8" t="s">
        <v>49</v>
      </c>
      <c r="C97" s="47">
        <v>40</v>
      </c>
      <c r="D97" s="47">
        <v>47</v>
      </c>
      <c r="E97" s="47">
        <v>47</v>
      </c>
      <c r="F97" s="47">
        <v>41</v>
      </c>
      <c r="G97" s="47">
        <v>46</v>
      </c>
      <c r="H97" s="47">
        <v>47</v>
      </c>
      <c r="I97" s="47">
        <v>43</v>
      </c>
      <c r="J97" s="47">
        <v>34</v>
      </c>
      <c r="K97" s="47">
        <v>52</v>
      </c>
      <c r="L97" s="47">
        <v>50</v>
      </c>
      <c r="M97" s="47">
        <v>51</v>
      </c>
      <c r="N97" s="47">
        <v>43</v>
      </c>
      <c r="O97" s="47">
        <v>37</v>
      </c>
      <c r="P97" s="47">
        <v>47</v>
      </c>
      <c r="Q97" s="47">
        <v>39</v>
      </c>
      <c r="R97" s="47">
        <v>38</v>
      </c>
      <c r="S97" s="47">
        <v>42</v>
      </c>
      <c r="T97" s="47">
        <v>38</v>
      </c>
      <c r="U97" s="47">
        <v>31</v>
      </c>
      <c r="V97" s="47">
        <v>49</v>
      </c>
      <c r="W97" s="47">
        <v>46</v>
      </c>
      <c r="X97" s="47">
        <v>44</v>
      </c>
      <c r="Y97" s="47">
        <v>31</v>
      </c>
      <c r="Z97" s="47">
        <v>37</v>
      </c>
      <c r="AA97" s="47">
        <v>47</v>
      </c>
      <c r="AB97" s="47">
        <v>41</v>
      </c>
      <c r="AC97" s="47">
        <v>40</v>
      </c>
      <c r="AD97" s="47">
        <v>30</v>
      </c>
      <c r="AE97" s="47">
        <v>39</v>
      </c>
      <c r="AF97" s="30">
        <v>36</v>
      </c>
    </row>
    <row r="98" spans="1:32" x14ac:dyDescent="0.2">
      <c r="A98" s="3" t="s">
        <v>120</v>
      </c>
      <c r="B98" s="8" t="s">
        <v>49</v>
      </c>
      <c r="C98" s="47">
        <v>45</v>
      </c>
      <c r="D98" s="47">
        <v>35</v>
      </c>
      <c r="E98" s="47">
        <v>42</v>
      </c>
      <c r="F98" s="47">
        <v>45</v>
      </c>
      <c r="G98" s="47">
        <v>42</v>
      </c>
      <c r="H98" s="47">
        <v>46</v>
      </c>
      <c r="I98" s="47">
        <v>47</v>
      </c>
      <c r="J98" s="47">
        <v>44</v>
      </c>
      <c r="K98" s="47">
        <v>45</v>
      </c>
      <c r="L98" s="47">
        <v>50</v>
      </c>
      <c r="M98" s="47">
        <v>40</v>
      </c>
      <c r="N98" s="47">
        <v>40</v>
      </c>
      <c r="O98" s="47">
        <v>39</v>
      </c>
      <c r="P98" s="47">
        <v>48</v>
      </c>
      <c r="Q98" s="47">
        <v>43</v>
      </c>
      <c r="R98" s="47">
        <v>36</v>
      </c>
      <c r="S98" s="47">
        <v>44</v>
      </c>
      <c r="T98" s="47">
        <v>40</v>
      </c>
      <c r="U98" s="47">
        <v>32</v>
      </c>
      <c r="V98" s="47">
        <v>50</v>
      </c>
      <c r="W98" s="47">
        <v>46</v>
      </c>
      <c r="X98" s="47">
        <v>38.020000000000003</v>
      </c>
      <c r="Y98" s="47">
        <v>35</v>
      </c>
      <c r="Z98" s="47">
        <v>39</v>
      </c>
      <c r="AA98" s="47">
        <v>43</v>
      </c>
      <c r="AB98" s="47">
        <v>35</v>
      </c>
      <c r="AC98" s="47">
        <v>40</v>
      </c>
      <c r="AD98" s="47">
        <v>34</v>
      </c>
      <c r="AE98" s="47">
        <v>38</v>
      </c>
      <c r="AF98" s="30">
        <v>38</v>
      </c>
    </row>
    <row r="99" spans="1:32" s="14" customFormat="1" x14ac:dyDescent="0.2">
      <c r="A99" s="13" t="s">
        <v>121</v>
      </c>
      <c r="B99" s="24" t="s">
        <v>49</v>
      </c>
      <c r="C99" s="29">
        <v>42.96</v>
      </c>
      <c r="D99" s="29">
        <v>40.01</v>
      </c>
      <c r="E99" s="29">
        <v>42.62</v>
      </c>
      <c r="F99" s="29">
        <v>43.22</v>
      </c>
      <c r="G99" s="29">
        <v>46.58</v>
      </c>
      <c r="H99" s="29">
        <v>46.47</v>
      </c>
      <c r="I99" s="29">
        <v>41.83</v>
      </c>
      <c r="J99" s="29">
        <v>38.660000000000004</v>
      </c>
      <c r="K99" s="29">
        <v>47.6</v>
      </c>
      <c r="L99" s="29">
        <v>49.06</v>
      </c>
      <c r="M99" s="29">
        <v>48.51</v>
      </c>
      <c r="N99" s="29">
        <v>43.59</v>
      </c>
      <c r="O99" s="29">
        <v>34.54</v>
      </c>
      <c r="P99" s="29">
        <v>44.06</v>
      </c>
      <c r="Q99" s="29">
        <v>38.9</v>
      </c>
      <c r="R99" s="29">
        <v>34.950000000000003</v>
      </c>
      <c r="S99" s="29">
        <v>40.57</v>
      </c>
      <c r="T99" s="29">
        <v>37.44</v>
      </c>
      <c r="U99" s="29">
        <v>30.25</v>
      </c>
      <c r="V99" s="29">
        <v>43.04</v>
      </c>
      <c r="W99" s="29">
        <v>44.53</v>
      </c>
      <c r="X99" s="29">
        <v>39.950000000000003</v>
      </c>
      <c r="Y99" s="29">
        <v>31.78</v>
      </c>
      <c r="Z99" s="29">
        <v>37.68</v>
      </c>
      <c r="AA99" s="29">
        <v>43.04</v>
      </c>
      <c r="AB99" s="29">
        <v>38.83</v>
      </c>
      <c r="AC99" s="29">
        <v>42.09</v>
      </c>
      <c r="AD99" s="29">
        <v>32.07</v>
      </c>
      <c r="AE99" s="29">
        <v>38.340000000000003</v>
      </c>
      <c r="AF99" s="29">
        <v>38.24655436447167</v>
      </c>
    </row>
    <row r="100" spans="1:32" x14ac:dyDescent="0.2">
      <c r="A100" s="3" t="s">
        <v>122</v>
      </c>
      <c r="B100" s="8" t="s">
        <v>28</v>
      </c>
      <c r="C100" s="47">
        <v>52</v>
      </c>
      <c r="D100" s="47">
        <v>57</v>
      </c>
      <c r="E100" s="47">
        <v>53</v>
      </c>
      <c r="F100" s="47">
        <v>53</v>
      </c>
      <c r="G100" s="47">
        <v>55</v>
      </c>
      <c r="H100" s="47">
        <v>52</v>
      </c>
      <c r="I100" s="47">
        <v>52</v>
      </c>
      <c r="J100" s="47">
        <v>64</v>
      </c>
      <c r="K100" s="47">
        <v>55</v>
      </c>
      <c r="L100" s="47">
        <v>58</v>
      </c>
      <c r="M100" s="47">
        <v>60</v>
      </c>
      <c r="N100" s="47">
        <v>40</v>
      </c>
      <c r="O100" s="47">
        <v>47</v>
      </c>
      <c r="P100" s="47">
        <v>54</v>
      </c>
      <c r="Q100" s="47">
        <v>50</v>
      </c>
      <c r="R100" s="47">
        <v>57</v>
      </c>
      <c r="S100" s="47">
        <v>42</v>
      </c>
      <c r="T100" s="47">
        <v>42</v>
      </c>
      <c r="U100" s="47">
        <v>37</v>
      </c>
      <c r="V100" s="47">
        <v>44</v>
      </c>
      <c r="W100" s="47">
        <v>54</v>
      </c>
      <c r="X100" s="47">
        <v>48</v>
      </c>
      <c r="Y100" s="47">
        <v>42</v>
      </c>
      <c r="Z100" s="47">
        <v>43.29</v>
      </c>
      <c r="AA100" s="47">
        <v>45.01</v>
      </c>
      <c r="AB100" s="47">
        <v>45</v>
      </c>
      <c r="AC100" s="47">
        <v>46</v>
      </c>
      <c r="AD100" s="47">
        <v>28</v>
      </c>
      <c r="AE100" s="47">
        <v>40</v>
      </c>
      <c r="AF100" s="30">
        <v>41</v>
      </c>
    </row>
    <row r="101" spans="1:32" x14ac:dyDescent="0.2">
      <c r="A101" s="3" t="s">
        <v>123</v>
      </c>
      <c r="B101" s="8" t="s">
        <v>28</v>
      </c>
      <c r="C101" s="47">
        <v>53</v>
      </c>
      <c r="D101" s="47">
        <v>54.72</v>
      </c>
      <c r="E101" s="47">
        <v>53</v>
      </c>
      <c r="F101" s="47">
        <v>52</v>
      </c>
      <c r="G101" s="47">
        <v>50</v>
      </c>
      <c r="H101" s="47">
        <v>53</v>
      </c>
      <c r="I101" s="47">
        <v>50</v>
      </c>
      <c r="J101" s="47">
        <v>56</v>
      </c>
      <c r="K101" s="47">
        <v>55</v>
      </c>
      <c r="L101" s="47">
        <v>58</v>
      </c>
      <c r="M101" s="47">
        <v>62</v>
      </c>
      <c r="N101" s="47">
        <v>45</v>
      </c>
      <c r="O101" s="47">
        <v>39</v>
      </c>
      <c r="P101" s="47">
        <v>54</v>
      </c>
      <c r="Q101" s="47">
        <v>52</v>
      </c>
      <c r="R101" s="47">
        <v>52</v>
      </c>
      <c r="S101" s="47">
        <v>40</v>
      </c>
      <c r="T101" s="47">
        <v>49</v>
      </c>
      <c r="U101" s="47">
        <v>45</v>
      </c>
      <c r="V101" s="47">
        <v>52</v>
      </c>
      <c r="W101" s="47">
        <v>55</v>
      </c>
      <c r="X101" s="47">
        <v>48</v>
      </c>
      <c r="Y101" s="47">
        <v>35</v>
      </c>
      <c r="Z101" s="47">
        <v>46.800000000000004</v>
      </c>
      <c r="AA101" s="47">
        <v>48</v>
      </c>
      <c r="AB101" s="47">
        <v>41</v>
      </c>
      <c r="AC101" s="47">
        <v>42</v>
      </c>
      <c r="AD101" s="47">
        <v>29</v>
      </c>
      <c r="AE101" s="47">
        <v>44</v>
      </c>
      <c r="AF101" s="30">
        <v>39.743589743589745</v>
      </c>
    </row>
    <row r="102" spans="1:32" x14ac:dyDescent="0.2">
      <c r="A102" s="3" t="s">
        <v>124</v>
      </c>
      <c r="B102" s="8" t="s">
        <v>28</v>
      </c>
      <c r="C102" s="42">
        <v>52</v>
      </c>
      <c r="D102" s="47">
        <v>59.02</v>
      </c>
      <c r="E102" s="47">
        <v>48.6</v>
      </c>
      <c r="F102" s="47">
        <v>50.59</v>
      </c>
      <c r="G102" s="47">
        <v>51.58</v>
      </c>
      <c r="H102" s="47">
        <v>56.7</v>
      </c>
      <c r="I102" s="47">
        <v>53</v>
      </c>
      <c r="J102" s="47">
        <v>62</v>
      </c>
      <c r="K102" s="47">
        <v>60</v>
      </c>
      <c r="L102" s="47">
        <v>59.800000000000004</v>
      </c>
      <c r="M102" s="47">
        <v>67.5</v>
      </c>
      <c r="N102" s="47">
        <v>50.44</v>
      </c>
      <c r="O102" s="47">
        <v>46</v>
      </c>
      <c r="P102" s="47">
        <v>54</v>
      </c>
      <c r="Q102" s="47">
        <v>52</v>
      </c>
      <c r="R102" s="42">
        <v>55</v>
      </c>
      <c r="S102" s="42">
        <v>47</v>
      </c>
      <c r="T102" s="47">
        <v>51</v>
      </c>
      <c r="U102" s="47">
        <v>39</v>
      </c>
      <c r="V102" s="47">
        <v>50</v>
      </c>
      <c r="W102" s="47">
        <v>55</v>
      </c>
      <c r="X102" s="47">
        <v>50</v>
      </c>
      <c r="Y102" s="42">
        <v>41</v>
      </c>
      <c r="Z102" s="47">
        <v>50</v>
      </c>
      <c r="AA102" s="42">
        <v>50</v>
      </c>
      <c r="AB102" s="42">
        <v>43</v>
      </c>
      <c r="AC102" s="42">
        <v>50</v>
      </c>
      <c r="AD102" s="42">
        <v>30</v>
      </c>
      <c r="AE102" s="42">
        <v>43</v>
      </c>
      <c r="AF102" s="30">
        <v>40</v>
      </c>
    </row>
    <row r="103" spans="1:32" s="14" customFormat="1" x14ac:dyDescent="0.2">
      <c r="A103" s="13" t="s">
        <v>125</v>
      </c>
      <c r="B103" s="24" t="s">
        <v>28</v>
      </c>
      <c r="C103" s="29">
        <v>52.33</v>
      </c>
      <c r="D103" s="29">
        <v>56.76</v>
      </c>
      <c r="E103" s="29">
        <v>51.800000000000004</v>
      </c>
      <c r="F103" s="29">
        <v>51.99</v>
      </c>
      <c r="G103" s="29">
        <v>52.45</v>
      </c>
      <c r="H103" s="29">
        <v>53.74</v>
      </c>
      <c r="I103" s="29">
        <v>51.72</v>
      </c>
      <c r="J103" s="29">
        <v>60.83</v>
      </c>
      <c r="K103" s="29">
        <v>56.71</v>
      </c>
      <c r="L103" s="29">
        <v>58.65</v>
      </c>
      <c r="M103" s="29">
        <v>63.31</v>
      </c>
      <c r="N103" s="29">
        <v>45.49</v>
      </c>
      <c r="O103" s="29">
        <v>44.02</v>
      </c>
      <c r="P103" s="29">
        <v>54</v>
      </c>
      <c r="Q103" s="29">
        <v>51.47</v>
      </c>
      <c r="R103" s="29">
        <v>54.43</v>
      </c>
      <c r="S103" s="29">
        <v>43.09</v>
      </c>
      <c r="T103" s="29">
        <v>48.15</v>
      </c>
      <c r="U103" s="29">
        <v>41.39</v>
      </c>
      <c r="V103" s="29">
        <v>50.17</v>
      </c>
      <c r="W103" s="29">
        <v>54.81</v>
      </c>
      <c r="X103" s="29">
        <v>48.84</v>
      </c>
      <c r="Y103" s="29">
        <v>38.78</v>
      </c>
      <c r="Z103" s="29">
        <v>47.43</v>
      </c>
      <c r="AA103" s="29">
        <v>48.34</v>
      </c>
      <c r="AB103" s="29">
        <v>42.4</v>
      </c>
      <c r="AC103" s="29">
        <v>46.06</v>
      </c>
      <c r="AD103" s="29">
        <v>29.12</v>
      </c>
      <c r="AE103" s="29">
        <v>42.800000000000004</v>
      </c>
      <c r="AF103" s="29">
        <v>40.10650887573965</v>
      </c>
    </row>
    <row r="104" spans="1:32" x14ac:dyDescent="0.2">
      <c r="A104" s="3" t="s">
        <v>126</v>
      </c>
      <c r="B104" s="8" t="s">
        <v>49</v>
      </c>
      <c r="C104" s="47">
        <v>35</v>
      </c>
      <c r="D104" s="47">
        <v>32</v>
      </c>
      <c r="E104" s="47">
        <v>31</v>
      </c>
      <c r="F104" s="47">
        <v>31</v>
      </c>
      <c r="G104" s="47">
        <v>43</v>
      </c>
      <c r="H104" s="47">
        <v>42</v>
      </c>
      <c r="I104" s="47">
        <v>40</v>
      </c>
      <c r="J104" s="47">
        <v>36</v>
      </c>
      <c r="K104" s="47">
        <v>32</v>
      </c>
      <c r="L104" s="47">
        <v>40</v>
      </c>
      <c r="M104" s="47">
        <v>35</v>
      </c>
      <c r="N104" s="47">
        <v>39</v>
      </c>
      <c r="O104" s="47">
        <v>35</v>
      </c>
      <c r="P104" s="47">
        <v>40</v>
      </c>
      <c r="Q104" s="47">
        <v>40</v>
      </c>
      <c r="R104" s="47">
        <v>32</v>
      </c>
      <c r="S104" s="47">
        <v>38</v>
      </c>
      <c r="T104" s="47">
        <v>31</v>
      </c>
      <c r="U104" s="47">
        <v>29</v>
      </c>
      <c r="V104" s="47">
        <v>42</v>
      </c>
      <c r="W104" s="47">
        <v>47</v>
      </c>
      <c r="X104" s="47">
        <v>32</v>
      </c>
      <c r="Y104" s="47">
        <v>20</v>
      </c>
      <c r="Z104" s="47">
        <v>38</v>
      </c>
      <c r="AA104" s="47">
        <v>37</v>
      </c>
      <c r="AB104" s="47">
        <v>35</v>
      </c>
      <c r="AC104" s="47">
        <v>34</v>
      </c>
      <c r="AD104" s="47">
        <v>32</v>
      </c>
      <c r="AE104" s="47">
        <v>33</v>
      </c>
      <c r="AF104" s="30">
        <v>33</v>
      </c>
    </row>
    <row r="105" spans="1:32" x14ac:dyDescent="0.2">
      <c r="A105" s="3" t="s">
        <v>127</v>
      </c>
      <c r="B105" s="8" t="s">
        <v>49</v>
      </c>
      <c r="C105" s="47">
        <v>38</v>
      </c>
      <c r="D105" s="47">
        <v>47</v>
      </c>
      <c r="E105" s="47">
        <v>39</v>
      </c>
      <c r="F105" s="47">
        <v>39</v>
      </c>
      <c r="G105" s="47">
        <v>47</v>
      </c>
      <c r="H105" s="47">
        <v>50</v>
      </c>
      <c r="I105" s="47">
        <v>45</v>
      </c>
      <c r="J105" s="47">
        <v>43</v>
      </c>
      <c r="K105" s="47">
        <v>42</v>
      </c>
      <c r="L105" s="47">
        <v>47</v>
      </c>
      <c r="M105" s="47">
        <v>47</v>
      </c>
      <c r="N105" s="47">
        <v>37</v>
      </c>
      <c r="O105" s="47">
        <v>37</v>
      </c>
      <c r="P105" s="47">
        <v>53</v>
      </c>
      <c r="Q105" s="47">
        <v>45</v>
      </c>
      <c r="R105" s="47">
        <v>40</v>
      </c>
      <c r="S105" s="47">
        <v>44</v>
      </c>
      <c r="T105" s="47">
        <v>41</v>
      </c>
      <c r="U105" s="47">
        <v>40</v>
      </c>
      <c r="V105" s="47">
        <v>45</v>
      </c>
      <c r="W105" s="47">
        <v>47</v>
      </c>
      <c r="X105" s="47">
        <v>31</v>
      </c>
      <c r="Y105" s="47">
        <v>24</v>
      </c>
      <c r="Z105" s="47">
        <v>43</v>
      </c>
      <c r="AA105" s="47">
        <v>42</v>
      </c>
      <c r="AB105" s="47">
        <v>35</v>
      </c>
      <c r="AC105" s="47">
        <v>37</v>
      </c>
      <c r="AD105" s="47">
        <v>38</v>
      </c>
      <c r="AE105" s="47">
        <v>35</v>
      </c>
      <c r="AF105" s="30">
        <v>35</v>
      </c>
    </row>
    <row r="106" spans="1:32" x14ac:dyDescent="0.2">
      <c r="A106" s="3" t="s">
        <v>128</v>
      </c>
      <c r="B106" s="8" t="s">
        <v>49</v>
      </c>
      <c r="C106" s="47">
        <v>35</v>
      </c>
      <c r="D106" s="47">
        <v>34.61</v>
      </c>
      <c r="E106" s="47">
        <v>36.39</v>
      </c>
      <c r="F106" s="47">
        <v>37.81</v>
      </c>
      <c r="G106" s="47">
        <v>44</v>
      </c>
      <c r="H106" s="47">
        <v>48</v>
      </c>
      <c r="I106" s="47">
        <v>43</v>
      </c>
      <c r="J106" s="47">
        <v>41</v>
      </c>
      <c r="K106" s="47">
        <v>37</v>
      </c>
      <c r="L106" s="47">
        <v>45</v>
      </c>
      <c r="M106" s="47">
        <v>44</v>
      </c>
      <c r="N106" s="47">
        <v>43</v>
      </c>
      <c r="O106" s="47">
        <v>43</v>
      </c>
      <c r="P106" s="47">
        <v>47</v>
      </c>
      <c r="Q106" s="47">
        <v>44</v>
      </c>
      <c r="R106" s="47">
        <v>37</v>
      </c>
      <c r="S106" s="47">
        <v>42</v>
      </c>
      <c r="T106" s="47">
        <v>38</v>
      </c>
      <c r="U106" s="47">
        <v>35</v>
      </c>
      <c r="V106" s="47">
        <v>45</v>
      </c>
      <c r="W106" s="47">
        <v>41</v>
      </c>
      <c r="X106" s="47">
        <v>31</v>
      </c>
      <c r="Y106" s="47">
        <v>26</v>
      </c>
      <c r="Z106" s="47">
        <v>42</v>
      </c>
      <c r="AA106" s="47">
        <v>39</v>
      </c>
      <c r="AB106" s="47">
        <v>36</v>
      </c>
      <c r="AC106" s="47">
        <v>35</v>
      </c>
      <c r="AD106" s="47">
        <v>32</v>
      </c>
      <c r="AE106" s="47">
        <v>30</v>
      </c>
      <c r="AF106" s="30">
        <v>34</v>
      </c>
    </row>
    <row r="107" spans="1:32" x14ac:dyDescent="0.2">
      <c r="A107" s="3" t="s">
        <v>129</v>
      </c>
      <c r="B107" s="8" t="s">
        <v>49</v>
      </c>
      <c r="C107" s="47">
        <v>40</v>
      </c>
      <c r="D107" s="47">
        <v>35</v>
      </c>
      <c r="E107" s="47">
        <v>36</v>
      </c>
      <c r="F107" s="47">
        <v>37</v>
      </c>
      <c r="G107" s="47">
        <v>45</v>
      </c>
      <c r="H107" s="47">
        <v>46</v>
      </c>
      <c r="I107" s="47">
        <v>46</v>
      </c>
      <c r="J107" s="47">
        <v>33</v>
      </c>
      <c r="K107" s="47">
        <v>37</v>
      </c>
      <c r="L107" s="47">
        <v>44</v>
      </c>
      <c r="M107" s="47">
        <v>39</v>
      </c>
      <c r="N107" s="47">
        <v>40</v>
      </c>
      <c r="O107" s="47">
        <v>31</v>
      </c>
      <c r="P107" s="47">
        <v>45</v>
      </c>
      <c r="Q107" s="47">
        <v>40</v>
      </c>
      <c r="R107" s="47">
        <v>38</v>
      </c>
      <c r="S107" s="47">
        <v>40</v>
      </c>
      <c r="T107" s="47">
        <v>38</v>
      </c>
      <c r="U107" s="47">
        <v>39</v>
      </c>
      <c r="V107" s="47">
        <v>40</v>
      </c>
      <c r="W107" s="47">
        <v>43</v>
      </c>
      <c r="X107" s="47">
        <v>36</v>
      </c>
      <c r="Y107" s="47">
        <v>23</v>
      </c>
      <c r="Z107" s="47">
        <v>38</v>
      </c>
      <c r="AA107" s="47">
        <v>33</v>
      </c>
      <c r="AB107" s="47">
        <v>32</v>
      </c>
      <c r="AC107" s="47">
        <v>32</v>
      </c>
      <c r="AD107" s="47">
        <v>30</v>
      </c>
      <c r="AE107" s="47">
        <v>32</v>
      </c>
      <c r="AF107" s="30">
        <v>32</v>
      </c>
    </row>
    <row r="108" spans="1:32" s="14" customFormat="1" x14ac:dyDescent="0.2">
      <c r="A108" s="13" t="s">
        <v>130</v>
      </c>
      <c r="B108" s="24" t="s">
        <v>49</v>
      </c>
      <c r="C108" s="29">
        <v>37.57</v>
      </c>
      <c r="D108" s="29">
        <v>39.270000000000003</v>
      </c>
      <c r="E108" s="29">
        <v>36.85</v>
      </c>
      <c r="F108" s="29">
        <v>37.74</v>
      </c>
      <c r="G108" s="29">
        <v>45.43</v>
      </c>
      <c r="H108" s="29">
        <v>47.26</v>
      </c>
      <c r="I108" s="29">
        <v>44.25</v>
      </c>
      <c r="J108" s="29">
        <v>38.94</v>
      </c>
      <c r="K108" s="29">
        <v>38.22</v>
      </c>
      <c r="L108" s="29">
        <v>44.72</v>
      </c>
      <c r="M108" s="29">
        <v>42.06</v>
      </c>
      <c r="N108" s="29">
        <v>39.15</v>
      </c>
      <c r="O108" s="29">
        <v>36.369999999999997</v>
      </c>
      <c r="P108" s="29">
        <v>47.95</v>
      </c>
      <c r="Q108" s="29">
        <v>42.87</v>
      </c>
      <c r="R108" s="29">
        <v>37.630000000000003</v>
      </c>
      <c r="S108" s="29">
        <v>41.7</v>
      </c>
      <c r="T108" s="29">
        <v>38.61</v>
      </c>
      <c r="U108" s="29">
        <v>37.660000000000004</v>
      </c>
      <c r="V108" s="29">
        <v>44.49</v>
      </c>
      <c r="W108" s="29">
        <v>45.53</v>
      </c>
      <c r="X108" s="29">
        <v>31.71</v>
      </c>
      <c r="Y108" s="29">
        <v>23.72</v>
      </c>
      <c r="Z108" s="29">
        <v>41.46</v>
      </c>
      <c r="AA108" s="29">
        <v>39.46</v>
      </c>
      <c r="AB108" s="29">
        <v>34.980000000000004</v>
      </c>
      <c r="AC108" s="29">
        <v>35.4</v>
      </c>
      <c r="AD108" s="29">
        <v>34.619999999999997</v>
      </c>
      <c r="AE108" s="29">
        <v>33.01</v>
      </c>
      <c r="AF108" s="29">
        <v>34.007165364527133</v>
      </c>
    </row>
    <row r="109" spans="1:32" x14ac:dyDescent="0.2">
      <c r="A109" s="3" t="s">
        <v>131</v>
      </c>
      <c r="B109" s="8" t="s">
        <v>32</v>
      </c>
      <c r="C109" s="47">
        <v>19.97</v>
      </c>
      <c r="D109" s="47">
        <v>38</v>
      </c>
      <c r="E109" s="47">
        <v>15.06</v>
      </c>
      <c r="F109" s="47">
        <v>22</v>
      </c>
      <c r="G109" s="47">
        <v>32</v>
      </c>
      <c r="H109" s="47">
        <v>31</v>
      </c>
      <c r="I109" s="47">
        <v>35</v>
      </c>
      <c r="J109" s="47">
        <v>28</v>
      </c>
      <c r="K109" s="47">
        <v>21</v>
      </c>
      <c r="L109" s="47">
        <v>35</v>
      </c>
      <c r="M109" s="47">
        <v>32</v>
      </c>
      <c r="N109" s="47">
        <v>21</v>
      </c>
      <c r="O109" s="47">
        <v>23</v>
      </c>
      <c r="P109" s="47">
        <v>27</v>
      </c>
      <c r="Q109" s="47">
        <v>21</v>
      </c>
      <c r="R109" s="47">
        <v>23</v>
      </c>
      <c r="S109" s="47">
        <v>32</v>
      </c>
      <c r="T109" s="47">
        <v>15</v>
      </c>
      <c r="U109" s="47">
        <v>23</v>
      </c>
      <c r="V109" s="47">
        <v>25</v>
      </c>
      <c r="W109" s="47">
        <v>21</v>
      </c>
      <c r="X109" s="47">
        <v>21</v>
      </c>
      <c r="Y109" s="47">
        <v>18</v>
      </c>
      <c r="Z109" s="47">
        <v>25</v>
      </c>
      <c r="AA109" s="47">
        <v>25</v>
      </c>
      <c r="AB109" s="47">
        <v>25</v>
      </c>
      <c r="AC109" s="47">
        <v>12</v>
      </c>
      <c r="AD109" s="47">
        <v>12.700000000000001</v>
      </c>
      <c r="AE109" s="47">
        <v>14.73</v>
      </c>
      <c r="AF109" s="30">
        <v>20.13</v>
      </c>
    </row>
    <row r="110" spans="1:32" x14ac:dyDescent="0.2">
      <c r="A110" s="3" t="s">
        <v>132</v>
      </c>
      <c r="B110" s="8" t="s">
        <v>32</v>
      </c>
      <c r="C110" s="58">
        <v>0</v>
      </c>
      <c r="D110" s="58">
        <v>0</v>
      </c>
      <c r="E110" s="47">
        <v>10</v>
      </c>
      <c r="F110" s="47">
        <v>15</v>
      </c>
      <c r="G110" s="58">
        <v>0</v>
      </c>
      <c r="H110" s="58">
        <v>0</v>
      </c>
      <c r="I110" s="58">
        <v>0</v>
      </c>
      <c r="J110" s="47">
        <v>22</v>
      </c>
      <c r="K110" s="47">
        <v>24</v>
      </c>
      <c r="L110" s="47">
        <v>22</v>
      </c>
      <c r="M110" s="47">
        <v>20</v>
      </c>
      <c r="N110" s="47">
        <v>25</v>
      </c>
      <c r="O110" s="47">
        <v>22</v>
      </c>
      <c r="P110" s="47">
        <v>15</v>
      </c>
      <c r="Q110" s="47">
        <v>21</v>
      </c>
      <c r="R110" s="47">
        <v>20</v>
      </c>
      <c r="S110" s="47">
        <v>20</v>
      </c>
      <c r="T110" s="47">
        <v>20</v>
      </c>
      <c r="U110" s="47">
        <v>23</v>
      </c>
      <c r="V110" s="47">
        <v>24</v>
      </c>
      <c r="W110" s="47">
        <v>25</v>
      </c>
      <c r="X110" s="47">
        <v>25</v>
      </c>
      <c r="Y110" s="47">
        <v>25</v>
      </c>
      <c r="Z110" s="47">
        <v>25</v>
      </c>
      <c r="AA110" s="47">
        <v>25</v>
      </c>
      <c r="AB110" s="47">
        <v>25</v>
      </c>
      <c r="AC110" s="47">
        <v>25</v>
      </c>
      <c r="AD110" s="47">
        <v>25</v>
      </c>
      <c r="AE110" s="47">
        <v>15.13</v>
      </c>
      <c r="AF110" s="30">
        <v>15</v>
      </c>
    </row>
    <row r="111" spans="1:32" x14ac:dyDescent="0.2">
      <c r="A111" s="3" t="s">
        <v>133</v>
      </c>
      <c r="B111" s="8" t="s">
        <v>32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42">
        <v>25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42">
        <v>23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58">
        <v>0</v>
      </c>
      <c r="AC111" s="58">
        <v>0</v>
      </c>
      <c r="AD111" s="58">
        <v>0</v>
      </c>
      <c r="AE111" s="58">
        <v>0</v>
      </c>
      <c r="AF111" s="58">
        <v>0</v>
      </c>
    </row>
    <row r="112" spans="1:32" x14ac:dyDescent="0.2">
      <c r="A112" s="3" t="s">
        <v>134</v>
      </c>
      <c r="B112" s="8" t="s">
        <v>32</v>
      </c>
      <c r="C112" s="47">
        <v>0</v>
      </c>
      <c r="D112" s="47">
        <v>34.57</v>
      </c>
      <c r="E112" s="47">
        <v>25.25</v>
      </c>
      <c r="F112" s="47">
        <v>31.53</v>
      </c>
      <c r="G112" s="47">
        <v>25.69</v>
      </c>
      <c r="H112" s="47">
        <v>27.59</v>
      </c>
      <c r="I112" s="47">
        <v>24.47</v>
      </c>
      <c r="J112" s="47">
        <v>25.2</v>
      </c>
      <c r="K112" s="47">
        <v>25.13</v>
      </c>
      <c r="L112" s="47">
        <v>41.86</v>
      </c>
      <c r="M112" s="47">
        <v>20</v>
      </c>
      <c r="N112" s="47">
        <v>20</v>
      </c>
      <c r="O112" s="47">
        <v>20</v>
      </c>
      <c r="P112" s="47">
        <v>20</v>
      </c>
      <c r="Q112" s="47">
        <v>20</v>
      </c>
      <c r="R112" s="47">
        <v>20</v>
      </c>
      <c r="S112" s="47">
        <v>22</v>
      </c>
      <c r="T112" s="47">
        <v>15</v>
      </c>
      <c r="U112" s="47">
        <v>30</v>
      </c>
      <c r="V112" s="47">
        <v>25</v>
      </c>
      <c r="W112" s="47">
        <v>20</v>
      </c>
      <c r="X112" s="47">
        <v>20</v>
      </c>
      <c r="Y112" s="47">
        <v>28</v>
      </c>
      <c r="Z112" s="47">
        <v>20</v>
      </c>
      <c r="AA112" s="47">
        <v>20</v>
      </c>
      <c r="AB112" s="47">
        <v>17</v>
      </c>
      <c r="AC112" s="47">
        <v>20</v>
      </c>
      <c r="AD112" s="47">
        <v>20</v>
      </c>
      <c r="AE112" s="47">
        <v>21</v>
      </c>
      <c r="AF112" s="30">
        <v>21</v>
      </c>
    </row>
    <row r="113" spans="1:32" x14ac:dyDescent="0.2">
      <c r="A113" s="3" t="s">
        <v>135</v>
      </c>
      <c r="B113" s="8" t="s">
        <v>32</v>
      </c>
      <c r="C113" s="47">
        <v>15</v>
      </c>
      <c r="D113" s="47">
        <v>15</v>
      </c>
      <c r="E113" s="47">
        <v>50</v>
      </c>
      <c r="F113" s="47">
        <v>50</v>
      </c>
      <c r="G113" s="47">
        <v>50</v>
      </c>
      <c r="H113" s="47">
        <v>50</v>
      </c>
      <c r="I113" s="47">
        <v>25</v>
      </c>
      <c r="J113" s="47">
        <v>25</v>
      </c>
      <c r="K113" s="47">
        <v>10</v>
      </c>
      <c r="L113" s="47">
        <v>30</v>
      </c>
      <c r="M113" s="47">
        <v>20</v>
      </c>
      <c r="N113" s="47">
        <v>25</v>
      </c>
      <c r="O113" s="47">
        <v>30</v>
      </c>
      <c r="P113" s="47">
        <v>35</v>
      </c>
      <c r="Q113" s="47">
        <v>25</v>
      </c>
      <c r="R113" s="47">
        <v>40</v>
      </c>
      <c r="S113" s="47">
        <v>30</v>
      </c>
      <c r="T113" s="47">
        <v>15</v>
      </c>
      <c r="U113" s="47">
        <v>29</v>
      </c>
      <c r="V113" s="47">
        <v>21</v>
      </c>
      <c r="W113" s="47">
        <v>20</v>
      </c>
      <c r="X113" s="47">
        <v>25</v>
      </c>
      <c r="Y113" s="47">
        <v>25</v>
      </c>
      <c r="Z113" s="47">
        <v>27</v>
      </c>
      <c r="AA113" s="47">
        <v>31</v>
      </c>
      <c r="AB113" s="47">
        <v>30</v>
      </c>
      <c r="AC113" s="47">
        <v>23</v>
      </c>
      <c r="AD113" s="47">
        <v>15.91</v>
      </c>
      <c r="AE113" s="47">
        <v>15.8</v>
      </c>
      <c r="AF113" s="30">
        <v>21.4</v>
      </c>
    </row>
    <row r="114" spans="1:32" x14ac:dyDescent="0.2">
      <c r="A114" s="3" t="s">
        <v>136</v>
      </c>
      <c r="B114" s="8" t="s">
        <v>32</v>
      </c>
      <c r="C114" s="47">
        <v>20</v>
      </c>
      <c r="D114" s="47">
        <v>30</v>
      </c>
      <c r="E114" s="47">
        <v>30</v>
      </c>
      <c r="F114" s="47">
        <v>30</v>
      </c>
      <c r="G114" s="47">
        <v>30</v>
      </c>
      <c r="H114" s="47">
        <v>32</v>
      </c>
      <c r="I114" s="47">
        <v>35</v>
      </c>
      <c r="J114" s="47">
        <v>30</v>
      </c>
      <c r="K114" s="47">
        <v>25</v>
      </c>
      <c r="L114" s="47">
        <v>25</v>
      </c>
      <c r="M114" s="47">
        <v>26</v>
      </c>
      <c r="N114" s="47">
        <v>25</v>
      </c>
      <c r="O114" s="47">
        <v>25</v>
      </c>
      <c r="P114" s="47">
        <v>26</v>
      </c>
      <c r="Q114" s="47">
        <v>11</v>
      </c>
      <c r="R114" s="47">
        <v>12</v>
      </c>
      <c r="S114" s="47">
        <v>25</v>
      </c>
      <c r="T114" s="47">
        <v>16</v>
      </c>
      <c r="U114" s="47">
        <v>32</v>
      </c>
      <c r="V114" s="47">
        <v>22</v>
      </c>
      <c r="W114" s="47">
        <v>20</v>
      </c>
      <c r="X114" s="47">
        <v>20</v>
      </c>
      <c r="Y114" s="47">
        <v>28</v>
      </c>
      <c r="Z114" s="47">
        <v>28</v>
      </c>
      <c r="AA114" s="47">
        <v>28</v>
      </c>
      <c r="AB114" s="47">
        <v>35</v>
      </c>
      <c r="AC114" s="47">
        <v>20</v>
      </c>
      <c r="AD114" s="47">
        <v>23</v>
      </c>
      <c r="AE114" s="47">
        <v>23</v>
      </c>
      <c r="AF114" s="30">
        <v>20</v>
      </c>
    </row>
    <row r="115" spans="1:32" s="14" customFormat="1" x14ac:dyDescent="0.2">
      <c r="A115" s="13" t="s">
        <v>137</v>
      </c>
      <c r="B115" s="24" t="s">
        <v>32</v>
      </c>
      <c r="C115" s="29">
        <v>19.71</v>
      </c>
      <c r="D115" s="29">
        <v>36.270000000000003</v>
      </c>
      <c r="E115" s="29">
        <v>20.72</v>
      </c>
      <c r="F115" s="29">
        <v>27.68</v>
      </c>
      <c r="G115" s="29">
        <v>32.160000000000004</v>
      </c>
      <c r="H115" s="29">
        <v>33.83</v>
      </c>
      <c r="I115" s="29">
        <v>32.69</v>
      </c>
      <c r="J115" s="29">
        <v>27.5</v>
      </c>
      <c r="K115" s="29">
        <v>19.86</v>
      </c>
      <c r="L115" s="29">
        <v>32.700000000000003</v>
      </c>
      <c r="M115" s="29">
        <v>28.92</v>
      </c>
      <c r="N115" s="29">
        <v>21.900000000000002</v>
      </c>
      <c r="O115" s="29">
        <v>23.54</v>
      </c>
      <c r="P115" s="29">
        <v>26.93</v>
      </c>
      <c r="Q115" s="29">
        <v>19.7</v>
      </c>
      <c r="R115" s="29">
        <v>22.16</v>
      </c>
      <c r="S115" s="29">
        <v>29.72</v>
      </c>
      <c r="T115" s="29">
        <v>15.19</v>
      </c>
      <c r="U115" s="29">
        <v>25.830000000000002</v>
      </c>
      <c r="V115" s="29">
        <v>24.310000000000002</v>
      </c>
      <c r="W115" s="29">
        <v>20.92</v>
      </c>
      <c r="X115" s="29">
        <v>21.1</v>
      </c>
      <c r="Y115" s="29">
        <v>22.14</v>
      </c>
      <c r="Z115" s="29">
        <v>24.5</v>
      </c>
      <c r="AA115" s="29">
        <v>24.67</v>
      </c>
      <c r="AB115" s="29">
        <v>24.72</v>
      </c>
      <c r="AC115" s="29">
        <v>16.82</v>
      </c>
      <c r="AD115" s="29">
        <v>18.23</v>
      </c>
      <c r="AE115" s="29">
        <v>19.25</v>
      </c>
      <c r="AF115" s="29">
        <v>20.164150943396226</v>
      </c>
    </row>
    <row r="116" spans="1:32" x14ac:dyDescent="0.2">
      <c r="A116" s="3" t="s">
        <v>138</v>
      </c>
      <c r="B116" s="8" t="s">
        <v>32</v>
      </c>
      <c r="C116" s="47">
        <v>45</v>
      </c>
      <c r="D116" s="47">
        <v>38</v>
      </c>
      <c r="E116" s="47">
        <v>43</v>
      </c>
      <c r="F116" s="47">
        <v>35</v>
      </c>
      <c r="G116" s="47">
        <v>35</v>
      </c>
      <c r="H116" s="47">
        <v>45</v>
      </c>
      <c r="I116" s="47">
        <v>45</v>
      </c>
      <c r="J116" s="47">
        <v>38</v>
      </c>
      <c r="K116" s="47">
        <v>36</v>
      </c>
      <c r="L116" s="47">
        <v>37</v>
      </c>
      <c r="M116" s="47">
        <v>38</v>
      </c>
      <c r="N116" s="47">
        <v>42</v>
      </c>
      <c r="O116" s="47">
        <v>40</v>
      </c>
      <c r="P116" s="47">
        <v>40</v>
      </c>
      <c r="Q116" s="47">
        <v>30</v>
      </c>
      <c r="R116" s="47">
        <v>40</v>
      </c>
      <c r="S116" s="47">
        <v>40</v>
      </c>
      <c r="T116" s="47">
        <v>35</v>
      </c>
      <c r="U116" s="47">
        <v>35</v>
      </c>
      <c r="V116" s="47">
        <v>40</v>
      </c>
      <c r="W116" s="47">
        <v>35</v>
      </c>
      <c r="X116" s="47">
        <v>40</v>
      </c>
      <c r="Y116" s="47">
        <v>32</v>
      </c>
      <c r="Z116" s="47">
        <v>38</v>
      </c>
      <c r="AA116" s="47">
        <v>25</v>
      </c>
      <c r="AB116" s="47">
        <v>29</v>
      </c>
      <c r="AC116" s="47">
        <v>31</v>
      </c>
      <c r="AD116" s="47">
        <v>15</v>
      </c>
      <c r="AE116" s="47">
        <v>29</v>
      </c>
      <c r="AF116" s="30">
        <v>26</v>
      </c>
    </row>
    <row r="117" spans="1:32" x14ac:dyDescent="0.2">
      <c r="A117" s="3" t="s">
        <v>139</v>
      </c>
      <c r="B117" s="8" t="s">
        <v>32</v>
      </c>
      <c r="C117" s="47">
        <v>30</v>
      </c>
      <c r="D117" s="47">
        <v>40</v>
      </c>
      <c r="E117" s="47">
        <v>30</v>
      </c>
      <c r="F117" s="47">
        <v>35</v>
      </c>
      <c r="G117" s="47">
        <v>20</v>
      </c>
      <c r="H117" s="47">
        <v>25</v>
      </c>
      <c r="I117" s="47">
        <v>22</v>
      </c>
      <c r="J117" s="47">
        <v>18</v>
      </c>
      <c r="K117" s="47">
        <v>18</v>
      </c>
      <c r="L117" s="47">
        <v>25</v>
      </c>
      <c r="M117" s="47">
        <v>20</v>
      </c>
      <c r="N117" s="47">
        <v>20</v>
      </c>
      <c r="O117" s="47">
        <v>20</v>
      </c>
      <c r="P117" s="47">
        <v>20</v>
      </c>
      <c r="Q117" s="47">
        <v>10</v>
      </c>
      <c r="R117" s="47">
        <v>20</v>
      </c>
      <c r="S117" s="47">
        <v>20</v>
      </c>
      <c r="T117" s="47">
        <v>20</v>
      </c>
      <c r="U117" s="47">
        <v>20</v>
      </c>
      <c r="V117" s="47">
        <v>20</v>
      </c>
      <c r="W117" s="47">
        <v>20</v>
      </c>
      <c r="X117" s="47">
        <v>23</v>
      </c>
      <c r="Y117" s="47">
        <v>15</v>
      </c>
      <c r="Z117" s="47">
        <v>20</v>
      </c>
      <c r="AA117" s="47">
        <v>18</v>
      </c>
      <c r="AB117" s="47">
        <v>15</v>
      </c>
      <c r="AC117" s="47">
        <v>10</v>
      </c>
      <c r="AD117" s="47">
        <v>15</v>
      </c>
      <c r="AE117" s="47">
        <v>24</v>
      </c>
      <c r="AF117" s="30">
        <v>18</v>
      </c>
    </row>
    <row r="118" spans="1:32" x14ac:dyDescent="0.2">
      <c r="A118" s="3" t="s">
        <v>140</v>
      </c>
      <c r="B118" s="8" t="s">
        <v>32</v>
      </c>
      <c r="C118" s="47">
        <v>26</v>
      </c>
      <c r="D118" s="47">
        <v>37</v>
      </c>
      <c r="E118" s="47">
        <v>29</v>
      </c>
      <c r="F118" s="47">
        <v>34.06</v>
      </c>
      <c r="G118" s="47">
        <v>37</v>
      </c>
      <c r="H118" s="47">
        <v>31</v>
      </c>
      <c r="I118" s="47">
        <v>36</v>
      </c>
      <c r="J118" s="47">
        <v>33</v>
      </c>
      <c r="K118" s="47">
        <v>29</v>
      </c>
      <c r="L118" s="47">
        <v>38</v>
      </c>
      <c r="M118" s="47">
        <v>34</v>
      </c>
      <c r="N118" s="47">
        <v>31</v>
      </c>
      <c r="O118" s="47">
        <v>32</v>
      </c>
      <c r="P118" s="47">
        <v>36</v>
      </c>
      <c r="Q118" s="47">
        <v>28</v>
      </c>
      <c r="R118" s="47">
        <v>26</v>
      </c>
      <c r="S118" s="47">
        <v>35</v>
      </c>
      <c r="T118" s="47">
        <v>30</v>
      </c>
      <c r="U118" s="47">
        <v>25</v>
      </c>
      <c r="V118" s="47">
        <v>30</v>
      </c>
      <c r="W118" s="47">
        <v>25</v>
      </c>
      <c r="X118" s="47">
        <v>30</v>
      </c>
      <c r="Y118" s="47">
        <v>30</v>
      </c>
      <c r="Z118" s="47">
        <v>35</v>
      </c>
      <c r="AA118" s="47">
        <v>30</v>
      </c>
      <c r="AB118" s="47">
        <v>26</v>
      </c>
      <c r="AC118" s="47">
        <v>28</v>
      </c>
      <c r="AD118" s="47">
        <v>32</v>
      </c>
      <c r="AE118" s="47">
        <v>32</v>
      </c>
      <c r="AF118" s="30">
        <v>30</v>
      </c>
    </row>
    <row r="119" spans="1:32" x14ac:dyDescent="0.2">
      <c r="A119" s="3" t="s">
        <v>141</v>
      </c>
      <c r="B119" s="8" t="s">
        <v>32</v>
      </c>
      <c r="C119" s="47">
        <v>40</v>
      </c>
      <c r="D119" s="47">
        <v>39</v>
      </c>
      <c r="E119" s="47">
        <v>39</v>
      </c>
      <c r="F119" s="47">
        <v>37</v>
      </c>
      <c r="G119" s="47">
        <v>40</v>
      </c>
      <c r="H119" s="47">
        <v>42</v>
      </c>
      <c r="I119" s="47">
        <v>46</v>
      </c>
      <c r="J119" s="47">
        <v>40</v>
      </c>
      <c r="K119" s="47">
        <v>40</v>
      </c>
      <c r="L119" s="47">
        <v>46</v>
      </c>
      <c r="M119" s="47">
        <v>42</v>
      </c>
      <c r="N119" s="47">
        <v>42</v>
      </c>
      <c r="O119" s="47">
        <v>38</v>
      </c>
      <c r="P119" s="47">
        <v>42</v>
      </c>
      <c r="Q119" s="47">
        <v>33</v>
      </c>
      <c r="R119" s="47">
        <v>38</v>
      </c>
      <c r="S119" s="47">
        <v>43</v>
      </c>
      <c r="T119" s="47">
        <v>42</v>
      </c>
      <c r="U119" s="47">
        <v>40</v>
      </c>
      <c r="V119" s="47">
        <v>38</v>
      </c>
      <c r="W119" s="47">
        <v>43</v>
      </c>
      <c r="X119" s="47">
        <v>40</v>
      </c>
      <c r="Y119" s="47">
        <v>30</v>
      </c>
      <c r="Z119" s="47">
        <v>40</v>
      </c>
      <c r="AA119" s="47">
        <v>42</v>
      </c>
      <c r="AB119" s="47">
        <v>42</v>
      </c>
      <c r="AC119" s="47">
        <v>44</v>
      </c>
      <c r="AD119" s="47">
        <v>42</v>
      </c>
      <c r="AE119" s="47">
        <v>45</v>
      </c>
      <c r="AF119" s="30">
        <v>40</v>
      </c>
    </row>
    <row r="120" spans="1:32" x14ac:dyDescent="0.2">
      <c r="A120" s="3" t="s">
        <v>142</v>
      </c>
      <c r="B120" s="8" t="s">
        <v>32</v>
      </c>
      <c r="C120" s="47">
        <v>22</v>
      </c>
      <c r="D120" s="47">
        <v>25</v>
      </c>
      <c r="E120" s="47">
        <v>23</v>
      </c>
      <c r="F120" s="47">
        <v>35</v>
      </c>
      <c r="G120" s="47">
        <v>32</v>
      </c>
      <c r="H120" s="47">
        <v>35</v>
      </c>
      <c r="I120" s="47">
        <v>40</v>
      </c>
      <c r="J120" s="47">
        <v>45</v>
      </c>
      <c r="K120" s="47">
        <v>45</v>
      </c>
      <c r="L120" s="47">
        <v>45</v>
      </c>
      <c r="M120" s="47">
        <v>42</v>
      </c>
      <c r="N120" s="47">
        <v>42</v>
      </c>
      <c r="O120" s="47">
        <v>42</v>
      </c>
      <c r="P120" s="47">
        <v>42</v>
      </c>
      <c r="Q120" s="47">
        <v>30</v>
      </c>
      <c r="R120" s="47">
        <v>30</v>
      </c>
      <c r="S120" s="47">
        <v>30</v>
      </c>
      <c r="T120" s="47">
        <v>30</v>
      </c>
      <c r="U120" s="47">
        <v>30</v>
      </c>
      <c r="V120" s="47">
        <v>30</v>
      </c>
      <c r="W120" s="47">
        <v>30</v>
      </c>
      <c r="X120" s="47">
        <v>33</v>
      </c>
      <c r="Y120" s="47">
        <v>22</v>
      </c>
      <c r="Z120" s="47">
        <v>30</v>
      </c>
      <c r="AA120" s="47">
        <v>25</v>
      </c>
      <c r="AB120" s="47">
        <v>25</v>
      </c>
      <c r="AC120" s="47">
        <v>25</v>
      </c>
      <c r="AD120" s="47">
        <v>20</v>
      </c>
      <c r="AE120" s="47">
        <v>30</v>
      </c>
      <c r="AF120" s="30">
        <v>26</v>
      </c>
    </row>
    <row r="121" spans="1:32" x14ac:dyDescent="0.2">
      <c r="A121" s="3" t="s">
        <v>143</v>
      </c>
      <c r="B121" s="8" t="s">
        <v>32</v>
      </c>
      <c r="C121" s="47">
        <v>18</v>
      </c>
      <c r="D121" s="47">
        <v>30.01</v>
      </c>
      <c r="E121" s="47">
        <v>35.1</v>
      </c>
      <c r="F121" s="47">
        <v>47</v>
      </c>
      <c r="G121" s="47">
        <v>45</v>
      </c>
      <c r="H121" s="47">
        <v>40</v>
      </c>
      <c r="I121" s="47">
        <v>40</v>
      </c>
      <c r="J121" s="47">
        <v>45</v>
      </c>
      <c r="K121" s="47">
        <v>35</v>
      </c>
      <c r="L121" s="47">
        <v>47</v>
      </c>
      <c r="M121" s="47">
        <v>47</v>
      </c>
      <c r="N121" s="47">
        <v>45</v>
      </c>
      <c r="O121" s="47">
        <v>45</v>
      </c>
      <c r="P121" s="47">
        <v>47</v>
      </c>
      <c r="Q121" s="47">
        <v>40</v>
      </c>
      <c r="R121" s="47">
        <v>45</v>
      </c>
      <c r="S121" s="47">
        <v>35</v>
      </c>
      <c r="T121" s="47">
        <v>34</v>
      </c>
      <c r="U121" s="47">
        <v>35</v>
      </c>
      <c r="V121" s="47">
        <v>35</v>
      </c>
      <c r="W121" s="47">
        <v>38</v>
      </c>
      <c r="X121" s="47">
        <v>38</v>
      </c>
      <c r="Y121" s="47">
        <v>30</v>
      </c>
      <c r="Z121" s="47">
        <v>40</v>
      </c>
      <c r="AA121" s="47">
        <v>38</v>
      </c>
      <c r="AB121" s="47">
        <v>37</v>
      </c>
      <c r="AC121" s="47">
        <v>38</v>
      </c>
      <c r="AD121" s="47">
        <v>37</v>
      </c>
      <c r="AE121" s="47">
        <v>40</v>
      </c>
      <c r="AF121" s="30">
        <v>38</v>
      </c>
    </row>
    <row r="122" spans="1:32" x14ac:dyDescent="0.2">
      <c r="A122" s="3" t="s">
        <v>144</v>
      </c>
      <c r="B122" s="8" t="s">
        <v>32</v>
      </c>
      <c r="C122" s="58">
        <v>0</v>
      </c>
      <c r="D122" s="42">
        <v>28</v>
      </c>
      <c r="E122" s="42">
        <v>30</v>
      </c>
      <c r="F122" s="42">
        <v>35</v>
      </c>
      <c r="G122" s="42">
        <v>45</v>
      </c>
      <c r="H122" s="42">
        <v>40</v>
      </c>
      <c r="I122" s="42">
        <v>50</v>
      </c>
      <c r="J122" s="47">
        <v>30</v>
      </c>
      <c r="K122" s="47">
        <v>25</v>
      </c>
      <c r="L122" s="47">
        <v>20</v>
      </c>
      <c r="M122" s="47">
        <v>20</v>
      </c>
      <c r="N122" s="47">
        <v>30</v>
      </c>
      <c r="O122" s="47">
        <v>48</v>
      </c>
      <c r="P122" s="47">
        <v>35</v>
      </c>
      <c r="Q122" s="47">
        <v>32</v>
      </c>
      <c r="R122" s="47">
        <v>40</v>
      </c>
      <c r="S122" s="47">
        <v>45</v>
      </c>
      <c r="T122" s="47">
        <v>30</v>
      </c>
      <c r="U122" s="47">
        <v>30</v>
      </c>
      <c r="V122" s="47">
        <v>30</v>
      </c>
      <c r="W122" s="47">
        <v>30</v>
      </c>
      <c r="X122" s="47">
        <v>45</v>
      </c>
      <c r="Y122" s="47">
        <v>30</v>
      </c>
      <c r="Z122" s="47">
        <v>32</v>
      </c>
      <c r="AA122" s="47">
        <v>30</v>
      </c>
      <c r="AB122" s="47">
        <v>30</v>
      </c>
      <c r="AC122" s="47">
        <v>30</v>
      </c>
      <c r="AD122" s="47">
        <v>25</v>
      </c>
      <c r="AE122" s="47">
        <v>25</v>
      </c>
      <c r="AF122" s="30">
        <v>27</v>
      </c>
    </row>
    <row r="123" spans="1:32" x14ac:dyDescent="0.2">
      <c r="A123" s="3" t="s">
        <v>145</v>
      </c>
      <c r="B123" s="8" t="s">
        <v>32</v>
      </c>
      <c r="C123" s="58">
        <v>0</v>
      </c>
      <c r="D123" s="58">
        <v>0</v>
      </c>
      <c r="E123" s="58">
        <v>0</v>
      </c>
      <c r="F123" s="42">
        <v>30</v>
      </c>
      <c r="G123" s="42">
        <v>30</v>
      </c>
      <c r="H123" s="42">
        <v>30</v>
      </c>
      <c r="I123" s="47">
        <v>30</v>
      </c>
      <c r="J123" s="47">
        <v>40</v>
      </c>
      <c r="K123" s="47">
        <v>40</v>
      </c>
      <c r="L123" s="47">
        <v>45</v>
      </c>
      <c r="M123" s="47">
        <v>40</v>
      </c>
      <c r="N123" s="47">
        <v>40</v>
      </c>
      <c r="O123" s="47">
        <v>40</v>
      </c>
      <c r="P123" s="47">
        <v>30</v>
      </c>
      <c r="Q123" s="47">
        <v>22</v>
      </c>
      <c r="R123" s="47">
        <v>25</v>
      </c>
      <c r="S123" s="47">
        <v>40</v>
      </c>
      <c r="T123" s="47">
        <v>35</v>
      </c>
      <c r="U123" s="47">
        <v>40</v>
      </c>
      <c r="V123" s="47">
        <v>40</v>
      </c>
      <c r="W123" s="47">
        <v>35</v>
      </c>
      <c r="X123" s="47">
        <v>45</v>
      </c>
      <c r="Y123" s="47">
        <v>40</v>
      </c>
      <c r="Z123" s="47">
        <v>42</v>
      </c>
      <c r="AA123" s="47">
        <v>40</v>
      </c>
      <c r="AB123" s="47">
        <v>40</v>
      </c>
      <c r="AC123" s="47">
        <v>40</v>
      </c>
      <c r="AD123" s="47">
        <v>30</v>
      </c>
      <c r="AE123" s="47">
        <v>30</v>
      </c>
      <c r="AF123" s="30">
        <v>35</v>
      </c>
    </row>
    <row r="124" spans="1:32" s="14" customFormat="1" x14ac:dyDescent="0.2">
      <c r="A124" s="13" t="s">
        <v>146</v>
      </c>
      <c r="B124" s="24" t="s">
        <v>32</v>
      </c>
      <c r="C124" s="29">
        <v>33.1</v>
      </c>
      <c r="D124" s="29">
        <v>36.81</v>
      </c>
      <c r="E124" s="29">
        <v>34.04</v>
      </c>
      <c r="F124" s="29">
        <v>35.58</v>
      </c>
      <c r="G124" s="29">
        <v>38.24</v>
      </c>
      <c r="H124" s="29">
        <v>38.46</v>
      </c>
      <c r="I124" s="29">
        <v>41.19</v>
      </c>
      <c r="J124" s="29">
        <v>37.78</v>
      </c>
      <c r="K124" s="29">
        <v>34.450000000000003</v>
      </c>
      <c r="L124" s="29">
        <v>41.85</v>
      </c>
      <c r="M124" s="29">
        <v>38.68</v>
      </c>
      <c r="N124" s="29">
        <v>37.24</v>
      </c>
      <c r="O124" s="29">
        <v>36.58</v>
      </c>
      <c r="P124" s="29">
        <v>39.880000000000003</v>
      </c>
      <c r="Q124" s="29">
        <v>31.64</v>
      </c>
      <c r="R124" s="29">
        <v>33.25</v>
      </c>
      <c r="S124" s="29">
        <v>37.24</v>
      </c>
      <c r="T124" s="29">
        <v>34.54</v>
      </c>
      <c r="U124" s="29">
        <v>31.94</v>
      </c>
      <c r="V124" s="29">
        <v>33.18</v>
      </c>
      <c r="W124" s="29">
        <v>30.87</v>
      </c>
      <c r="X124" s="29">
        <v>35.1</v>
      </c>
      <c r="Y124" s="29">
        <v>29.62</v>
      </c>
      <c r="Z124" s="29">
        <v>36.49</v>
      </c>
      <c r="AA124" s="29">
        <v>32.03</v>
      </c>
      <c r="AB124" s="29">
        <v>32.04</v>
      </c>
      <c r="AC124" s="29">
        <v>33.42</v>
      </c>
      <c r="AD124" s="29">
        <v>29.62</v>
      </c>
      <c r="AE124" s="29">
        <v>34.119999999999997</v>
      </c>
      <c r="AF124" s="29">
        <v>31.267409470752089</v>
      </c>
    </row>
    <row r="125" spans="1:32" s="17" customFormat="1" ht="15" x14ac:dyDescent="0.25">
      <c r="A125" s="16" t="s">
        <v>147</v>
      </c>
      <c r="B125" s="25" t="s">
        <v>148</v>
      </c>
      <c r="C125" s="59">
        <v>45.34</v>
      </c>
      <c r="D125" s="59">
        <v>52.33</v>
      </c>
      <c r="E125" s="59">
        <v>48.15</v>
      </c>
      <c r="F125" s="59">
        <v>47.410000000000004</v>
      </c>
      <c r="G125" s="59">
        <v>50.43</v>
      </c>
      <c r="H125" s="59">
        <v>50.96</v>
      </c>
      <c r="I125" s="59">
        <v>48.44</v>
      </c>
      <c r="J125" s="59">
        <v>48.46</v>
      </c>
      <c r="K125" s="59">
        <v>50.49</v>
      </c>
      <c r="L125" s="59">
        <v>53.44</v>
      </c>
      <c r="M125" s="59">
        <v>55.29</v>
      </c>
      <c r="N125" s="59">
        <v>45.160000000000004</v>
      </c>
      <c r="O125" s="59">
        <v>40</v>
      </c>
      <c r="P125" s="59">
        <v>49.38</v>
      </c>
      <c r="Q125" s="59">
        <v>44.21</v>
      </c>
      <c r="R125" s="59">
        <v>47.18</v>
      </c>
      <c r="S125" s="59">
        <v>42.14</v>
      </c>
      <c r="T125" s="59">
        <v>42.33</v>
      </c>
      <c r="U125" s="59">
        <v>36.410000000000004</v>
      </c>
      <c r="V125" s="59">
        <v>45.49</v>
      </c>
      <c r="W125" s="59">
        <v>48.75</v>
      </c>
      <c r="X125" s="59">
        <v>44.64</v>
      </c>
      <c r="Y125" s="59">
        <v>36.160000000000004</v>
      </c>
      <c r="Z125" s="59">
        <v>41.21</v>
      </c>
      <c r="AA125" s="59">
        <v>40.83</v>
      </c>
      <c r="AB125" s="59">
        <v>37.880000000000003</v>
      </c>
      <c r="AC125" s="59">
        <v>38.69</v>
      </c>
      <c r="AD125" s="59">
        <v>25.53</v>
      </c>
      <c r="AE125" s="59">
        <v>35.58</v>
      </c>
      <c r="AF125" s="59">
        <v>35.78</v>
      </c>
    </row>
    <row r="126" spans="1:32" ht="15.75" x14ac:dyDescent="0.25">
      <c r="A126" s="32" t="s">
        <v>205</v>
      </c>
      <c r="B126" s="26"/>
      <c r="V126"/>
      <c r="W126"/>
      <c r="X126"/>
      <c r="Y126"/>
      <c r="Z126"/>
      <c r="AA126"/>
      <c r="AB126"/>
      <c r="AC126"/>
      <c r="AD126"/>
      <c r="AE126"/>
    </row>
    <row r="127" spans="1:32" ht="15" x14ac:dyDescent="0.25">
      <c r="A127" s="9"/>
      <c r="B127" s="9"/>
      <c r="C127" s="10" t="s">
        <v>8</v>
      </c>
      <c r="D127" s="10" t="s">
        <v>9</v>
      </c>
      <c r="E127" s="10" t="s">
        <v>10</v>
      </c>
      <c r="F127" s="10" t="s">
        <v>11</v>
      </c>
      <c r="G127" s="10" t="s">
        <v>12</v>
      </c>
      <c r="H127" s="10" t="s">
        <v>13</v>
      </c>
      <c r="I127" s="10" t="s">
        <v>14</v>
      </c>
      <c r="J127" s="10" t="s">
        <v>15</v>
      </c>
      <c r="K127" s="10" t="s">
        <v>16</v>
      </c>
      <c r="L127" s="10" t="s">
        <v>17</v>
      </c>
      <c r="M127" s="10" t="s">
        <v>18</v>
      </c>
      <c r="N127" s="10" t="s">
        <v>19</v>
      </c>
      <c r="O127" s="10" t="s">
        <v>20</v>
      </c>
      <c r="P127" s="10" t="s">
        <v>21</v>
      </c>
      <c r="Q127" s="10" t="s">
        <v>22</v>
      </c>
      <c r="R127" s="10" t="s">
        <v>23</v>
      </c>
      <c r="S127" s="10" t="s">
        <v>24</v>
      </c>
      <c r="T127" s="10" t="s">
        <v>25</v>
      </c>
      <c r="U127" s="10" t="s">
        <v>26</v>
      </c>
      <c r="V127" s="10">
        <v>2008</v>
      </c>
      <c r="W127" s="10">
        <v>2009</v>
      </c>
      <c r="X127" s="10">
        <v>2010</v>
      </c>
      <c r="Y127" s="10">
        <v>2011</v>
      </c>
      <c r="Z127" s="10">
        <v>2012</v>
      </c>
      <c r="AA127" s="10">
        <v>2013</v>
      </c>
      <c r="AB127" s="10">
        <v>2014</v>
      </c>
      <c r="AC127" s="10">
        <v>2015</v>
      </c>
      <c r="AD127" s="10">
        <v>2016</v>
      </c>
      <c r="AE127" s="10">
        <v>2017</v>
      </c>
      <c r="AF127" s="10" t="s">
        <v>214</v>
      </c>
    </row>
    <row r="128" spans="1:32" x14ac:dyDescent="0.2">
      <c r="A128" s="13" t="s">
        <v>150</v>
      </c>
      <c r="B128" s="24" t="s">
        <v>49</v>
      </c>
      <c r="C128" s="30">
        <f t="shared" ref="C128:AF128" si="0">C$31</f>
        <v>43.22</v>
      </c>
      <c r="D128" s="30">
        <f t="shared" si="0"/>
        <v>53.53</v>
      </c>
      <c r="E128" s="30">
        <f t="shared" si="0"/>
        <v>44.45</v>
      </c>
      <c r="F128" s="30">
        <f t="shared" si="0"/>
        <v>47.71</v>
      </c>
      <c r="G128" s="30">
        <f t="shared" si="0"/>
        <v>49.38</v>
      </c>
      <c r="H128" s="30">
        <f t="shared" si="0"/>
        <v>51.6</v>
      </c>
      <c r="I128" s="30">
        <f t="shared" si="0"/>
        <v>43.87</v>
      </c>
      <c r="J128" s="30">
        <f t="shared" si="0"/>
        <v>47.37</v>
      </c>
      <c r="K128" s="30">
        <f t="shared" si="0"/>
        <v>50.11</v>
      </c>
      <c r="L128" s="30">
        <f t="shared" si="0"/>
        <v>48.43</v>
      </c>
      <c r="M128" s="30">
        <f t="shared" si="0"/>
        <v>51.86</v>
      </c>
      <c r="N128" s="30">
        <f t="shared" si="0"/>
        <v>42.21</v>
      </c>
      <c r="O128" s="30">
        <f t="shared" si="0"/>
        <v>41.59</v>
      </c>
      <c r="P128" s="30">
        <f t="shared" si="0"/>
        <v>46.980000000000004</v>
      </c>
      <c r="Q128" s="30">
        <f t="shared" si="0"/>
        <v>40.07</v>
      </c>
      <c r="R128" s="30">
        <f t="shared" si="0"/>
        <v>40.630000000000003</v>
      </c>
      <c r="S128" s="30">
        <f t="shared" si="0"/>
        <v>42.36</v>
      </c>
      <c r="T128" s="30">
        <f t="shared" si="0"/>
        <v>43.36</v>
      </c>
      <c r="U128" s="30">
        <f t="shared" si="0"/>
        <v>36.230000000000004</v>
      </c>
      <c r="V128" s="30">
        <f t="shared" si="0"/>
        <v>40.369999999999997</v>
      </c>
      <c r="W128" s="30">
        <f t="shared" si="0"/>
        <v>44.660000000000004</v>
      </c>
      <c r="X128" s="30">
        <f t="shared" si="0"/>
        <v>48.06</v>
      </c>
      <c r="Y128" s="30">
        <f t="shared" si="0"/>
        <v>49.56</v>
      </c>
      <c r="Z128" s="30">
        <f t="shared" si="0"/>
        <v>44.94</v>
      </c>
      <c r="AA128" s="30">
        <f t="shared" si="0"/>
        <v>41.410000000000004</v>
      </c>
      <c r="AB128" s="30">
        <f t="shared" si="0"/>
        <v>41.45</v>
      </c>
      <c r="AC128" s="30">
        <f t="shared" si="0"/>
        <v>46.49</v>
      </c>
      <c r="AD128" s="30">
        <f t="shared" si="0"/>
        <v>38.06</v>
      </c>
      <c r="AE128" s="30">
        <f t="shared" si="0"/>
        <v>42.92</v>
      </c>
      <c r="AF128" s="30">
        <f t="shared" si="0"/>
        <v>35.660377358490564</v>
      </c>
    </row>
    <row r="129" spans="1:32" x14ac:dyDescent="0.2">
      <c r="A129" s="13" t="s">
        <v>151</v>
      </c>
      <c r="B129" s="24" t="s">
        <v>49</v>
      </c>
      <c r="C129" s="30">
        <f t="shared" ref="C129:AF129" si="1">C$38</f>
        <v>41.57</v>
      </c>
      <c r="D129" s="30">
        <f t="shared" si="1"/>
        <v>50.7</v>
      </c>
      <c r="E129" s="30">
        <f t="shared" si="1"/>
        <v>49.84</v>
      </c>
      <c r="F129" s="30">
        <f t="shared" si="1"/>
        <v>43.14</v>
      </c>
      <c r="G129" s="30">
        <f t="shared" si="1"/>
        <v>54.07</v>
      </c>
      <c r="H129" s="30">
        <f t="shared" si="1"/>
        <v>53.79</v>
      </c>
      <c r="I129" s="30">
        <f t="shared" si="1"/>
        <v>46.980000000000004</v>
      </c>
      <c r="J129" s="30">
        <f t="shared" si="1"/>
        <v>43.22</v>
      </c>
      <c r="K129" s="30">
        <f t="shared" si="1"/>
        <v>52.71</v>
      </c>
      <c r="L129" s="30">
        <f t="shared" si="1"/>
        <v>52.47</v>
      </c>
      <c r="M129" s="30">
        <f t="shared" si="1"/>
        <v>55.660000000000004</v>
      </c>
      <c r="N129" s="30">
        <f t="shared" si="1"/>
        <v>48.81</v>
      </c>
      <c r="O129" s="30">
        <f t="shared" si="1"/>
        <v>38.54</v>
      </c>
      <c r="P129" s="30">
        <f t="shared" si="1"/>
        <v>51.03</v>
      </c>
      <c r="Q129" s="30">
        <f t="shared" si="1"/>
        <v>43.660000000000004</v>
      </c>
      <c r="R129" s="30">
        <f t="shared" si="1"/>
        <v>44.72</v>
      </c>
      <c r="S129" s="30">
        <f t="shared" si="1"/>
        <v>43.79</v>
      </c>
      <c r="T129" s="30">
        <f t="shared" si="1"/>
        <v>42.25</v>
      </c>
      <c r="U129" s="30">
        <f t="shared" si="1"/>
        <v>34.520000000000003</v>
      </c>
      <c r="V129" s="30">
        <f t="shared" si="1"/>
        <v>45.49</v>
      </c>
      <c r="W129" s="30">
        <f t="shared" si="1"/>
        <v>48.27</v>
      </c>
      <c r="X129" s="30">
        <f t="shared" si="1"/>
        <v>47.06</v>
      </c>
      <c r="Y129" s="30">
        <f t="shared" si="1"/>
        <v>37.72</v>
      </c>
      <c r="Z129" s="30">
        <f t="shared" si="1"/>
        <v>36.29</v>
      </c>
      <c r="AA129" s="30">
        <f t="shared" si="1"/>
        <v>37.980000000000004</v>
      </c>
      <c r="AB129" s="30">
        <f t="shared" si="1"/>
        <v>38.22</v>
      </c>
      <c r="AC129" s="30">
        <f t="shared" si="1"/>
        <v>34.76</v>
      </c>
      <c r="AD129" s="30">
        <f t="shared" si="1"/>
        <v>21.35</v>
      </c>
      <c r="AE129" s="30">
        <f t="shared" si="1"/>
        <v>38.82</v>
      </c>
      <c r="AF129" s="30">
        <f t="shared" si="1"/>
        <v>34.978683966635778</v>
      </c>
    </row>
    <row r="130" spans="1:32" x14ac:dyDescent="0.2">
      <c r="A130" s="13" t="s">
        <v>152</v>
      </c>
      <c r="B130" s="24" t="s">
        <v>49</v>
      </c>
      <c r="C130" s="30">
        <f t="shared" ref="C130:AF130" si="2">C$59</f>
        <v>48.57</v>
      </c>
      <c r="D130" s="30">
        <f t="shared" si="2"/>
        <v>56.74</v>
      </c>
      <c r="E130" s="30">
        <f t="shared" si="2"/>
        <v>55.480000000000004</v>
      </c>
      <c r="F130" s="30">
        <f t="shared" si="2"/>
        <v>53.06</v>
      </c>
      <c r="G130" s="30">
        <f t="shared" si="2"/>
        <v>53.77</v>
      </c>
      <c r="H130" s="30">
        <f t="shared" si="2"/>
        <v>53.68</v>
      </c>
      <c r="I130" s="30">
        <f t="shared" si="2"/>
        <v>47.81</v>
      </c>
      <c r="J130" s="30">
        <f t="shared" si="2"/>
        <v>48.09</v>
      </c>
      <c r="K130" s="30">
        <f t="shared" si="2"/>
        <v>51.79</v>
      </c>
      <c r="L130" s="30">
        <f t="shared" si="2"/>
        <v>54.33</v>
      </c>
      <c r="M130" s="30">
        <f t="shared" si="2"/>
        <v>57.6</v>
      </c>
      <c r="N130" s="30">
        <f t="shared" si="2"/>
        <v>45.27</v>
      </c>
      <c r="O130" s="30">
        <f t="shared" si="2"/>
        <v>39.99</v>
      </c>
      <c r="P130" s="30">
        <f t="shared" si="2"/>
        <v>53.25</v>
      </c>
      <c r="Q130" s="30">
        <f t="shared" si="2"/>
        <v>47.74</v>
      </c>
      <c r="R130" s="30">
        <f t="shared" si="2"/>
        <v>54.65</v>
      </c>
      <c r="S130" s="30">
        <f t="shared" si="2"/>
        <v>44.03</v>
      </c>
      <c r="T130" s="30">
        <f t="shared" si="2"/>
        <v>43.45</v>
      </c>
      <c r="U130" s="30">
        <f t="shared" si="2"/>
        <v>47</v>
      </c>
      <c r="V130" s="30">
        <f t="shared" si="2"/>
        <v>49.13</v>
      </c>
      <c r="W130" s="30">
        <f t="shared" si="2"/>
        <v>53.33</v>
      </c>
      <c r="X130" s="30">
        <f t="shared" si="2"/>
        <v>50</v>
      </c>
      <c r="Y130" s="30">
        <f t="shared" si="2"/>
        <v>38.15</v>
      </c>
      <c r="Z130" s="30">
        <f t="shared" si="2"/>
        <v>43.410000000000004</v>
      </c>
      <c r="AA130" s="30">
        <f t="shared" si="2"/>
        <v>46.550000000000004</v>
      </c>
      <c r="AB130" s="30">
        <f t="shared" si="2"/>
        <v>42.300000000000004</v>
      </c>
      <c r="AC130" s="30">
        <f t="shared" si="2"/>
        <v>43.38</v>
      </c>
      <c r="AD130" s="30">
        <f t="shared" si="2"/>
        <v>22</v>
      </c>
      <c r="AE130" s="30">
        <f t="shared" si="2"/>
        <v>44.04</v>
      </c>
      <c r="AF130" s="30">
        <f t="shared" si="2"/>
        <v>38.12049861495845</v>
      </c>
    </row>
    <row r="131" spans="1:32" x14ac:dyDescent="0.2">
      <c r="A131" s="13" t="s">
        <v>153</v>
      </c>
      <c r="B131" s="24" t="s">
        <v>49</v>
      </c>
      <c r="C131" s="30">
        <f t="shared" ref="C131:AF131" si="3">C$69</f>
        <v>28.87</v>
      </c>
      <c r="D131" s="30">
        <f t="shared" si="3"/>
        <v>25.560000000000002</v>
      </c>
      <c r="E131" s="30">
        <f t="shared" si="3"/>
        <v>21.41</v>
      </c>
      <c r="F131" s="30">
        <f t="shared" si="3"/>
        <v>17.88</v>
      </c>
      <c r="G131" s="30">
        <f t="shared" si="3"/>
        <v>28.900000000000002</v>
      </c>
      <c r="H131" s="30">
        <f t="shared" si="3"/>
        <v>28.69</v>
      </c>
      <c r="I131" s="30">
        <f t="shared" si="3"/>
        <v>30.71</v>
      </c>
      <c r="J131" s="30">
        <f t="shared" si="3"/>
        <v>33.660000000000004</v>
      </c>
      <c r="K131" s="30">
        <f t="shared" si="3"/>
        <v>35.76</v>
      </c>
      <c r="L131" s="30">
        <f t="shared" si="3"/>
        <v>33.770000000000003</v>
      </c>
      <c r="M131" s="30">
        <f t="shared" si="3"/>
        <v>34.410000000000004</v>
      </c>
      <c r="N131" s="30">
        <f t="shared" si="3"/>
        <v>35.11</v>
      </c>
      <c r="O131" s="30">
        <f t="shared" si="3"/>
        <v>32.950000000000003</v>
      </c>
      <c r="P131" s="30">
        <f t="shared" si="3"/>
        <v>37.46</v>
      </c>
      <c r="Q131" s="30">
        <f t="shared" si="3"/>
        <v>25.900000000000002</v>
      </c>
      <c r="R131" s="30">
        <f t="shared" si="3"/>
        <v>23.11</v>
      </c>
      <c r="S131" s="30">
        <f t="shared" si="3"/>
        <v>17.330000000000002</v>
      </c>
      <c r="T131" s="30">
        <f t="shared" si="3"/>
        <v>30.89</v>
      </c>
      <c r="U131" s="30">
        <f t="shared" si="3"/>
        <v>20</v>
      </c>
      <c r="V131" s="30">
        <f t="shared" si="3"/>
        <v>36</v>
      </c>
      <c r="W131" s="30">
        <f t="shared" si="3"/>
        <v>38</v>
      </c>
      <c r="X131" s="30">
        <f t="shared" si="3"/>
        <v>32.230000000000004</v>
      </c>
      <c r="Y131" s="30">
        <f t="shared" si="3"/>
        <v>31</v>
      </c>
      <c r="Z131" s="30">
        <f t="shared" si="3"/>
        <v>28.18</v>
      </c>
      <c r="AA131" s="30">
        <f t="shared" si="3"/>
        <v>26.47</v>
      </c>
      <c r="AB131" s="30">
        <f t="shared" si="3"/>
        <v>32</v>
      </c>
      <c r="AC131" s="30">
        <f t="shared" si="3"/>
        <v>30</v>
      </c>
      <c r="AD131" s="30">
        <f t="shared" si="3"/>
        <v>18.07</v>
      </c>
      <c r="AE131" s="30">
        <f t="shared" si="3"/>
        <v>30.66</v>
      </c>
      <c r="AF131" s="30">
        <f t="shared" si="3"/>
        <v>27.542857142857148</v>
      </c>
    </row>
    <row r="132" spans="1:32" x14ac:dyDescent="0.2">
      <c r="A132" s="13" t="s">
        <v>154</v>
      </c>
      <c r="B132" s="24" t="s">
        <v>49</v>
      </c>
      <c r="C132" s="30">
        <f t="shared" ref="C132:AF132" si="4">C$90</f>
        <v>43.51</v>
      </c>
      <c r="D132" s="30">
        <f t="shared" si="4"/>
        <v>55.94</v>
      </c>
      <c r="E132" s="30">
        <f t="shared" si="4"/>
        <v>52.42</v>
      </c>
      <c r="F132" s="30">
        <f t="shared" si="4"/>
        <v>48.99</v>
      </c>
      <c r="G132" s="30">
        <f t="shared" si="4"/>
        <v>52.28</v>
      </c>
      <c r="H132" s="30">
        <f t="shared" si="4"/>
        <v>49.33</v>
      </c>
      <c r="I132" s="30">
        <f t="shared" si="4"/>
        <v>48.410000000000004</v>
      </c>
      <c r="J132" s="30">
        <f t="shared" si="4"/>
        <v>52.22</v>
      </c>
      <c r="K132" s="30">
        <f t="shared" si="4"/>
        <v>48.1</v>
      </c>
      <c r="L132" s="30">
        <f t="shared" si="4"/>
        <v>54.230000000000004</v>
      </c>
      <c r="M132" s="30">
        <f t="shared" si="4"/>
        <v>55.47</v>
      </c>
      <c r="N132" s="30">
        <f t="shared" si="4"/>
        <v>43.08</v>
      </c>
      <c r="O132" s="30">
        <f t="shared" si="4"/>
        <v>37.56</v>
      </c>
      <c r="P132" s="30">
        <f t="shared" si="4"/>
        <v>50.82</v>
      </c>
      <c r="Q132" s="30">
        <f t="shared" si="4"/>
        <v>46.04</v>
      </c>
      <c r="R132" s="30">
        <f t="shared" si="4"/>
        <v>44.65</v>
      </c>
      <c r="S132" s="30">
        <f t="shared" si="4"/>
        <v>44.300000000000004</v>
      </c>
      <c r="T132" s="30">
        <f t="shared" si="4"/>
        <v>45.21</v>
      </c>
      <c r="U132" s="30">
        <f t="shared" si="4"/>
        <v>30.32</v>
      </c>
      <c r="V132" s="30">
        <f t="shared" si="4"/>
        <v>51.08</v>
      </c>
      <c r="W132" s="30">
        <f t="shared" si="4"/>
        <v>50.660000000000004</v>
      </c>
      <c r="X132" s="30">
        <f t="shared" si="4"/>
        <v>49.980000000000004</v>
      </c>
      <c r="Y132" s="30">
        <f t="shared" si="4"/>
        <v>49.24</v>
      </c>
      <c r="Z132" s="30">
        <f t="shared" si="4"/>
        <v>44.81</v>
      </c>
      <c r="AA132" s="30">
        <f t="shared" si="4"/>
        <v>39.950000000000003</v>
      </c>
      <c r="AB132" s="30">
        <f t="shared" si="4"/>
        <v>43.25</v>
      </c>
      <c r="AC132" s="30">
        <f t="shared" si="4"/>
        <v>42.34</v>
      </c>
      <c r="AD132" s="30">
        <f t="shared" si="4"/>
        <v>34.36</v>
      </c>
      <c r="AE132" s="30">
        <f t="shared" si="4"/>
        <v>39.130000000000003</v>
      </c>
      <c r="AF132" s="30">
        <f t="shared" si="4"/>
        <v>33.086956521739133</v>
      </c>
    </row>
    <row r="133" spans="1:32" x14ac:dyDescent="0.2">
      <c r="A133" s="13" t="s">
        <v>155</v>
      </c>
      <c r="B133" s="24" t="s">
        <v>49</v>
      </c>
      <c r="C133" s="30">
        <f t="shared" ref="C133:AF133" si="5">C$93</f>
        <v>50.800000000000004</v>
      </c>
      <c r="D133" s="30">
        <f t="shared" si="5"/>
        <v>60.68</v>
      </c>
      <c r="E133" s="30">
        <f t="shared" si="5"/>
        <v>45.27</v>
      </c>
      <c r="F133" s="30">
        <f t="shared" si="5"/>
        <v>54.14</v>
      </c>
      <c r="G133" s="30">
        <f t="shared" si="5"/>
        <v>45.77</v>
      </c>
      <c r="H133" s="30">
        <f t="shared" si="5"/>
        <v>52.300000000000004</v>
      </c>
      <c r="I133" s="30">
        <f t="shared" si="5"/>
        <v>49.53</v>
      </c>
      <c r="J133" s="30">
        <f t="shared" si="5"/>
        <v>52.9</v>
      </c>
      <c r="K133" s="30">
        <f t="shared" si="5"/>
        <v>48.96</v>
      </c>
      <c r="L133" s="30">
        <f t="shared" si="5"/>
        <v>55.51</v>
      </c>
      <c r="M133" s="30">
        <f t="shared" si="5"/>
        <v>57.730000000000004</v>
      </c>
      <c r="N133" s="30">
        <f t="shared" si="5"/>
        <v>50.03</v>
      </c>
      <c r="O133" s="30">
        <f t="shared" si="5"/>
        <v>40.35</v>
      </c>
      <c r="P133" s="30">
        <f t="shared" si="5"/>
        <v>52</v>
      </c>
      <c r="Q133" s="30">
        <f t="shared" si="5"/>
        <v>49.34</v>
      </c>
      <c r="R133" s="30">
        <f t="shared" si="5"/>
        <v>53.15</v>
      </c>
      <c r="S133" s="30">
        <f t="shared" si="5"/>
        <v>49.230000000000004</v>
      </c>
      <c r="T133" s="30">
        <f t="shared" si="5"/>
        <v>47</v>
      </c>
      <c r="U133" s="30">
        <f t="shared" si="5"/>
        <v>41</v>
      </c>
      <c r="V133" s="30">
        <f t="shared" si="5"/>
        <v>50.230000000000004</v>
      </c>
      <c r="W133" s="30">
        <f t="shared" si="5"/>
        <v>53.4</v>
      </c>
      <c r="X133" s="30">
        <f t="shared" si="5"/>
        <v>50.38</v>
      </c>
      <c r="Y133" s="30">
        <f t="shared" si="5"/>
        <v>48.300000000000004</v>
      </c>
      <c r="Z133" s="30">
        <f t="shared" si="5"/>
        <v>48.83</v>
      </c>
      <c r="AA133" s="30">
        <f t="shared" si="5"/>
        <v>42.910000000000004</v>
      </c>
      <c r="AB133" s="30">
        <f t="shared" si="5"/>
        <v>42.83</v>
      </c>
      <c r="AC133" s="30">
        <f t="shared" si="5"/>
        <v>45.32</v>
      </c>
      <c r="AD133" s="30">
        <f t="shared" si="5"/>
        <v>31.48</v>
      </c>
      <c r="AE133" s="30">
        <f t="shared" si="5"/>
        <v>39.590000000000003</v>
      </c>
      <c r="AF133" s="30">
        <f t="shared" si="5"/>
        <v>35.261538461538464</v>
      </c>
    </row>
    <row r="134" spans="1:32" x14ac:dyDescent="0.2">
      <c r="A134" s="13" t="s">
        <v>156</v>
      </c>
      <c r="B134" s="24" t="s">
        <v>49</v>
      </c>
      <c r="C134" s="30">
        <f t="shared" ref="C134:AF134" si="6">C$99</f>
        <v>42.96</v>
      </c>
      <c r="D134" s="30">
        <f t="shared" si="6"/>
        <v>40.01</v>
      </c>
      <c r="E134" s="30">
        <f t="shared" si="6"/>
        <v>42.62</v>
      </c>
      <c r="F134" s="30">
        <f t="shared" si="6"/>
        <v>43.22</v>
      </c>
      <c r="G134" s="30">
        <f t="shared" si="6"/>
        <v>46.58</v>
      </c>
      <c r="H134" s="30">
        <f t="shared" si="6"/>
        <v>46.47</v>
      </c>
      <c r="I134" s="30">
        <f t="shared" si="6"/>
        <v>41.83</v>
      </c>
      <c r="J134" s="30">
        <f t="shared" si="6"/>
        <v>38.660000000000004</v>
      </c>
      <c r="K134" s="30">
        <f t="shared" si="6"/>
        <v>47.6</v>
      </c>
      <c r="L134" s="30">
        <f t="shared" si="6"/>
        <v>49.06</v>
      </c>
      <c r="M134" s="30">
        <f t="shared" si="6"/>
        <v>48.51</v>
      </c>
      <c r="N134" s="30">
        <f t="shared" si="6"/>
        <v>43.59</v>
      </c>
      <c r="O134" s="30">
        <f t="shared" si="6"/>
        <v>34.54</v>
      </c>
      <c r="P134" s="30">
        <f t="shared" si="6"/>
        <v>44.06</v>
      </c>
      <c r="Q134" s="30">
        <f t="shared" si="6"/>
        <v>38.9</v>
      </c>
      <c r="R134" s="30">
        <f t="shared" si="6"/>
        <v>34.950000000000003</v>
      </c>
      <c r="S134" s="30">
        <f t="shared" si="6"/>
        <v>40.57</v>
      </c>
      <c r="T134" s="30">
        <f t="shared" si="6"/>
        <v>37.44</v>
      </c>
      <c r="U134" s="30">
        <f t="shared" si="6"/>
        <v>30.25</v>
      </c>
      <c r="V134" s="30">
        <f t="shared" si="6"/>
        <v>43.04</v>
      </c>
      <c r="W134" s="30">
        <f t="shared" si="6"/>
        <v>44.53</v>
      </c>
      <c r="X134" s="30">
        <f t="shared" si="6"/>
        <v>39.950000000000003</v>
      </c>
      <c r="Y134" s="30">
        <f t="shared" si="6"/>
        <v>31.78</v>
      </c>
      <c r="Z134" s="30">
        <f t="shared" si="6"/>
        <v>37.68</v>
      </c>
      <c r="AA134" s="30">
        <f t="shared" si="6"/>
        <v>43.04</v>
      </c>
      <c r="AB134" s="30">
        <f t="shared" si="6"/>
        <v>38.83</v>
      </c>
      <c r="AC134" s="30">
        <f t="shared" si="6"/>
        <v>42.09</v>
      </c>
      <c r="AD134" s="30">
        <f t="shared" si="6"/>
        <v>32.07</v>
      </c>
      <c r="AE134" s="30">
        <f t="shared" si="6"/>
        <v>38.340000000000003</v>
      </c>
      <c r="AF134" s="30">
        <f t="shared" si="6"/>
        <v>38.24655436447167</v>
      </c>
    </row>
    <row r="135" spans="1:32" x14ac:dyDescent="0.2">
      <c r="A135" s="13" t="s">
        <v>157</v>
      </c>
      <c r="B135" s="24" t="s">
        <v>49</v>
      </c>
      <c r="C135" s="30">
        <f t="shared" ref="C135:AF135" si="7">C$108</f>
        <v>37.57</v>
      </c>
      <c r="D135" s="30">
        <f t="shared" si="7"/>
        <v>39.270000000000003</v>
      </c>
      <c r="E135" s="30">
        <f t="shared" si="7"/>
        <v>36.85</v>
      </c>
      <c r="F135" s="30">
        <f t="shared" si="7"/>
        <v>37.74</v>
      </c>
      <c r="G135" s="30">
        <f t="shared" si="7"/>
        <v>45.43</v>
      </c>
      <c r="H135" s="30">
        <f t="shared" si="7"/>
        <v>47.26</v>
      </c>
      <c r="I135" s="30">
        <f t="shared" si="7"/>
        <v>44.25</v>
      </c>
      <c r="J135" s="30">
        <f t="shared" si="7"/>
        <v>38.94</v>
      </c>
      <c r="K135" s="30">
        <f t="shared" si="7"/>
        <v>38.22</v>
      </c>
      <c r="L135" s="30">
        <f t="shared" si="7"/>
        <v>44.72</v>
      </c>
      <c r="M135" s="30">
        <f t="shared" si="7"/>
        <v>42.06</v>
      </c>
      <c r="N135" s="30">
        <f t="shared" si="7"/>
        <v>39.15</v>
      </c>
      <c r="O135" s="30">
        <f t="shared" si="7"/>
        <v>36.369999999999997</v>
      </c>
      <c r="P135" s="30">
        <f t="shared" si="7"/>
        <v>47.95</v>
      </c>
      <c r="Q135" s="30">
        <f t="shared" si="7"/>
        <v>42.87</v>
      </c>
      <c r="R135" s="30">
        <f t="shared" si="7"/>
        <v>37.630000000000003</v>
      </c>
      <c r="S135" s="30">
        <f t="shared" si="7"/>
        <v>41.7</v>
      </c>
      <c r="T135" s="30">
        <f t="shared" si="7"/>
        <v>38.61</v>
      </c>
      <c r="U135" s="30">
        <f t="shared" si="7"/>
        <v>37.660000000000004</v>
      </c>
      <c r="V135" s="30">
        <f t="shared" si="7"/>
        <v>44.49</v>
      </c>
      <c r="W135" s="30">
        <f t="shared" si="7"/>
        <v>45.53</v>
      </c>
      <c r="X135" s="30">
        <f t="shared" si="7"/>
        <v>31.71</v>
      </c>
      <c r="Y135" s="30">
        <f t="shared" si="7"/>
        <v>23.72</v>
      </c>
      <c r="Z135" s="30">
        <f t="shared" si="7"/>
        <v>41.46</v>
      </c>
      <c r="AA135" s="30">
        <f t="shared" si="7"/>
        <v>39.46</v>
      </c>
      <c r="AB135" s="30">
        <f t="shared" si="7"/>
        <v>34.980000000000004</v>
      </c>
      <c r="AC135" s="30">
        <f t="shared" si="7"/>
        <v>35.4</v>
      </c>
      <c r="AD135" s="30">
        <f t="shared" si="7"/>
        <v>34.619999999999997</v>
      </c>
      <c r="AE135" s="30">
        <f t="shared" si="7"/>
        <v>33.01</v>
      </c>
      <c r="AF135" s="30">
        <f t="shared" si="7"/>
        <v>34.007165364527133</v>
      </c>
    </row>
    <row r="136" spans="1:32" x14ac:dyDescent="0.2">
      <c r="A136" s="13" t="s">
        <v>158</v>
      </c>
      <c r="B136" s="24" t="s">
        <v>28</v>
      </c>
      <c r="C136" s="30">
        <f t="shared" ref="C136:AF136" si="8">C$10</f>
        <v>32.660000000000004</v>
      </c>
      <c r="D136" s="30">
        <f t="shared" si="8"/>
        <v>32.58</v>
      </c>
      <c r="E136" s="30">
        <f t="shared" si="8"/>
        <v>46</v>
      </c>
      <c r="F136" s="30">
        <f t="shared" si="8"/>
        <v>25</v>
      </c>
      <c r="G136" s="30">
        <f t="shared" si="8"/>
        <v>32.18</v>
      </c>
      <c r="H136" s="30">
        <f t="shared" si="8"/>
        <v>32.67</v>
      </c>
      <c r="I136" s="30">
        <f t="shared" si="8"/>
        <v>32.67</v>
      </c>
      <c r="J136" s="30">
        <f t="shared" si="8"/>
        <v>32.75</v>
      </c>
      <c r="K136" s="30">
        <f t="shared" si="8"/>
        <v>33.43</v>
      </c>
      <c r="L136" s="30">
        <f t="shared" si="8"/>
        <v>29.38</v>
      </c>
      <c r="M136" s="30">
        <f t="shared" si="8"/>
        <v>25</v>
      </c>
      <c r="N136" s="30">
        <f t="shared" si="8"/>
        <v>32</v>
      </c>
      <c r="O136" s="30">
        <f t="shared" si="8"/>
        <v>23.42</v>
      </c>
      <c r="P136" s="30">
        <f t="shared" si="8"/>
        <v>34</v>
      </c>
      <c r="Q136" s="30">
        <f t="shared" si="8"/>
        <v>33.730000000000004</v>
      </c>
      <c r="R136" s="30">
        <f t="shared" si="8"/>
        <v>36.160000000000004</v>
      </c>
      <c r="S136" s="30">
        <f t="shared" si="8"/>
        <v>43.01</v>
      </c>
      <c r="T136" s="30">
        <f t="shared" si="8"/>
        <v>39.800000000000004</v>
      </c>
      <c r="U136" s="30">
        <f t="shared" si="8"/>
        <v>30</v>
      </c>
      <c r="V136" s="30">
        <f t="shared" si="8"/>
        <v>30</v>
      </c>
      <c r="W136" s="30">
        <f t="shared" si="8"/>
        <v>32</v>
      </c>
      <c r="X136" s="30">
        <f t="shared" si="8"/>
        <v>40</v>
      </c>
      <c r="Y136" s="30">
        <f t="shared" si="8"/>
        <v>30</v>
      </c>
      <c r="Z136" s="30">
        <f t="shared" si="8"/>
        <v>44.5</v>
      </c>
      <c r="AA136" s="30">
        <f t="shared" si="8"/>
        <v>32.17</v>
      </c>
      <c r="AB136" s="30">
        <f t="shared" si="8"/>
        <v>29.53</v>
      </c>
      <c r="AC136" s="30">
        <f t="shared" si="8"/>
        <v>28.88</v>
      </c>
      <c r="AD136" s="30">
        <f t="shared" si="8"/>
        <v>32.22</v>
      </c>
      <c r="AE136" s="30">
        <f t="shared" si="8"/>
        <v>36.22</v>
      </c>
      <c r="AF136" s="30">
        <f t="shared" si="8"/>
        <v>35</v>
      </c>
    </row>
    <row r="137" spans="1:32" x14ac:dyDescent="0.2">
      <c r="A137" s="13" t="s">
        <v>159</v>
      </c>
      <c r="B137" s="24" t="s">
        <v>28</v>
      </c>
      <c r="C137" s="30">
        <f t="shared" ref="C137:AF137" si="9">C$26</f>
        <v>35.36</v>
      </c>
      <c r="D137" s="30">
        <f t="shared" si="9"/>
        <v>48.75</v>
      </c>
      <c r="E137" s="30">
        <f t="shared" si="9"/>
        <v>43.08</v>
      </c>
      <c r="F137" s="30">
        <f t="shared" si="9"/>
        <v>40.75</v>
      </c>
      <c r="G137" s="30">
        <f t="shared" si="9"/>
        <v>49.75</v>
      </c>
      <c r="H137" s="30">
        <f t="shared" si="9"/>
        <v>50.22</v>
      </c>
      <c r="I137" s="30">
        <f t="shared" si="9"/>
        <v>44.69</v>
      </c>
      <c r="J137" s="30">
        <f t="shared" si="9"/>
        <v>39.910000000000004</v>
      </c>
      <c r="K137" s="30">
        <f t="shared" si="9"/>
        <v>46.62</v>
      </c>
      <c r="L137" s="30">
        <f t="shared" si="9"/>
        <v>48.06</v>
      </c>
      <c r="M137" s="30">
        <f t="shared" si="9"/>
        <v>49.71</v>
      </c>
      <c r="N137" s="30">
        <f t="shared" si="9"/>
        <v>44.980000000000004</v>
      </c>
      <c r="O137" s="30">
        <f t="shared" si="9"/>
        <v>36.04</v>
      </c>
      <c r="P137" s="30">
        <f t="shared" si="9"/>
        <v>42.63</v>
      </c>
      <c r="Q137" s="30">
        <f t="shared" si="9"/>
        <v>39.53</v>
      </c>
      <c r="R137" s="30">
        <f t="shared" si="9"/>
        <v>46.44</v>
      </c>
      <c r="S137" s="30">
        <f t="shared" si="9"/>
        <v>39.14</v>
      </c>
      <c r="T137" s="30">
        <f t="shared" si="9"/>
        <v>34.22</v>
      </c>
      <c r="U137" s="30">
        <f t="shared" si="9"/>
        <v>36.17</v>
      </c>
      <c r="V137" s="30">
        <f t="shared" si="9"/>
        <v>42.6</v>
      </c>
      <c r="W137" s="30">
        <f t="shared" si="9"/>
        <v>45.27</v>
      </c>
      <c r="X137" s="30">
        <f t="shared" si="9"/>
        <v>45.35</v>
      </c>
      <c r="Y137" s="30">
        <f t="shared" si="9"/>
        <v>33.93</v>
      </c>
      <c r="Z137" s="30">
        <f t="shared" si="9"/>
        <v>37.119999999999997</v>
      </c>
      <c r="AA137" s="30">
        <f t="shared" si="9"/>
        <v>38.550000000000004</v>
      </c>
      <c r="AB137" s="30">
        <f t="shared" si="9"/>
        <v>29.09</v>
      </c>
      <c r="AC137" s="30">
        <f t="shared" si="9"/>
        <v>32.11</v>
      </c>
      <c r="AD137" s="30">
        <f t="shared" si="9"/>
        <v>11.89</v>
      </c>
      <c r="AE137" s="30">
        <f t="shared" si="9"/>
        <v>35.5</v>
      </c>
      <c r="AF137" s="30">
        <f t="shared" si="9"/>
        <v>39.766816143497763</v>
      </c>
    </row>
    <row r="138" spans="1:32" x14ac:dyDescent="0.2">
      <c r="A138" s="13" t="s">
        <v>160</v>
      </c>
      <c r="B138" s="24" t="s">
        <v>28</v>
      </c>
      <c r="C138" s="30">
        <f t="shared" ref="C138:AF138" si="10">C$43</f>
        <v>48.67</v>
      </c>
      <c r="D138" s="30">
        <f t="shared" si="10"/>
        <v>54.89</v>
      </c>
      <c r="E138" s="30">
        <f t="shared" si="10"/>
        <v>50.59</v>
      </c>
      <c r="F138" s="30">
        <f t="shared" si="10"/>
        <v>44.7</v>
      </c>
      <c r="G138" s="30">
        <f t="shared" si="10"/>
        <v>51.29</v>
      </c>
      <c r="H138" s="30">
        <f t="shared" si="10"/>
        <v>51.72</v>
      </c>
      <c r="I138" s="30">
        <f t="shared" si="10"/>
        <v>55.04</v>
      </c>
      <c r="J138" s="30">
        <f t="shared" si="10"/>
        <v>45.89</v>
      </c>
      <c r="K138" s="30">
        <f t="shared" si="10"/>
        <v>57.02</v>
      </c>
      <c r="L138" s="30">
        <f t="shared" si="10"/>
        <v>59.24</v>
      </c>
      <c r="M138" s="30">
        <f t="shared" si="10"/>
        <v>58.1</v>
      </c>
      <c r="N138" s="30">
        <f t="shared" si="10"/>
        <v>44.59</v>
      </c>
      <c r="O138" s="30">
        <f t="shared" si="10"/>
        <v>43.4</v>
      </c>
      <c r="P138" s="30">
        <f t="shared" si="10"/>
        <v>50.74</v>
      </c>
      <c r="Q138" s="47">
        <f t="shared" si="10"/>
        <v>44.96</v>
      </c>
      <c r="R138" s="30">
        <f t="shared" si="10"/>
        <v>52.480000000000004</v>
      </c>
      <c r="S138" s="30">
        <f t="shared" si="10"/>
        <v>41.61</v>
      </c>
      <c r="T138" s="30">
        <f t="shared" si="10"/>
        <v>44.29</v>
      </c>
      <c r="U138" s="30">
        <f t="shared" si="10"/>
        <v>36.22</v>
      </c>
      <c r="V138" s="30">
        <f t="shared" si="10"/>
        <v>45.54</v>
      </c>
      <c r="W138" s="30">
        <f t="shared" si="10"/>
        <v>52.79</v>
      </c>
      <c r="X138" s="30">
        <f t="shared" si="10"/>
        <v>47.5</v>
      </c>
      <c r="Y138" s="30">
        <f t="shared" si="10"/>
        <v>34.76</v>
      </c>
      <c r="Z138" s="30">
        <f t="shared" si="10"/>
        <v>44.77</v>
      </c>
      <c r="AA138" s="30">
        <f t="shared" si="10"/>
        <v>41.410000000000004</v>
      </c>
      <c r="AB138" s="30">
        <f t="shared" si="10"/>
        <v>40.730000000000004</v>
      </c>
      <c r="AC138" s="30">
        <f t="shared" si="10"/>
        <v>43.2</v>
      </c>
      <c r="AD138" s="30">
        <f t="shared" si="10"/>
        <v>20.38</v>
      </c>
      <c r="AE138" s="30">
        <f t="shared" si="10"/>
        <v>34.369999999999997</v>
      </c>
      <c r="AF138" s="30">
        <f t="shared" si="10"/>
        <v>41.748129675810475</v>
      </c>
    </row>
    <row r="139" spans="1:32" x14ac:dyDescent="0.2">
      <c r="A139" s="13" t="s">
        <v>161</v>
      </c>
      <c r="B139" s="24" t="s">
        <v>28</v>
      </c>
      <c r="C139" s="30">
        <f t="shared" ref="C139:AF139" si="11">C$51</f>
        <v>33.450000000000003</v>
      </c>
      <c r="D139" s="30">
        <f t="shared" si="11"/>
        <v>45.07</v>
      </c>
      <c r="E139" s="30">
        <f t="shared" si="11"/>
        <v>42.18</v>
      </c>
      <c r="F139" s="30">
        <f t="shared" si="11"/>
        <v>40.29</v>
      </c>
      <c r="G139" s="30">
        <f t="shared" si="11"/>
        <v>38.880000000000003</v>
      </c>
      <c r="H139" s="30">
        <f t="shared" si="11"/>
        <v>43.13</v>
      </c>
      <c r="I139" s="30">
        <f t="shared" si="11"/>
        <v>42.57</v>
      </c>
      <c r="J139" s="30">
        <f t="shared" si="11"/>
        <v>42.74</v>
      </c>
      <c r="K139" s="30">
        <f t="shared" si="11"/>
        <v>43.160000000000004</v>
      </c>
      <c r="L139" s="30">
        <f t="shared" si="11"/>
        <v>42.52</v>
      </c>
      <c r="M139" s="30">
        <f t="shared" si="11"/>
        <v>35.94</v>
      </c>
      <c r="N139" s="30">
        <f t="shared" si="11"/>
        <v>36.090000000000003</v>
      </c>
      <c r="O139" s="30">
        <f t="shared" si="11"/>
        <v>29.92</v>
      </c>
      <c r="P139" s="30">
        <f t="shared" si="11"/>
        <v>33.43</v>
      </c>
      <c r="Q139" s="47">
        <f t="shared" si="11"/>
        <v>27.22</v>
      </c>
      <c r="R139" s="47">
        <f t="shared" si="11"/>
        <v>30.650000000000002</v>
      </c>
      <c r="S139" s="47">
        <f t="shared" si="11"/>
        <v>34.08</v>
      </c>
      <c r="T139" s="47">
        <f t="shared" si="11"/>
        <v>30.17</v>
      </c>
      <c r="U139" s="47">
        <f t="shared" si="11"/>
        <v>23.89</v>
      </c>
      <c r="V139" s="47">
        <f t="shared" si="11"/>
        <v>17.86</v>
      </c>
      <c r="W139" s="47">
        <f t="shared" si="11"/>
        <v>32.700000000000003</v>
      </c>
      <c r="X139" s="47">
        <f t="shared" si="11"/>
        <v>30</v>
      </c>
      <c r="Y139" s="47">
        <f t="shared" si="11"/>
        <v>29.21</v>
      </c>
      <c r="Z139" s="47">
        <f t="shared" si="11"/>
        <v>40</v>
      </c>
      <c r="AA139" s="47">
        <f t="shared" si="11"/>
        <v>42</v>
      </c>
      <c r="AB139" s="47">
        <f t="shared" si="11"/>
        <v>28.080000000000002</v>
      </c>
      <c r="AC139" s="47">
        <f t="shared" si="11"/>
        <v>28.03</v>
      </c>
      <c r="AD139" s="47">
        <f t="shared" si="11"/>
        <v>11.540000000000001</v>
      </c>
      <c r="AE139" s="47">
        <f t="shared" si="11"/>
        <v>42.410000000000004</v>
      </c>
      <c r="AF139" s="30">
        <f t="shared" si="11"/>
        <v>39.963157894736845</v>
      </c>
    </row>
    <row r="140" spans="1:32" x14ac:dyDescent="0.2">
      <c r="A140" s="13" t="s">
        <v>162</v>
      </c>
      <c r="B140" s="24" t="s">
        <v>28</v>
      </c>
      <c r="C140" s="30">
        <f t="shared" ref="C140:AF140" si="12">C$74</f>
        <v>30.85</v>
      </c>
      <c r="D140" s="30">
        <f t="shared" si="12"/>
        <v>43.230000000000004</v>
      </c>
      <c r="E140" s="30">
        <f t="shared" si="12"/>
        <v>45.910000000000004</v>
      </c>
      <c r="F140" s="30">
        <f t="shared" si="12"/>
        <v>39.65</v>
      </c>
      <c r="G140" s="30">
        <f t="shared" si="12"/>
        <v>47.050000000000004</v>
      </c>
      <c r="H140" s="30">
        <f t="shared" si="12"/>
        <v>38.51</v>
      </c>
      <c r="I140" s="30">
        <f t="shared" si="12"/>
        <v>46.63</v>
      </c>
      <c r="J140" s="30">
        <f t="shared" si="12"/>
        <v>48.06</v>
      </c>
      <c r="K140" s="30">
        <f t="shared" si="12"/>
        <v>48.65</v>
      </c>
      <c r="L140" s="30">
        <f t="shared" si="12"/>
        <v>54.36</v>
      </c>
      <c r="M140" s="30">
        <f t="shared" si="12"/>
        <v>53.28</v>
      </c>
      <c r="N140" s="30">
        <f t="shared" si="12"/>
        <v>39.880000000000003</v>
      </c>
      <c r="O140" s="30">
        <f t="shared" si="12"/>
        <v>35.75</v>
      </c>
      <c r="P140" s="30">
        <f t="shared" si="12"/>
        <v>41.47</v>
      </c>
      <c r="Q140" s="47">
        <f t="shared" si="12"/>
        <v>38.78</v>
      </c>
      <c r="R140" s="47">
        <f t="shared" si="12"/>
        <v>46.03</v>
      </c>
      <c r="S140" s="47">
        <f t="shared" si="12"/>
        <v>38.340000000000003</v>
      </c>
      <c r="T140" s="47">
        <f t="shared" si="12"/>
        <v>41</v>
      </c>
      <c r="U140" s="47">
        <f t="shared" si="12"/>
        <v>30</v>
      </c>
      <c r="V140" s="47">
        <f t="shared" si="12"/>
        <v>42.99</v>
      </c>
      <c r="W140" s="47">
        <f t="shared" si="12"/>
        <v>50</v>
      </c>
      <c r="X140" s="47">
        <f t="shared" si="12"/>
        <v>43.62</v>
      </c>
      <c r="Y140" s="47">
        <f t="shared" si="12"/>
        <v>34.19</v>
      </c>
      <c r="Z140" s="47">
        <f t="shared" si="12"/>
        <v>42.61</v>
      </c>
      <c r="AA140" s="47">
        <f t="shared" si="12"/>
        <v>40</v>
      </c>
      <c r="AB140" s="47">
        <f t="shared" si="12"/>
        <v>35.450000000000003</v>
      </c>
      <c r="AC140" s="47">
        <f t="shared" si="12"/>
        <v>35.69</v>
      </c>
      <c r="AD140" s="47">
        <f t="shared" si="12"/>
        <v>22.76</v>
      </c>
      <c r="AE140" s="47">
        <f t="shared" si="12"/>
        <v>28.78</v>
      </c>
      <c r="AF140" s="30">
        <f t="shared" si="12"/>
        <v>38.497267759562838</v>
      </c>
    </row>
    <row r="141" spans="1:32" x14ac:dyDescent="0.2">
      <c r="A141" s="13" t="s">
        <v>163</v>
      </c>
      <c r="B141" s="24" t="s">
        <v>28</v>
      </c>
      <c r="C141" s="42">
        <f t="shared" ref="C141:AF141" si="13">C$86</f>
        <v>54.52</v>
      </c>
      <c r="D141" s="42">
        <f t="shared" si="13"/>
        <v>64.08</v>
      </c>
      <c r="E141" s="42">
        <f t="shared" si="13"/>
        <v>45.46</v>
      </c>
      <c r="F141" s="42">
        <f t="shared" si="13"/>
        <v>52.45</v>
      </c>
      <c r="G141" s="42">
        <f t="shared" si="13"/>
        <v>54.45</v>
      </c>
      <c r="H141" s="42">
        <f t="shared" si="13"/>
        <v>54.1</v>
      </c>
      <c r="I141" s="42">
        <f t="shared" si="13"/>
        <v>52.57</v>
      </c>
      <c r="J141" s="42">
        <f t="shared" si="13"/>
        <v>64.42</v>
      </c>
      <c r="K141" s="42">
        <f t="shared" si="13"/>
        <v>60.230000000000004</v>
      </c>
      <c r="L141" s="42">
        <f t="shared" si="13"/>
        <v>58.67</v>
      </c>
      <c r="M141" s="42">
        <f t="shared" si="13"/>
        <v>66.2</v>
      </c>
      <c r="N141" s="42">
        <f t="shared" si="13"/>
        <v>52.61</v>
      </c>
      <c r="O141" s="42">
        <f t="shared" si="13"/>
        <v>46.81</v>
      </c>
      <c r="P141" s="42">
        <f t="shared" si="13"/>
        <v>54</v>
      </c>
      <c r="Q141" s="42">
        <f t="shared" si="13"/>
        <v>55.28</v>
      </c>
      <c r="R141" s="42">
        <f t="shared" si="13"/>
        <v>57.660000000000004</v>
      </c>
      <c r="S141" s="42">
        <f t="shared" si="13"/>
        <v>45.42</v>
      </c>
      <c r="T141" s="42">
        <f t="shared" si="13"/>
        <v>48.22</v>
      </c>
      <c r="U141" s="42">
        <f t="shared" si="13"/>
        <v>38.83</v>
      </c>
      <c r="V141" s="42">
        <f t="shared" si="13"/>
        <v>56.47</v>
      </c>
      <c r="W141" s="42">
        <f t="shared" si="13"/>
        <v>55</v>
      </c>
      <c r="X141" s="42">
        <f t="shared" si="13"/>
        <v>50.800000000000004</v>
      </c>
      <c r="Y141" s="42">
        <f t="shared" si="13"/>
        <v>55</v>
      </c>
      <c r="Z141" s="42">
        <f t="shared" si="13"/>
        <v>50</v>
      </c>
      <c r="AA141" s="42">
        <f t="shared" si="13"/>
        <v>54.370000000000005</v>
      </c>
      <c r="AB141" s="42">
        <f t="shared" si="13"/>
        <v>53</v>
      </c>
      <c r="AC141" s="42">
        <f t="shared" si="13"/>
        <v>49.15</v>
      </c>
      <c r="AD141" s="42">
        <f t="shared" si="13"/>
        <v>28</v>
      </c>
      <c r="AE141" s="42">
        <f t="shared" si="13"/>
        <v>40</v>
      </c>
      <c r="AF141" s="30">
        <f t="shared" si="13"/>
        <v>45</v>
      </c>
    </row>
    <row r="142" spans="1:32" x14ac:dyDescent="0.2">
      <c r="A142" s="13" t="s">
        <v>164</v>
      </c>
      <c r="B142" s="24" t="s">
        <v>28</v>
      </c>
      <c r="C142" s="30">
        <f t="shared" ref="C142:AF142" si="14">C$103</f>
        <v>52.33</v>
      </c>
      <c r="D142" s="30">
        <f t="shared" si="14"/>
        <v>56.76</v>
      </c>
      <c r="E142" s="30">
        <f t="shared" si="14"/>
        <v>51.800000000000004</v>
      </c>
      <c r="F142" s="30">
        <f t="shared" si="14"/>
        <v>51.99</v>
      </c>
      <c r="G142" s="30">
        <f t="shared" si="14"/>
        <v>52.45</v>
      </c>
      <c r="H142" s="30">
        <f t="shared" si="14"/>
        <v>53.74</v>
      </c>
      <c r="I142" s="30">
        <f t="shared" si="14"/>
        <v>51.72</v>
      </c>
      <c r="J142" s="30">
        <f t="shared" si="14"/>
        <v>60.83</v>
      </c>
      <c r="K142" s="30">
        <f t="shared" si="14"/>
        <v>56.71</v>
      </c>
      <c r="L142" s="30">
        <f t="shared" si="14"/>
        <v>58.65</v>
      </c>
      <c r="M142" s="30">
        <f t="shared" si="14"/>
        <v>63.31</v>
      </c>
      <c r="N142" s="30">
        <f t="shared" si="14"/>
        <v>45.49</v>
      </c>
      <c r="O142" s="30">
        <f t="shared" si="14"/>
        <v>44.02</v>
      </c>
      <c r="P142" s="30">
        <f t="shared" si="14"/>
        <v>54</v>
      </c>
      <c r="Q142" s="30">
        <f t="shared" si="14"/>
        <v>51.47</v>
      </c>
      <c r="R142" s="47">
        <f t="shared" si="14"/>
        <v>54.43</v>
      </c>
      <c r="S142" s="47">
        <f t="shared" si="14"/>
        <v>43.09</v>
      </c>
      <c r="T142" s="47">
        <f t="shared" si="14"/>
        <v>48.15</v>
      </c>
      <c r="U142" s="47">
        <f t="shared" si="14"/>
        <v>41.39</v>
      </c>
      <c r="V142" s="47">
        <f t="shared" si="14"/>
        <v>50.17</v>
      </c>
      <c r="W142" s="47">
        <f t="shared" si="14"/>
        <v>54.81</v>
      </c>
      <c r="X142" s="47">
        <f t="shared" si="14"/>
        <v>48.84</v>
      </c>
      <c r="Y142" s="47">
        <f t="shared" si="14"/>
        <v>38.78</v>
      </c>
      <c r="Z142" s="47">
        <f t="shared" si="14"/>
        <v>47.43</v>
      </c>
      <c r="AA142" s="47">
        <f t="shared" si="14"/>
        <v>48.34</v>
      </c>
      <c r="AB142" s="47">
        <f t="shared" si="14"/>
        <v>42.4</v>
      </c>
      <c r="AC142" s="47">
        <f t="shared" si="14"/>
        <v>46.06</v>
      </c>
      <c r="AD142" s="47">
        <f t="shared" si="14"/>
        <v>29.12</v>
      </c>
      <c r="AE142" s="47">
        <f t="shared" si="14"/>
        <v>42.800000000000004</v>
      </c>
      <c r="AF142" s="30">
        <f t="shared" si="14"/>
        <v>40.10650887573965</v>
      </c>
    </row>
    <row r="143" spans="1:32" x14ac:dyDescent="0.2">
      <c r="A143" s="13" t="s">
        <v>165</v>
      </c>
      <c r="B143" s="24" t="s">
        <v>32</v>
      </c>
      <c r="C143" s="30">
        <f t="shared" ref="C143:AF143" si="15">C$16</f>
        <v>30.63</v>
      </c>
      <c r="D143" s="30">
        <f t="shared" si="15"/>
        <v>35.76</v>
      </c>
      <c r="E143" s="30">
        <f t="shared" si="15"/>
        <v>35.200000000000003</v>
      </c>
      <c r="F143" s="47">
        <f t="shared" si="15"/>
        <v>35.06</v>
      </c>
      <c r="G143" s="47">
        <f t="shared" si="15"/>
        <v>34.1</v>
      </c>
      <c r="H143" s="47">
        <f t="shared" si="15"/>
        <v>27.42</v>
      </c>
      <c r="I143" s="30">
        <f t="shared" si="15"/>
        <v>27.66</v>
      </c>
      <c r="J143" s="30">
        <f t="shared" si="15"/>
        <v>29.47</v>
      </c>
      <c r="K143" s="30">
        <f t="shared" si="15"/>
        <v>29.28</v>
      </c>
      <c r="L143" s="30">
        <f t="shared" si="15"/>
        <v>31.330000000000002</v>
      </c>
      <c r="M143" s="30">
        <f t="shared" si="15"/>
        <v>22.28</v>
      </c>
      <c r="N143" s="30">
        <f t="shared" si="15"/>
        <v>26.560000000000002</v>
      </c>
      <c r="O143" s="30">
        <f t="shared" si="15"/>
        <v>27.25</v>
      </c>
      <c r="P143" s="30">
        <f t="shared" si="15"/>
        <v>33.11</v>
      </c>
      <c r="Q143" s="30">
        <f t="shared" si="15"/>
        <v>17.8</v>
      </c>
      <c r="R143" s="47">
        <f t="shared" si="15"/>
        <v>27.47</v>
      </c>
      <c r="S143" s="47">
        <f t="shared" si="15"/>
        <v>25.150000000000002</v>
      </c>
      <c r="T143" s="47">
        <f t="shared" si="15"/>
        <v>30.94</v>
      </c>
      <c r="U143" s="47">
        <f t="shared" si="15"/>
        <v>20</v>
      </c>
      <c r="V143" s="47">
        <f t="shared" si="15"/>
        <v>22.400000000000002</v>
      </c>
      <c r="W143" s="47">
        <f t="shared" si="15"/>
        <v>23.580000000000002</v>
      </c>
      <c r="X143" s="47">
        <f t="shared" si="15"/>
        <v>23.35</v>
      </c>
      <c r="Y143" s="47">
        <f t="shared" si="15"/>
        <v>19.900000000000002</v>
      </c>
      <c r="Z143" s="47">
        <f t="shared" si="15"/>
        <v>23.240000000000002</v>
      </c>
      <c r="AA143" s="47">
        <f t="shared" si="15"/>
        <v>22.650000000000002</v>
      </c>
      <c r="AB143" s="47">
        <f t="shared" si="15"/>
        <v>23.51</v>
      </c>
      <c r="AC143" s="47">
        <f t="shared" si="15"/>
        <v>24.68</v>
      </c>
      <c r="AD143" s="47">
        <f t="shared" si="15"/>
        <v>25.61</v>
      </c>
      <c r="AE143" s="47">
        <f t="shared" si="15"/>
        <v>23.900000000000002</v>
      </c>
      <c r="AF143" s="30">
        <f t="shared" si="15"/>
        <v>24.857392825896763</v>
      </c>
    </row>
    <row r="144" spans="1:32" x14ac:dyDescent="0.2">
      <c r="A144" s="13" t="s">
        <v>166</v>
      </c>
      <c r="B144" s="24" t="s">
        <v>32</v>
      </c>
      <c r="C144" s="30">
        <f t="shared" ref="C144:AF144" si="16">C$21</f>
        <v>31.400000000000002</v>
      </c>
      <c r="D144" s="30">
        <f t="shared" si="16"/>
        <v>36.89</v>
      </c>
      <c r="E144" s="30">
        <f t="shared" si="16"/>
        <v>37.58</v>
      </c>
      <c r="F144" s="47">
        <f t="shared" si="16"/>
        <v>37.35</v>
      </c>
      <c r="G144" s="47">
        <f t="shared" si="16"/>
        <v>41.75</v>
      </c>
      <c r="H144" s="47">
        <f t="shared" si="16"/>
        <v>39.270000000000003</v>
      </c>
      <c r="I144" s="30">
        <f t="shared" si="16"/>
        <v>40.93</v>
      </c>
      <c r="J144" s="30">
        <f t="shared" si="16"/>
        <v>39.83</v>
      </c>
      <c r="K144" s="30">
        <f t="shared" si="16"/>
        <v>36.270000000000003</v>
      </c>
      <c r="L144" s="30">
        <f t="shared" si="16"/>
        <v>43.74</v>
      </c>
      <c r="M144" s="30">
        <f t="shared" si="16"/>
        <v>36.04</v>
      </c>
      <c r="N144" s="30">
        <f t="shared" si="16"/>
        <v>37.07</v>
      </c>
      <c r="O144" s="30">
        <f t="shared" si="16"/>
        <v>37.700000000000003</v>
      </c>
      <c r="P144" s="30">
        <f t="shared" si="16"/>
        <v>41.95</v>
      </c>
      <c r="Q144" s="30">
        <f t="shared" si="16"/>
        <v>24.09</v>
      </c>
      <c r="R144" s="47">
        <f t="shared" si="16"/>
        <v>27</v>
      </c>
      <c r="S144" s="47">
        <f t="shared" si="16"/>
        <v>32.99</v>
      </c>
      <c r="T144" s="47">
        <f t="shared" si="16"/>
        <v>31.46</v>
      </c>
      <c r="U144" s="47">
        <f t="shared" si="16"/>
        <v>31.07</v>
      </c>
      <c r="V144" s="47">
        <f t="shared" si="16"/>
        <v>39.03</v>
      </c>
      <c r="W144" s="47">
        <f t="shared" si="16"/>
        <v>39.950000000000003</v>
      </c>
      <c r="X144" s="47">
        <f t="shared" si="16"/>
        <v>37</v>
      </c>
      <c r="Y144" s="47">
        <f t="shared" si="16"/>
        <v>26.05</v>
      </c>
      <c r="Z144" s="47">
        <f t="shared" si="16"/>
        <v>33.22</v>
      </c>
      <c r="AA144" s="47">
        <f t="shared" si="16"/>
        <v>32.47</v>
      </c>
      <c r="AB144" s="47">
        <f t="shared" si="16"/>
        <v>30.75</v>
      </c>
      <c r="AC144" s="47">
        <f t="shared" si="16"/>
        <v>26.240000000000002</v>
      </c>
      <c r="AD144" s="47">
        <f t="shared" si="16"/>
        <v>26.2</v>
      </c>
      <c r="AE144" s="47">
        <f t="shared" si="16"/>
        <v>29.6</v>
      </c>
      <c r="AF144" s="30">
        <f t="shared" si="16"/>
        <v>26.173076923076923</v>
      </c>
    </row>
    <row r="145" spans="1:32" x14ac:dyDescent="0.2">
      <c r="A145" s="13" t="s">
        <v>167</v>
      </c>
      <c r="B145" s="24" t="s">
        <v>32</v>
      </c>
      <c r="C145" s="30">
        <f t="shared" ref="C145:AC145" si="17">C$46</f>
        <v>30</v>
      </c>
      <c r="D145" s="30">
        <f t="shared" si="17"/>
        <v>45</v>
      </c>
      <c r="E145" s="30">
        <f t="shared" si="17"/>
        <v>63</v>
      </c>
      <c r="F145" s="42">
        <f t="shared" si="17"/>
        <v>38</v>
      </c>
      <c r="G145" s="42">
        <f t="shared" si="17"/>
        <v>38</v>
      </c>
      <c r="H145" s="42">
        <f t="shared" si="17"/>
        <v>40</v>
      </c>
      <c r="I145" s="30">
        <f t="shared" si="17"/>
        <v>40</v>
      </c>
      <c r="J145" s="30">
        <f t="shared" si="17"/>
        <v>40</v>
      </c>
      <c r="K145" s="30">
        <f t="shared" si="17"/>
        <v>40</v>
      </c>
      <c r="L145" s="30">
        <f t="shared" si="17"/>
        <v>40</v>
      </c>
      <c r="M145" s="58">
        <f t="shared" si="17"/>
        <v>0</v>
      </c>
      <c r="N145" s="58">
        <f t="shared" si="17"/>
        <v>0</v>
      </c>
      <c r="O145" s="58">
        <f t="shared" si="17"/>
        <v>0</v>
      </c>
      <c r="P145" s="58">
        <f t="shared" si="17"/>
        <v>0</v>
      </c>
      <c r="Q145" s="30">
        <f t="shared" si="17"/>
        <v>20</v>
      </c>
      <c r="R145" s="58">
        <f t="shared" si="17"/>
        <v>0</v>
      </c>
      <c r="S145" s="42">
        <f t="shared" si="17"/>
        <v>30</v>
      </c>
      <c r="T145" s="58">
        <f t="shared" si="17"/>
        <v>0</v>
      </c>
      <c r="U145" s="42">
        <f t="shared" si="17"/>
        <v>20</v>
      </c>
      <c r="V145" s="58">
        <f t="shared" si="17"/>
        <v>0</v>
      </c>
      <c r="W145" s="58">
        <f t="shared" si="17"/>
        <v>0</v>
      </c>
      <c r="X145" s="47">
        <f t="shared" si="17"/>
        <v>15.38</v>
      </c>
      <c r="Y145" s="42">
        <f t="shared" si="17"/>
        <v>20</v>
      </c>
      <c r="Z145" s="42">
        <f t="shared" si="17"/>
        <v>20</v>
      </c>
      <c r="AA145" s="42">
        <f t="shared" si="17"/>
        <v>25</v>
      </c>
      <c r="AB145" s="42">
        <f t="shared" si="17"/>
        <v>25</v>
      </c>
      <c r="AC145" s="42">
        <f t="shared" si="17"/>
        <v>25</v>
      </c>
      <c r="AD145" s="58">
        <v>0</v>
      </c>
      <c r="AE145" s="47">
        <v>1</v>
      </c>
      <c r="AF145" s="30">
        <v>1</v>
      </c>
    </row>
    <row r="146" spans="1:32" x14ac:dyDescent="0.2">
      <c r="A146" s="13" t="s">
        <v>168</v>
      </c>
      <c r="B146" s="24" t="s">
        <v>32</v>
      </c>
      <c r="C146" s="30">
        <f t="shared" ref="C146:AF146" si="18">C$65</f>
        <v>30.060000000000002</v>
      </c>
      <c r="D146" s="30">
        <f t="shared" si="18"/>
        <v>29.990000000000002</v>
      </c>
      <c r="E146" s="30">
        <f t="shared" si="18"/>
        <v>33.160000000000004</v>
      </c>
      <c r="F146" s="47">
        <f t="shared" si="18"/>
        <v>28.54</v>
      </c>
      <c r="G146" s="47">
        <f t="shared" si="18"/>
        <v>37.54</v>
      </c>
      <c r="H146" s="47">
        <f t="shared" si="18"/>
        <v>28.7</v>
      </c>
      <c r="I146" s="30">
        <f t="shared" si="18"/>
        <v>36.22</v>
      </c>
      <c r="J146" s="30">
        <f t="shared" si="18"/>
        <v>33.880000000000003</v>
      </c>
      <c r="K146" s="30">
        <f t="shared" si="18"/>
        <v>27.63</v>
      </c>
      <c r="L146" s="30">
        <f t="shared" si="18"/>
        <v>33.14</v>
      </c>
      <c r="M146" s="30">
        <f t="shared" si="18"/>
        <v>29.19</v>
      </c>
      <c r="N146" s="30">
        <f t="shared" si="18"/>
        <v>37.619999999999997</v>
      </c>
      <c r="O146" s="30">
        <f t="shared" si="18"/>
        <v>33.79</v>
      </c>
      <c r="P146" s="30">
        <f t="shared" si="18"/>
        <v>41.62</v>
      </c>
      <c r="Q146" s="30">
        <f t="shared" si="18"/>
        <v>30.35</v>
      </c>
      <c r="R146" s="47">
        <f t="shared" si="18"/>
        <v>25.22</v>
      </c>
      <c r="S146" s="47">
        <f t="shared" si="18"/>
        <v>32.18</v>
      </c>
      <c r="T146" s="47">
        <f t="shared" si="18"/>
        <v>29.04</v>
      </c>
      <c r="U146" s="47">
        <f t="shared" si="18"/>
        <v>33.61</v>
      </c>
      <c r="V146" s="47">
        <f t="shared" si="18"/>
        <v>34.53</v>
      </c>
      <c r="W146" s="47">
        <f t="shared" si="18"/>
        <v>34.75</v>
      </c>
      <c r="X146" s="47">
        <f t="shared" si="18"/>
        <v>29.98</v>
      </c>
      <c r="Y146" s="47">
        <f t="shared" si="18"/>
        <v>24.8</v>
      </c>
      <c r="Z146" s="47">
        <f t="shared" si="18"/>
        <v>23.46</v>
      </c>
      <c r="AA146" s="47">
        <f t="shared" si="18"/>
        <v>29.5</v>
      </c>
      <c r="AB146" s="47">
        <f t="shared" si="18"/>
        <v>35.94</v>
      </c>
      <c r="AC146" s="47">
        <f t="shared" si="18"/>
        <v>22.54</v>
      </c>
      <c r="AD146" s="47">
        <f t="shared" si="18"/>
        <v>26.04</v>
      </c>
      <c r="AE146" s="47">
        <f t="shared" si="18"/>
        <v>27.38</v>
      </c>
      <c r="AF146" s="30">
        <f t="shared" si="18"/>
        <v>17.219607843137258</v>
      </c>
    </row>
    <row r="147" spans="1:32" x14ac:dyDescent="0.2">
      <c r="A147" s="13" t="s">
        <v>169</v>
      </c>
      <c r="B147" s="24" t="s">
        <v>32</v>
      </c>
      <c r="C147" s="30">
        <f t="shared" ref="C147:AF147" si="19">C$83</f>
        <v>32.21</v>
      </c>
      <c r="D147" s="30">
        <f t="shared" si="19"/>
        <v>32.119999999999997</v>
      </c>
      <c r="E147" s="30">
        <f t="shared" si="19"/>
        <v>36.300000000000004</v>
      </c>
      <c r="F147" s="47">
        <f t="shared" si="19"/>
        <v>34.020000000000003</v>
      </c>
      <c r="G147" s="47">
        <f t="shared" si="19"/>
        <v>35.11</v>
      </c>
      <c r="H147" s="47">
        <f t="shared" si="19"/>
        <v>23.53</v>
      </c>
      <c r="I147" s="30">
        <f t="shared" si="19"/>
        <v>31.44</v>
      </c>
      <c r="J147" s="30">
        <f t="shared" si="19"/>
        <v>35.74</v>
      </c>
      <c r="K147" s="30">
        <f t="shared" si="19"/>
        <v>26.2</v>
      </c>
      <c r="L147" s="30">
        <f t="shared" si="19"/>
        <v>33.96</v>
      </c>
      <c r="M147" s="30">
        <f t="shared" si="19"/>
        <v>28.26</v>
      </c>
      <c r="N147" s="30">
        <f t="shared" si="19"/>
        <v>34.96</v>
      </c>
      <c r="O147" s="30">
        <f t="shared" si="19"/>
        <v>32.18</v>
      </c>
      <c r="P147" s="30">
        <f t="shared" si="19"/>
        <v>37.33</v>
      </c>
      <c r="Q147" s="30">
        <f t="shared" si="19"/>
        <v>24.22</v>
      </c>
      <c r="R147" s="30">
        <f t="shared" si="19"/>
        <v>25.22</v>
      </c>
      <c r="S147" s="30">
        <f t="shared" si="19"/>
        <v>30.54</v>
      </c>
      <c r="T147" s="30">
        <f t="shared" si="19"/>
        <v>32.71</v>
      </c>
      <c r="U147" s="30">
        <f t="shared" si="19"/>
        <v>25.240000000000002</v>
      </c>
      <c r="V147" s="30">
        <f t="shared" si="19"/>
        <v>34.03</v>
      </c>
      <c r="W147" s="30">
        <f t="shared" si="19"/>
        <v>29.82</v>
      </c>
      <c r="X147" s="30">
        <f t="shared" si="19"/>
        <v>33.19</v>
      </c>
      <c r="Y147" s="30">
        <f t="shared" si="19"/>
        <v>28.85</v>
      </c>
      <c r="Z147" s="30">
        <f t="shared" si="19"/>
        <v>32.549999999999997</v>
      </c>
      <c r="AA147" s="30">
        <f t="shared" si="19"/>
        <v>25.97</v>
      </c>
      <c r="AB147" s="30">
        <f t="shared" si="19"/>
        <v>33.53</v>
      </c>
      <c r="AC147" s="30">
        <f t="shared" si="19"/>
        <v>32.06</v>
      </c>
      <c r="AD147" s="30">
        <f t="shared" si="19"/>
        <v>31.35</v>
      </c>
      <c r="AE147" s="30">
        <f t="shared" si="19"/>
        <v>26.77</v>
      </c>
      <c r="AF147" s="30">
        <f t="shared" si="19"/>
        <v>24.735518292682933</v>
      </c>
    </row>
    <row r="148" spans="1:32" x14ac:dyDescent="0.2">
      <c r="A148" s="13" t="s">
        <v>170</v>
      </c>
      <c r="B148" s="24" t="s">
        <v>32</v>
      </c>
      <c r="C148" s="30">
        <f t="shared" ref="C148:AF148" si="20">C$115</f>
        <v>19.71</v>
      </c>
      <c r="D148" s="30">
        <f t="shared" si="20"/>
        <v>36.270000000000003</v>
      </c>
      <c r="E148" s="30">
        <f t="shared" si="20"/>
        <v>20.72</v>
      </c>
      <c r="F148" s="30">
        <f t="shared" si="20"/>
        <v>27.68</v>
      </c>
      <c r="G148" s="30">
        <f t="shared" si="20"/>
        <v>32.160000000000004</v>
      </c>
      <c r="H148" s="30">
        <f t="shared" si="20"/>
        <v>33.83</v>
      </c>
      <c r="I148" s="30">
        <f t="shared" si="20"/>
        <v>32.69</v>
      </c>
      <c r="J148" s="30">
        <f t="shared" si="20"/>
        <v>27.5</v>
      </c>
      <c r="K148" s="30">
        <f t="shared" si="20"/>
        <v>19.86</v>
      </c>
      <c r="L148" s="30">
        <f t="shared" si="20"/>
        <v>32.700000000000003</v>
      </c>
      <c r="M148" s="30">
        <f t="shared" si="20"/>
        <v>28.92</v>
      </c>
      <c r="N148" s="30">
        <f t="shared" si="20"/>
        <v>21.900000000000002</v>
      </c>
      <c r="O148" s="30">
        <f t="shared" si="20"/>
        <v>23.54</v>
      </c>
      <c r="P148" s="30">
        <f t="shared" si="20"/>
        <v>26.93</v>
      </c>
      <c r="Q148" s="30">
        <f t="shared" si="20"/>
        <v>19.7</v>
      </c>
      <c r="R148" s="30">
        <f t="shared" si="20"/>
        <v>22.16</v>
      </c>
      <c r="S148" s="30">
        <f t="shared" si="20"/>
        <v>29.72</v>
      </c>
      <c r="T148" s="30">
        <f t="shared" si="20"/>
        <v>15.19</v>
      </c>
      <c r="U148" s="30">
        <f t="shared" si="20"/>
        <v>25.830000000000002</v>
      </c>
      <c r="V148" s="30">
        <f t="shared" si="20"/>
        <v>24.310000000000002</v>
      </c>
      <c r="W148" s="30">
        <f t="shared" si="20"/>
        <v>20.92</v>
      </c>
      <c r="X148" s="30">
        <f t="shared" si="20"/>
        <v>21.1</v>
      </c>
      <c r="Y148" s="30">
        <f t="shared" si="20"/>
        <v>22.14</v>
      </c>
      <c r="Z148" s="30">
        <f t="shared" si="20"/>
        <v>24.5</v>
      </c>
      <c r="AA148" s="30">
        <f t="shared" si="20"/>
        <v>24.67</v>
      </c>
      <c r="AB148" s="30">
        <f t="shared" si="20"/>
        <v>24.72</v>
      </c>
      <c r="AC148" s="30">
        <f t="shared" si="20"/>
        <v>16.82</v>
      </c>
      <c r="AD148" s="30">
        <f t="shared" si="20"/>
        <v>18.23</v>
      </c>
      <c r="AE148" s="30">
        <f t="shared" si="20"/>
        <v>19.25</v>
      </c>
      <c r="AF148" s="30">
        <f t="shared" si="20"/>
        <v>20.164150943396226</v>
      </c>
    </row>
    <row r="149" spans="1:32" x14ac:dyDescent="0.2">
      <c r="A149" s="13" t="s">
        <v>171</v>
      </c>
      <c r="B149" s="24" t="s">
        <v>32</v>
      </c>
      <c r="C149" s="30">
        <f t="shared" ref="C149:AF149" si="21">C$124</f>
        <v>33.1</v>
      </c>
      <c r="D149" s="30">
        <f t="shared" si="21"/>
        <v>36.81</v>
      </c>
      <c r="E149" s="30">
        <f t="shared" si="21"/>
        <v>34.04</v>
      </c>
      <c r="F149" s="30">
        <f t="shared" si="21"/>
        <v>35.58</v>
      </c>
      <c r="G149" s="30">
        <f t="shared" si="21"/>
        <v>38.24</v>
      </c>
      <c r="H149" s="30">
        <f t="shared" si="21"/>
        <v>38.46</v>
      </c>
      <c r="I149" s="30">
        <f t="shared" si="21"/>
        <v>41.19</v>
      </c>
      <c r="J149" s="30">
        <f t="shared" si="21"/>
        <v>37.78</v>
      </c>
      <c r="K149" s="30">
        <f t="shared" si="21"/>
        <v>34.450000000000003</v>
      </c>
      <c r="L149" s="30">
        <f t="shared" si="21"/>
        <v>41.85</v>
      </c>
      <c r="M149" s="30">
        <f t="shared" si="21"/>
        <v>38.68</v>
      </c>
      <c r="N149" s="30">
        <f t="shared" si="21"/>
        <v>37.24</v>
      </c>
      <c r="O149" s="30">
        <f t="shared" si="21"/>
        <v>36.58</v>
      </c>
      <c r="P149" s="30">
        <f t="shared" si="21"/>
        <v>39.880000000000003</v>
      </c>
      <c r="Q149" s="30">
        <f t="shared" si="21"/>
        <v>31.64</v>
      </c>
      <c r="R149" s="30">
        <f t="shared" si="21"/>
        <v>33.25</v>
      </c>
      <c r="S149" s="30">
        <f t="shared" si="21"/>
        <v>37.24</v>
      </c>
      <c r="T149" s="30">
        <f t="shared" si="21"/>
        <v>34.54</v>
      </c>
      <c r="U149" s="30">
        <f t="shared" si="21"/>
        <v>31.94</v>
      </c>
      <c r="V149" s="30">
        <f t="shared" si="21"/>
        <v>33.18</v>
      </c>
      <c r="W149" s="30">
        <f t="shared" si="21"/>
        <v>30.87</v>
      </c>
      <c r="X149" s="30">
        <f t="shared" si="21"/>
        <v>35.1</v>
      </c>
      <c r="Y149" s="30">
        <f t="shared" si="21"/>
        <v>29.62</v>
      </c>
      <c r="Z149" s="30">
        <f t="shared" si="21"/>
        <v>36.49</v>
      </c>
      <c r="AA149" s="30">
        <f t="shared" si="21"/>
        <v>32.03</v>
      </c>
      <c r="AB149" s="30">
        <f t="shared" si="21"/>
        <v>32.04</v>
      </c>
      <c r="AC149" s="30">
        <f t="shared" si="21"/>
        <v>33.42</v>
      </c>
      <c r="AD149" s="30">
        <f t="shared" si="21"/>
        <v>29.62</v>
      </c>
      <c r="AE149" s="30">
        <f t="shared" si="21"/>
        <v>34.119999999999997</v>
      </c>
      <c r="AF149" s="30">
        <f t="shared" si="21"/>
        <v>31.267409470752089</v>
      </c>
    </row>
    <row r="150" spans="1:32" ht="15" x14ac:dyDescent="0.25">
      <c r="A150" s="16" t="s">
        <v>172</v>
      </c>
      <c r="B150" s="25"/>
      <c r="C150" s="31">
        <f>(C$128*SURFACES_POIS!C$128+SURFACES_POIS!C$129*RENDEMENTS_POIS!C$129+RENDEMENTS_POIS!C$130*SURFACES_POIS!C$130+SURFACES_POIS!C$131*RENDEMENTS_POIS!C$131+RENDEMENTS_POIS!C$132*RENDEMENTS_POIS!C$132+RENDEMENTS_POIS!C$133*SURFACES_POIS!C$133+SURFACES_POIS!C$134*RENDEMENTS_POIS!C$134+SURFACES_POIS!C$135*RENDEMENTS_POIS!C$135)/SURFACES_POIS!C$150</f>
        <v>39.973842427052716</v>
      </c>
      <c r="D150" s="31">
        <f>(D$128*SURFACES_POIS!D$128+SURFACES_POIS!D$129*RENDEMENTS_POIS!D$129+RENDEMENTS_POIS!D$130*SURFACES_POIS!D$130+SURFACES_POIS!D$131*RENDEMENTS_POIS!D$131+RENDEMENTS_POIS!D$132*RENDEMENTS_POIS!D$132+RENDEMENTS_POIS!D$133*SURFACES_POIS!D$133+SURFACES_POIS!D$134*RENDEMENTS_POIS!D$134+SURFACES_POIS!D$135*RENDEMENTS_POIS!D$135)/SURFACES_POIS!D$150</f>
        <v>46.666357145351817</v>
      </c>
      <c r="E150" s="31">
        <f>(E$128*SURFACES_POIS!E$128+SURFACES_POIS!E$129*RENDEMENTS_POIS!E$129+RENDEMENTS_POIS!E$130*SURFACES_POIS!E$130+SURFACES_POIS!E$131*RENDEMENTS_POIS!E$131+RENDEMENTS_POIS!E$132*RENDEMENTS_POIS!E$132+RENDEMENTS_POIS!E$133*SURFACES_POIS!E$133+SURFACES_POIS!E$134*RENDEMENTS_POIS!E$134+SURFACES_POIS!E$135*RENDEMENTS_POIS!E$135)/SURFACES_POIS!E$150</f>
        <v>42.823348379899919</v>
      </c>
      <c r="F150" s="31">
        <f>(F$128*SURFACES_POIS!F$128+SURFACES_POIS!F$129*RENDEMENTS_POIS!F$129+RENDEMENTS_POIS!F$130*SURFACES_POIS!F$130+SURFACES_POIS!F$131*RENDEMENTS_POIS!F$131+RENDEMENTS_POIS!F$132*RENDEMENTS_POIS!F$132+RENDEMENTS_POIS!F$133*SURFACES_POIS!F$133+SURFACES_POIS!F$134*RENDEMENTS_POIS!F$134+SURFACES_POIS!F$135*RENDEMENTS_POIS!F$135)/SURFACES_POIS!F$150</f>
        <v>41.760034368019902</v>
      </c>
      <c r="G150" s="31">
        <f>(G$128*SURFACES_POIS!G$128+SURFACES_POIS!G$129*RENDEMENTS_POIS!G$129+RENDEMENTS_POIS!G$130*SURFACES_POIS!G$130+SURFACES_POIS!G$131*RENDEMENTS_POIS!G$131+RENDEMENTS_POIS!G$132*RENDEMENTS_POIS!G$132+RENDEMENTS_POIS!G$133*SURFACES_POIS!G$133+SURFACES_POIS!G$134*RENDEMENTS_POIS!G$134+SURFACES_POIS!G$135*RENDEMENTS_POIS!G$135)/SURFACES_POIS!G$150</f>
        <v>44.680719220835073</v>
      </c>
      <c r="H150" s="31">
        <f>(H$128*SURFACES_POIS!H$128+SURFACES_POIS!H$129*RENDEMENTS_POIS!H$129+RENDEMENTS_POIS!H$130*SURFACES_POIS!H$130+SURFACES_POIS!H$131*RENDEMENTS_POIS!H$131+RENDEMENTS_POIS!H$132*RENDEMENTS_POIS!H$132+RENDEMENTS_POIS!H$133*SURFACES_POIS!H$133+SURFACES_POIS!H$134*RENDEMENTS_POIS!H$134+SURFACES_POIS!H$135*RENDEMENTS_POIS!H$135)/SURFACES_POIS!H$150</f>
        <v>46.019205720781599</v>
      </c>
      <c r="I150" s="31">
        <f>(I$128*SURFACES_POIS!I$128+SURFACES_POIS!I$129*RENDEMENTS_POIS!I$129+RENDEMENTS_POIS!I$130*SURFACES_POIS!I$130+SURFACES_POIS!I$131*RENDEMENTS_POIS!I$131+RENDEMENTS_POIS!I$132*RENDEMENTS_POIS!I$132+RENDEMENTS_POIS!I$133*SURFACES_POIS!I$133+SURFACES_POIS!I$134*RENDEMENTS_POIS!I$134+SURFACES_POIS!I$135*RENDEMENTS_POIS!I$135)/SURFACES_POIS!I$150</f>
        <v>41.826612641426095</v>
      </c>
      <c r="J150" s="31">
        <f>(J$128*SURFACES_POIS!J$128+SURFACES_POIS!J$129*RENDEMENTS_POIS!J$129+RENDEMENTS_POIS!J$130*SURFACES_POIS!J$130+SURFACES_POIS!J$131*RENDEMENTS_POIS!J$131+RENDEMENTS_POIS!J$132*RENDEMENTS_POIS!J$132+RENDEMENTS_POIS!J$133*SURFACES_POIS!J$133+SURFACES_POIS!J$134*RENDEMENTS_POIS!J$134+SURFACES_POIS!J$135*RENDEMENTS_POIS!J$135)/SURFACES_POIS!J$150</f>
        <v>40.784640227713474</v>
      </c>
      <c r="K150" s="31">
        <f>(K$128*SURFACES_POIS!K$128+SURFACES_POIS!K$129*RENDEMENTS_POIS!K$129+RENDEMENTS_POIS!K$130*SURFACES_POIS!K$130+SURFACES_POIS!K$131*RENDEMENTS_POIS!K$131+RENDEMENTS_POIS!K$132*RENDEMENTS_POIS!K$132+RENDEMENTS_POIS!K$133*SURFACES_POIS!K$133+SURFACES_POIS!K$134*RENDEMENTS_POIS!K$134+SURFACES_POIS!K$135*RENDEMENTS_POIS!K$135)/SURFACES_POIS!K$150</f>
        <v>44.054082940364061</v>
      </c>
      <c r="L150" s="31">
        <f>(L$128*SURFACES_POIS!L$128+SURFACES_POIS!L$129*RENDEMENTS_POIS!L$129+RENDEMENTS_POIS!L$130*SURFACES_POIS!L$130+SURFACES_POIS!L$131*RENDEMENTS_POIS!L$131+RENDEMENTS_POIS!L$132*RENDEMENTS_POIS!L$132+RENDEMENTS_POIS!L$133*SURFACES_POIS!L$133+SURFACES_POIS!L$134*RENDEMENTS_POIS!L$134+SURFACES_POIS!L$135*RENDEMENTS_POIS!L$135)/SURFACES_POIS!L$150</f>
        <v>46.473428243303808</v>
      </c>
      <c r="M150" s="31">
        <f>(M$128*SURFACES_POIS!M$128+SURFACES_POIS!M$129*RENDEMENTS_POIS!M$129+RENDEMENTS_POIS!M$130*SURFACES_POIS!M$130+SURFACES_POIS!M$131*RENDEMENTS_POIS!M$131+RENDEMENTS_POIS!M$132*RENDEMENTS_POIS!M$132+RENDEMENTS_POIS!M$133*SURFACES_POIS!M$133+SURFACES_POIS!M$134*RENDEMENTS_POIS!M$134+SURFACES_POIS!M$135*RENDEMENTS_POIS!M$135)/SURFACES_POIS!M$150</f>
        <v>47.865190715125934</v>
      </c>
      <c r="N150" s="31">
        <f>(N$128*SURFACES_POIS!N$128+SURFACES_POIS!N$129*RENDEMENTS_POIS!N$129+RENDEMENTS_POIS!N$130*SURFACES_POIS!N$130+SURFACES_POIS!N$131*RENDEMENTS_POIS!N$131+RENDEMENTS_POIS!N$132*RENDEMENTS_POIS!N$132+RENDEMENTS_POIS!N$133*SURFACES_POIS!N$133+SURFACES_POIS!N$134*RENDEMENTS_POIS!N$134+SURFACES_POIS!N$135*RENDEMENTS_POIS!N$135)/SURFACES_POIS!N$150</f>
        <v>40.633920341631871</v>
      </c>
      <c r="O150" s="31">
        <f>(O$128*SURFACES_POIS!O$128+SURFACES_POIS!O$129*RENDEMENTS_POIS!O$129+RENDEMENTS_POIS!O$130*SURFACES_POIS!O$130+SURFACES_POIS!O$131*RENDEMENTS_POIS!O$131+RENDEMENTS_POIS!O$132*RENDEMENTS_POIS!O$132+RENDEMENTS_POIS!O$133*SURFACES_POIS!O$133+SURFACES_POIS!O$134*RENDEMENTS_POIS!O$134+SURFACES_POIS!O$135*RENDEMENTS_POIS!O$135)/SURFACES_POIS!O$150</f>
        <v>33.626996310704669</v>
      </c>
      <c r="P150" s="31">
        <f>(P$128*SURFACES_POIS!P$128+SURFACES_POIS!P$129*RENDEMENTS_POIS!P$129+RENDEMENTS_POIS!P$130*SURFACES_POIS!P$130+SURFACES_POIS!P$131*RENDEMENTS_POIS!P$131+RENDEMENTS_POIS!P$132*RENDEMENTS_POIS!P$132+RENDEMENTS_POIS!P$133*SURFACES_POIS!P$133+SURFACES_POIS!P$134*RENDEMENTS_POIS!P$134+SURFACES_POIS!P$135*RENDEMENTS_POIS!P$135)/SURFACES_POIS!P$150</f>
        <v>44.177264487293492</v>
      </c>
      <c r="Q150" s="31">
        <f>(Q$128*SURFACES_POIS!Q$128+SURFACES_POIS!Q$129*RENDEMENTS_POIS!Q$129+RENDEMENTS_POIS!Q$130*SURFACES_POIS!Q$130+SURFACES_POIS!Q$131*RENDEMENTS_POIS!Q$131+RENDEMENTS_POIS!Q$132*RENDEMENTS_POIS!Q$132+RENDEMENTS_POIS!Q$133*SURFACES_POIS!Q$133+SURFACES_POIS!Q$134*RENDEMENTS_POIS!Q$134+SURFACES_POIS!Q$135*RENDEMENTS_POIS!Q$135)/SURFACES_POIS!Q$150</f>
        <v>38.951706565664701</v>
      </c>
      <c r="R150" s="31">
        <f>(R$128*SURFACES_POIS!R$128+SURFACES_POIS!R$129*RENDEMENTS_POIS!R$129+RENDEMENTS_POIS!R$130*SURFACES_POIS!R$130+SURFACES_POIS!R$131*RENDEMENTS_POIS!R$131+RENDEMENTS_POIS!R$132*RENDEMENTS_POIS!R$132+RENDEMENTS_POIS!R$133*SURFACES_POIS!R$133+SURFACES_POIS!R$134*RENDEMENTS_POIS!R$134+SURFACES_POIS!R$135*RENDEMENTS_POIS!R$135)/SURFACES_POIS!R$150</f>
        <v>40.963407841265671</v>
      </c>
      <c r="S150" s="31">
        <f>(S$128*SURFACES_POIS!S$128+SURFACES_POIS!S$129*RENDEMENTS_POIS!S$129+RENDEMENTS_POIS!S$130*SURFACES_POIS!S$130+SURFACES_POIS!S$131*RENDEMENTS_POIS!S$131+RENDEMENTS_POIS!S$132*RENDEMENTS_POIS!S$132+RENDEMENTS_POIS!S$133*SURFACES_POIS!S$133+SURFACES_POIS!S$134*RENDEMENTS_POIS!S$134+SURFACES_POIS!S$135*RENDEMENTS_POIS!S$135)/SURFACES_POIS!S$150</f>
        <v>39.394601190781707</v>
      </c>
      <c r="T150" s="31">
        <f>(T$128*SURFACES_POIS!T$128+SURFACES_POIS!T$129*RENDEMENTS_POIS!T$129+RENDEMENTS_POIS!T$130*SURFACES_POIS!T$130+SURFACES_POIS!T$131*RENDEMENTS_POIS!T$131+RENDEMENTS_POIS!T$132*RENDEMENTS_POIS!T$132+RENDEMENTS_POIS!T$133*SURFACES_POIS!T$133+SURFACES_POIS!T$134*RENDEMENTS_POIS!T$134+SURFACES_POIS!T$135*RENDEMENTS_POIS!T$135)/SURFACES_POIS!T$150</f>
        <v>38.015552460506143</v>
      </c>
      <c r="U150" s="31">
        <f>(U$128*SURFACES_POIS!U$128+SURFACES_POIS!U$129*RENDEMENTS_POIS!U$129+RENDEMENTS_POIS!U$130*SURFACES_POIS!U$130+SURFACES_POIS!U$131*RENDEMENTS_POIS!U$131+RENDEMENTS_POIS!U$132*RENDEMENTS_POIS!U$132+RENDEMENTS_POIS!U$133*SURFACES_POIS!U$133+SURFACES_POIS!U$134*RENDEMENTS_POIS!U$134+SURFACES_POIS!U$135*RENDEMENTS_POIS!U$135)/SURFACES_POIS!U$150</f>
        <v>33.907864440718797</v>
      </c>
      <c r="V150" s="31">
        <f>(V$128*SURFACES_POIS!V$128+SURFACES_POIS!V$129*RENDEMENTS_POIS!V$129+RENDEMENTS_POIS!V$130*SURFACES_POIS!V$130+SURFACES_POIS!V$131*RENDEMENTS_POIS!V$131+RENDEMENTS_POIS!V$132*RENDEMENTS_POIS!V$132+RENDEMENTS_POIS!V$133*SURFACES_POIS!V$133+SURFACES_POIS!V$134*RENDEMENTS_POIS!V$134+SURFACES_POIS!V$135*RENDEMENTS_POIS!V$135)/SURFACES_POIS!V$150</f>
        <v>42.424763279497526</v>
      </c>
      <c r="W150" s="31">
        <f>(W$128*SURFACES_POIS!W$128+SURFACES_POIS!W$129*RENDEMENTS_POIS!W$129+RENDEMENTS_POIS!W$130*SURFACES_POIS!W$130+SURFACES_POIS!W$131*RENDEMENTS_POIS!W$131+RENDEMENTS_POIS!W$132*RENDEMENTS_POIS!W$132+RENDEMENTS_POIS!W$133*SURFACES_POIS!W$133+SURFACES_POIS!W$134*RENDEMENTS_POIS!W$134+SURFACES_POIS!W$135*RENDEMENTS_POIS!W$135)/SURFACES_POIS!W$150</f>
        <v>44.916285111708071</v>
      </c>
      <c r="X150" s="31">
        <f>(X$128*SURFACES_POIS!X$128+SURFACES_POIS!X$129*RENDEMENTS_POIS!X$129+RENDEMENTS_POIS!X$130*SURFACES_POIS!X$130+SURFACES_POIS!X$131*RENDEMENTS_POIS!X$131+RENDEMENTS_POIS!X$132*RENDEMENTS_POIS!X$132+RENDEMENTS_POIS!X$133*SURFACES_POIS!X$133+SURFACES_POIS!X$134*RENDEMENTS_POIS!X$134+SURFACES_POIS!X$135*RENDEMENTS_POIS!X$135)/SURFACES_POIS!X$150</f>
        <v>40.64341230021337</v>
      </c>
      <c r="Y150" s="31">
        <f>(Y$128*SURFACES_POIS!Y$128+SURFACES_POIS!Y$129*RENDEMENTS_POIS!Y$129+RENDEMENTS_POIS!Y$130*SURFACES_POIS!Y$130+SURFACES_POIS!Y$131*RENDEMENTS_POIS!Y$131+RENDEMENTS_POIS!Y$132*RENDEMENTS_POIS!Y$132+RENDEMENTS_POIS!Y$133*SURFACES_POIS!Y$133+SURFACES_POIS!Y$134*RENDEMENTS_POIS!Y$134+SURFACES_POIS!Y$135*RENDEMENTS_POIS!Y$135)/SURFACES_POIS!Y$150</f>
        <v>32.813402464607783</v>
      </c>
      <c r="Z150" s="31">
        <f>(Z$128*SURFACES_POIS!Z$128+SURFACES_POIS!Z$129*RENDEMENTS_POIS!Z$129+RENDEMENTS_POIS!Z$130*SURFACES_POIS!Z$130+SURFACES_POIS!Z$131*RENDEMENTS_POIS!Z$131+RENDEMENTS_POIS!Z$132*RENDEMENTS_POIS!Z$132+RENDEMENTS_POIS!Z$133*SURFACES_POIS!Z$133+SURFACES_POIS!Z$134*RENDEMENTS_POIS!Z$134+SURFACES_POIS!Z$135*RENDEMENTS_POIS!Z$135)/SURFACES_POIS!Z$150</f>
        <v>36.669022732859588</v>
      </c>
      <c r="AA150" s="31">
        <f>(AA$128*SURFACES_POIS!AA$128+SURFACES_POIS!AA$129*RENDEMENTS_POIS!AA$129+RENDEMENTS_POIS!AA$130*SURFACES_POIS!AA$130+SURFACES_POIS!AA$131*RENDEMENTS_POIS!AA$131+RENDEMENTS_POIS!AA$132*RENDEMENTS_POIS!AA$132+RENDEMENTS_POIS!AA$133*SURFACES_POIS!AA$133+SURFACES_POIS!AA$134*RENDEMENTS_POIS!AA$134+SURFACES_POIS!AA$135*RENDEMENTS_POIS!AA$135)/SURFACES_POIS!AA$150</f>
        <v>36.844392667915876</v>
      </c>
      <c r="AB150" s="31">
        <f>(AB$128*SURFACES_POIS!AB$128+SURFACES_POIS!AB$129*RENDEMENTS_POIS!AB$129+RENDEMENTS_POIS!AB$130*SURFACES_POIS!AB$130+SURFACES_POIS!AB$131*RENDEMENTS_POIS!AB$131+RENDEMENTS_POIS!AB$132*RENDEMENTS_POIS!AB$132+RENDEMENTS_POIS!AB$133*SURFACES_POIS!AB$133+SURFACES_POIS!AB$134*RENDEMENTS_POIS!AB$134+SURFACES_POIS!AB$135*RENDEMENTS_POIS!AB$135)/SURFACES_POIS!AB$150</f>
        <v>35.065828092954519</v>
      </c>
      <c r="AC150" s="31">
        <f>(AC$128*SURFACES_POIS!AC$128+SURFACES_POIS!AC$129*RENDEMENTS_POIS!AC$129+RENDEMENTS_POIS!AC$130*SURFACES_POIS!AC$130+SURFACES_POIS!AC$131*RENDEMENTS_POIS!AC$131+RENDEMENTS_POIS!AC$132*RENDEMENTS_POIS!AC$132+RENDEMENTS_POIS!AC$133*SURFACES_POIS!AC$133+SURFACES_POIS!AC$134*RENDEMENTS_POIS!AC$134+SURFACES_POIS!AC$135*RENDEMENTS_POIS!AC$135)/SURFACES_POIS!AC$150</f>
        <v>35.85500299880367</v>
      </c>
      <c r="AD150" s="31">
        <f>(AD$128*SURFACES_POIS!AD$128+SURFACES_POIS!AD$129*RENDEMENTS_POIS!AD$129+RENDEMENTS_POIS!AD$130*SURFACES_POIS!AD$130+SURFACES_POIS!AD$131*RENDEMENTS_POIS!AD$131+RENDEMENTS_POIS!AD$132*RENDEMENTS_POIS!AD$132+RENDEMENTS_POIS!AD$133*SURFACES_POIS!AD$133+SURFACES_POIS!AD$134*RENDEMENTS_POIS!AD$134+SURFACES_POIS!AD$135*RENDEMENTS_POIS!AD$135)/SURFACES_POIS!AD$150</f>
        <v>25.174546531894141</v>
      </c>
      <c r="AE150" s="31">
        <f>(AE$128*SURFACES_POIS!AE$128+SURFACES_POIS!AE$129*RENDEMENTS_POIS!AE$129+RENDEMENTS_POIS!AE$130*SURFACES_POIS!AE$130+SURFACES_POIS!AE$131*RENDEMENTS_POIS!AE$131+RENDEMENTS_POIS!AE$132*RENDEMENTS_POIS!AE$132+RENDEMENTS_POIS!AE$133*SURFACES_POIS!AE$133+SURFACES_POIS!AE$134*RENDEMENTS_POIS!AE$134+SURFACES_POIS!AE$135*RENDEMENTS_POIS!AE$135)/SURFACES_POIS!AE$150</f>
        <v>33.266184006416488</v>
      </c>
      <c r="AF150" s="31">
        <f>(AF$128*SURFACES_POIS!AF$128+SURFACES_POIS!AF$129*RENDEMENTS_POIS!AF$129+RENDEMENTS_POIS!AF$130*SURFACES_POIS!AF$130+SURFACES_POIS!AF$131*RENDEMENTS_POIS!AF$131+RENDEMENTS_POIS!AF$132*RENDEMENTS_POIS!AF$132+RENDEMENTS_POIS!AF$133*SURFACES_POIS!AF$133+SURFACES_POIS!AF$134*RENDEMENTS_POIS!AF$134+SURFACES_POIS!AF$135*RENDEMENTS_POIS!AF$135)/SURFACES_POIS!AF$150</f>
        <v>31.541459075607271</v>
      </c>
    </row>
    <row r="151" spans="1:32" ht="15" x14ac:dyDescent="0.25">
      <c r="A151" s="16" t="s">
        <v>173</v>
      </c>
      <c r="B151" s="25"/>
      <c r="C151" s="31">
        <f>(C$136*SURFACES_POIS!C$136+SURFACES_POIS!C$137*RENDEMENTS_POIS!C$137+RENDEMENTS_POIS!C$138*SURFACES_POIS!C$138+SURFACES_POIS!C$139*RENDEMENTS_POIS!C$139+RENDEMENTS_POIS!C$140*SURFACES_POIS!C$140+SURFACES_POIS!C$141*RENDEMENTS_POIS!C$141+RENDEMENTS_POIS!C$142*SURFACES_POIS!C$142)/SURFACES_POIS!C$151</f>
        <v>48.449690772404182</v>
      </c>
      <c r="D151" s="31">
        <f>(D$136*SURFACES_POIS!D$136+SURFACES_POIS!D$137*RENDEMENTS_POIS!D$137+RENDEMENTS_POIS!D$138*SURFACES_POIS!D$138+SURFACES_POIS!D$139*RENDEMENTS_POIS!D$139+RENDEMENTS_POIS!D$140*SURFACES_POIS!D$140+SURFACES_POIS!D$141*RENDEMENTS_POIS!D$141+RENDEMENTS_POIS!D$142*SURFACES_POIS!D$142)/SURFACES_POIS!D$151</f>
        <v>55.570976869891403</v>
      </c>
      <c r="E151" s="31">
        <f>(E$136*SURFACES_POIS!E$136+SURFACES_POIS!E$137*RENDEMENTS_POIS!E$137+RENDEMENTS_POIS!E$138*SURFACES_POIS!E$138+SURFACES_POIS!E$139*RENDEMENTS_POIS!E$139+RENDEMENTS_POIS!E$140*SURFACES_POIS!E$140+SURFACES_POIS!E$141*RENDEMENTS_POIS!E$141+RENDEMENTS_POIS!E$142*SURFACES_POIS!E$142)/SURFACES_POIS!E$151</f>
        <v>49.683742480353146</v>
      </c>
      <c r="F151" s="31">
        <f>(F$136*SURFACES_POIS!F$136+SURFACES_POIS!F$137*RENDEMENTS_POIS!F$137+RENDEMENTS_POIS!F$138*SURFACES_POIS!F$138+SURFACES_POIS!F$139*RENDEMENTS_POIS!F$139+RENDEMENTS_POIS!F$140*SURFACES_POIS!F$140+SURFACES_POIS!F$141*RENDEMENTS_POIS!F$141+RENDEMENTS_POIS!F$142*SURFACES_POIS!F$142)/SURFACES_POIS!F$151</f>
        <v>48.224255775328402</v>
      </c>
      <c r="G151" s="31">
        <f>(G$136*SURFACES_POIS!G$136+SURFACES_POIS!G$137*RENDEMENTS_POIS!G$137+RENDEMENTS_POIS!G$138*SURFACES_POIS!G$138+SURFACES_POIS!G$139*RENDEMENTS_POIS!G$139+RENDEMENTS_POIS!G$140*SURFACES_POIS!G$140+SURFACES_POIS!G$141*RENDEMENTS_POIS!G$141+RENDEMENTS_POIS!G$142*SURFACES_POIS!G$142)/SURFACES_POIS!G$151</f>
        <v>52.044597716455208</v>
      </c>
      <c r="H151" s="31">
        <f>(H$136*SURFACES_POIS!H$136+SURFACES_POIS!H$137*RENDEMENTS_POIS!H$137+RENDEMENTS_POIS!H$138*SURFACES_POIS!H$138+SURFACES_POIS!H$139*RENDEMENTS_POIS!H$139+RENDEMENTS_POIS!H$140*SURFACES_POIS!H$140+SURFACES_POIS!H$141*RENDEMENTS_POIS!H$141+RENDEMENTS_POIS!H$142*SURFACES_POIS!H$142)/SURFACES_POIS!H$151</f>
        <v>52.634740515024482</v>
      </c>
      <c r="I151" s="31">
        <f>(I$136*SURFACES_POIS!I$136+SURFACES_POIS!I$137*RENDEMENTS_POIS!I$137+RENDEMENTS_POIS!I$138*SURFACES_POIS!I$138+SURFACES_POIS!I$139*RENDEMENTS_POIS!I$139+RENDEMENTS_POIS!I$140*SURFACES_POIS!I$140+SURFACES_POIS!I$141*RENDEMENTS_POIS!I$141+RENDEMENTS_POIS!I$142*SURFACES_POIS!I$142)/SURFACES_POIS!I$151</f>
        <v>52.331240981240981</v>
      </c>
      <c r="J151" s="31">
        <f>(J$136*SURFACES_POIS!J$136+SURFACES_POIS!J$137*RENDEMENTS_POIS!J$137+RENDEMENTS_POIS!J$138*SURFACES_POIS!J$138+SURFACES_POIS!J$139*RENDEMENTS_POIS!J$139+RENDEMENTS_POIS!J$140*SURFACES_POIS!J$140+SURFACES_POIS!J$141*RENDEMENTS_POIS!J$141+RENDEMENTS_POIS!J$142*SURFACES_POIS!J$142)/SURFACES_POIS!J$151</f>
        <v>53.702063112220188</v>
      </c>
      <c r="K151" s="31">
        <f>(K$136*SURFACES_POIS!K$136+SURFACES_POIS!K$137*RENDEMENTS_POIS!K$137+RENDEMENTS_POIS!K$138*SURFACES_POIS!K$138+SURFACES_POIS!K$139*RENDEMENTS_POIS!K$139+RENDEMENTS_POIS!K$140*SURFACES_POIS!K$140+SURFACES_POIS!K$141*RENDEMENTS_POIS!K$141+RENDEMENTS_POIS!K$142*SURFACES_POIS!K$142)/SURFACES_POIS!K$151</f>
        <v>56.377258426877255</v>
      </c>
      <c r="L151" s="31">
        <f>(L$136*SURFACES_POIS!L$136+SURFACES_POIS!L$137*RENDEMENTS_POIS!L$137+RENDEMENTS_POIS!L$138*SURFACES_POIS!L$138+SURFACES_POIS!L$139*RENDEMENTS_POIS!L$139+RENDEMENTS_POIS!L$140*SURFACES_POIS!L$140+SURFACES_POIS!L$141*RENDEMENTS_POIS!L$141+RENDEMENTS_POIS!L$142*SURFACES_POIS!L$142)/SURFACES_POIS!L$151</f>
        <v>58.055123788687588</v>
      </c>
      <c r="M151" s="31">
        <f>(M$136*SURFACES_POIS!M$136+SURFACES_POIS!M$137*RENDEMENTS_POIS!M$137+RENDEMENTS_POIS!M$138*SURFACES_POIS!M$138+SURFACES_POIS!M$139*RENDEMENTS_POIS!M$139+RENDEMENTS_POIS!M$140*SURFACES_POIS!M$140+SURFACES_POIS!M$141*RENDEMENTS_POIS!M$141+RENDEMENTS_POIS!M$142*SURFACES_POIS!M$142)/SURFACES_POIS!M$151</f>
        <v>60.863416551526988</v>
      </c>
      <c r="N151" s="31">
        <f>(N$136*SURFACES_POIS!N$136+SURFACES_POIS!N$137*RENDEMENTS_POIS!N$137+RENDEMENTS_POIS!N$138*SURFACES_POIS!N$138+SURFACES_POIS!N$139*RENDEMENTS_POIS!N$139+RENDEMENTS_POIS!N$140*SURFACES_POIS!N$140+SURFACES_POIS!N$141*RENDEMENTS_POIS!N$141+RENDEMENTS_POIS!N$142*SURFACES_POIS!N$142)/SURFACES_POIS!N$151</f>
        <v>45.939760402652183</v>
      </c>
      <c r="O151" s="31">
        <f>(O$136*SURFACES_POIS!O$136+SURFACES_POIS!O$137*RENDEMENTS_POIS!O$137+RENDEMENTS_POIS!O$138*SURFACES_POIS!O$138+SURFACES_POIS!O$139*RENDEMENTS_POIS!O$139+RENDEMENTS_POIS!O$140*SURFACES_POIS!O$140+SURFACES_POIS!O$141*RENDEMENTS_POIS!O$141+RENDEMENTS_POIS!O$142*SURFACES_POIS!O$142)/SURFACES_POIS!O$151</f>
        <v>43.523252829769234</v>
      </c>
      <c r="P151" s="31">
        <f>(P$136*SURFACES_POIS!P$136+SURFACES_POIS!P$137*RENDEMENTS_POIS!P$137+RENDEMENTS_POIS!P$138*SURFACES_POIS!P$138+SURFACES_POIS!P$139*RENDEMENTS_POIS!P$139+RENDEMENTS_POIS!P$140*SURFACES_POIS!P$140+SURFACES_POIS!P$141*RENDEMENTS_POIS!P$141+RENDEMENTS_POIS!P$142*SURFACES_POIS!P$142)/SURFACES_POIS!P$151</f>
        <v>51.587628957778442</v>
      </c>
      <c r="Q151" s="31">
        <f>(Q$136*SURFACES_POIS!Q$136+SURFACES_POIS!Q$137*RENDEMENTS_POIS!Q$137+RENDEMENTS_POIS!Q$138*SURFACES_POIS!Q$138+SURFACES_POIS!Q$139*RENDEMENTS_POIS!Q$139+RENDEMENTS_POIS!Q$140*SURFACES_POIS!Q$140+SURFACES_POIS!Q$141*RENDEMENTS_POIS!Q$141+RENDEMENTS_POIS!Q$142*SURFACES_POIS!Q$142)/SURFACES_POIS!Q$151</f>
        <v>48.222641087356642</v>
      </c>
      <c r="R151" s="31">
        <f>(R$136*SURFACES_POIS!R$136+SURFACES_POIS!R$137*RENDEMENTS_POIS!R$137+RENDEMENTS_POIS!R$138*SURFACES_POIS!R$138+SURFACES_POIS!R$139*RENDEMENTS_POIS!R$139+RENDEMENTS_POIS!R$140*SURFACES_POIS!R$140+SURFACES_POIS!R$141*RENDEMENTS_POIS!R$141+RENDEMENTS_POIS!R$142*SURFACES_POIS!R$142)/SURFACES_POIS!R$151</f>
        <v>53.049481768453219</v>
      </c>
      <c r="S151" s="31">
        <f>(S$136*SURFACES_POIS!S$136+SURFACES_POIS!S$137*RENDEMENTS_POIS!S$137+RENDEMENTS_POIS!S$138*SURFACES_POIS!S$138+SURFACES_POIS!S$139*RENDEMENTS_POIS!S$139+RENDEMENTS_POIS!S$140*SURFACES_POIS!S$140+SURFACES_POIS!S$141*RENDEMENTS_POIS!S$141+RENDEMENTS_POIS!S$142*SURFACES_POIS!S$142)/SURFACES_POIS!S$151</f>
        <v>42.215246041632398</v>
      </c>
      <c r="T151" s="31">
        <f>(T$136*SURFACES_POIS!T$136+SURFACES_POIS!T$137*RENDEMENTS_POIS!T$137+RENDEMENTS_POIS!T$138*SURFACES_POIS!T$138+SURFACES_POIS!T$139*RENDEMENTS_POIS!T$139+RENDEMENTS_POIS!T$140*SURFACES_POIS!T$140+SURFACES_POIS!T$141*RENDEMENTS_POIS!T$141+RENDEMENTS_POIS!T$142*SURFACES_POIS!T$142)/SURFACES_POIS!T$151</f>
        <v>45.118962585985116</v>
      </c>
      <c r="U151" s="31">
        <f>(U$136*SURFACES_POIS!U$136+SURFACES_POIS!U$137*RENDEMENTS_POIS!U$137+RENDEMENTS_POIS!U$138*SURFACES_POIS!U$138+SURFACES_POIS!U$139*RENDEMENTS_POIS!U$139+RENDEMENTS_POIS!U$140*SURFACES_POIS!U$140+SURFACES_POIS!U$141*RENDEMENTS_POIS!U$141+RENDEMENTS_POIS!U$142*SURFACES_POIS!U$142)/SURFACES_POIS!U$151</f>
        <v>38.655401584843794</v>
      </c>
      <c r="V151" s="31">
        <f>(V$136*SURFACES_POIS!V$136+SURFACES_POIS!V$137*RENDEMENTS_POIS!V$137+RENDEMENTS_POIS!V$138*SURFACES_POIS!V$138+SURFACES_POIS!V$139*RENDEMENTS_POIS!V$139+RENDEMENTS_POIS!V$140*SURFACES_POIS!V$140+SURFACES_POIS!V$141*RENDEMENTS_POIS!V$141+RENDEMENTS_POIS!V$142*SURFACES_POIS!V$142)/SURFACES_POIS!V$151</f>
        <v>47.550466277600627</v>
      </c>
      <c r="W151" s="31">
        <f>(W$136*SURFACES_POIS!W$136+SURFACES_POIS!W$137*RENDEMENTS_POIS!W$137+RENDEMENTS_POIS!W$138*SURFACES_POIS!W$138+SURFACES_POIS!W$139*RENDEMENTS_POIS!W$139+RENDEMENTS_POIS!W$140*SURFACES_POIS!W$140+SURFACES_POIS!W$141*RENDEMENTS_POIS!W$141+RENDEMENTS_POIS!W$142*SURFACES_POIS!W$142)/SURFACES_POIS!W$151</f>
        <v>52.386862673216505</v>
      </c>
      <c r="X151" s="31">
        <f>(X$136*SURFACES_POIS!X$136+SURFACES_POIS!X$137*RENDEMENTS_POIS!X$137+RENDEMENTS_POIS!X$138*SURFACES_POIS!X$138+SURFACES_POIS!X$139*RENDEMENTS_POIS!X$139+RENDEMENTS_POIS!X$140*SURFACES_POIS!X$140+SURFACES_POIS!X$141*RENDEMENTS_POIS!X$141+RENDEMENTS_POIS!X$142*SURFACES_POIS!X$142)/SURFACES_POIS!X$151</f>
        <v>47.603898030692797</v>
      </c>
      <c r="Y151" s="31">
        <f>(Y$136*SURFACES_POIS!Y$136+SURFACES_POIS!Y$137*RENDEMENTS_POIS!Y$137+RENDEMENTS_POIS!Y$138*SURFACES_POIS!Y$138+SURFACES_POIS!Y$139*RENDEMENTS_POIS!Y$139+RENDEMENTS_POIS!Y$140*SURFACES_POIS!Y$140+SURFACES_POIS!Y$141*RENDEMENTS_POIS!Y$141+RENDEMENTS_POIS!Y$142*SURFACES_POIS!Y$142)/SURFACES_POIS!Y$151</f>
        <v>36.811396602465109</v>
      </c>
      <c r="Z151" s="31">
        <f>(Z$136*SURFACES_POIS!Z$136+SURFACES_POIS!Z$137*RENDEMENTS_POIS!Z$137+RENDEMENTS_POIS!Z$138*SURFACES_POIS!Z$138+SURFACES_POIS!Z$139*RENDEMENTS_POIS!Z$139+RENDEMENTS_POIS!Z$140*SURFACES_POIS!Z$140+SURFACES_POIS!Z$141*RENDEMENTS_POIS!Z$141+RENDEMENTS_POIS!Z$142*SURFACES_POIS!Z$142)/SURFACES_POIS!Z$151</f>
        <v>44.102633525752395</v>
      </c>
      <c r="AA151" s="31">
        <f>(AA$136*SURFACES_POIS!AA$136+SURFACES_POIS!AA$137*RENDEMENTS_POIS!AA$137+RENDEMENTS_POIS!AA$138*SURFACES_POIS!AA$138+SURFACES_POIS!AA$139*RENDEMENTS_POIS!AA$139+RENDEMENTS_POIS!AA$140*SURFACES_POIS!AA$140+SURFACES_POIS!AA$141*RENDEMENTS_POIS!AA$141+RENDEMENTS_POIS!AA$142*SURFACES_POIS!AA$142)/SURFACES_POIS!AA$151</f>
        <v>43.131090369366859</v>
      </c>
      <c r="AB151" s="31">
        <f>(AB$136*SURFACES_POIS!AB$136+SURFACES_POIS!AB$137*RENDEMENTS_POIS!AB$137+RENDEMENTS_POIS!AB$138*SURFACES_POIS!AB$138+SURFACES_POIS!AB$139*RENDEMENTS_POIS!AB$139+RENDEMENTS_POIS!AB$140*SURFACES_POIS!AB$140+SURFACES_POIS!AB$141*RENDEMENTS_POIS!AB$141+RENDEMENTS_POIS!AB$142*SURFACES_POIS!AB$142)/SURFACES_POIS!AB$151</f>
        <v>38.197473975276516</v>
      </c>
      <c r="AC151" s="31">
        <f>(AC$136*SURFACES_POIS!AC$136+SURFACES_POIS!AC$137*RENDEMENTS_POIS!AC$137+RENDEMENTS_POIS!AC$138*SURFACES_POIS!AC$138+SURFACES_POIS!AC$139*RENDEMENTS_POIS!AC$139+RENDEMENTS_POIS!AC$140*SURFACES_POIS!AC$140+SURFACES_POIS!AC$141*RENDEMENTS_POIS!AC$141+RENDEMENTS_POIS!AC$142*SURFACES_POIS!AC$142)/SURFACES_POIS!AC$151</f>
        <v>41.018564150728601</v>
      </c>
      <c r="AD151" s="31">
        <f>(AD$136*SURFACES_POIS!AD$136+SURFACES_POIS!AD$137*RENDEMENTS_POIS!AD$137+RENDEMENTS_POIS!AD$138*SURFACES_POIS!AD$138+SURFACES_POIS!AD$139*RENDEMENTS_POIS!AD$139+RENDEMENTS_POIS!AD$140*SURFACES_POIS!AD$140+SURFACES_POIS!AD$141*RENDEMENTS_POIS!AD$141+RENDEMENTS_POIS!AD$142*SURFACES_POIS!AD$142)/SURFACES_POIS!AD$151</f>
        <v>21.269621087314661</v>
      </c>
      <c r="AE151" s="31">
        <f>(AE$136*SURFACES_POIS!AE$136+SURFACES_POIS!AE$137*RENDEMENTS_POIS!AE$137+RENDEMENTS_POIS!AE$138*SURFACES_POIS!AE$138+SURFACES_POIS!AE$139*RENDEMENTS_POIS!AE$139+RENDEMENTS_POIS!AE$140*SURFACES_POIS!AE$140+SURFACES_POIS!AE$141*RENDEMENTS_POIS!AE$141+RENDEMENTS_POIS!AE$142*SURFACES_POIS!AE$142)/SURFACES_POIS!AE$151</f>
        <v>35.70139402560455</v>
      </c>
      <c r="AF151" s="31">
        <f>(AF$136*SURFACES_POIS!AF$136+SURFACES_POIS!AF$137*RENDEMENTS_POIS!AF$137+RENDEMENTS_POIS!AF$138*SURFACES_POIS!AF$138+SURFACES_POIS!AF$139*RENDEMENTS_POIS!AF$139+RENDEMENTS_POIS!AF$140*SURFACES_POIS!AF$140+SURFACES_POIS!AF$141*RENDEMENTS_POIS!AF$141+RENDEMENTS_POIS!AF$142*SURFACES_POIS!AF$142)/SURFACES_POIS!AF$151</f>
        <v>40.403433798170639</v>
      </c>
    </row>
    <row r="152" spans="1:32" ht="15" x14ac:dyDescent="0.25">
      <c r="A152" s="16" t="s">
        <v>174</v>
      </c>
      <c r="B152" s="25"/>
      <c r="C152" s="31">
        <f>(C$143*SURFACES_POIS!C$143+SURFACES_POIS!C$144*RENDEMENTS_POIS!C$144+RENDEMENTS_POIS!C$145*SURFACES_POIS!C$145+SURFACES_POIS!C$146*RENDEMENTS_POIS!C$146+RENDEMENTS_POIS!C$147*SURFACES_POIS!C$147+SURFACES_POIS!C$148*RENDEMENTS_POIS!C$148+RENDEMENTS_POIS!C$149*SURFACES_POIS!C$149)/SURFACES_POIS!C$152</f>
        <v>31.635103071559939</v>
      </c>
      <c r="D152" s="31">
        <f>(D$143*SURFACES_POIS!D$143+SURFACES_POIS!D$144*RENDEMENTS_POIS!D$144+RENDEMENTS_POIS!D$145*SURFACES_POIS!D$145+SURFACES_POIS!D$146*RENDEMENTS_POIS!D$146+RENDEMENTS_POIS!D$147*SURFACES_POIS!D$147+SURFACES_POIS!D$148*RENDEMENTS_POIS!D$148+RENDEMENTS_POIS!D$149*SURFACES_POIS!D$149)/SURFACES_POIS!D$152</f>
        <v>34.027474132964635</v>
      </c>
      <c r="E152" s="31">
        <f>(E$143*SURFACES_POIS!E$143+SURFACES_POIS!E$144*RENDEMENTS_POIS!E$144+RENDEMENTS_POIS!E$145*SURFACES_POIS!E$145+SURFACES_POIS!E$146*RENDEMENTS_POIS!E$146+RENDEMENTS_POIS!E$147*SURFACES_POIS!E$147+SURFACES_POIS!E$148*RENDEMENTS_POIS!E$148+RENDEMENTS_POIS!E$149*SURFACES_POIS!E$149)/SURFACES_POIS!E$152</f>
        <v>34.894503135295992</v>
      </c>
      <c r="F152" s="31">
        <f>(F$143*SURFACES_POIS!F$143+SURFACES_POIS!F$144*RENDEMENTS_POIS!F$144+RENDEMENTS_POIS!F$145*SURFACES_POIS!F$145+SURFACES_POIS!F$146*RENDEMENTS_POIS!F$146+RENDEMENTS_POIS!F$147*SURFACES_POIS!F$147+SURFACES_POIS!F$148*RENDEMENTS_POIS!F$148+RENDEMENTS_POIS!F$149*SURFACES_POIS!F$149)/SURFACES_POIS!F$152</f>
        <v>34.928254882732702</v>
      </c>
      <c r="G152" s="31">
        <f>(G$143*SURFACES_POIS!G$143+SURFACES_POIS!G$144*RENDEMENTS_POIS!G$144+RENDEMENTS_POIS!G$145*SURFACES_POIS!G$145+SURFACES_POIS!G$146*RENDEMENTS_POIS!G$146+RENDEMENTS_POIS!G$147*SURFACES_POIS!G$147+SURFACES_POIS!G$148*RENDEMENTS_POIS!G$148+RENDEMENTS_POIS!G$149*SURFACES_POIS!G$149)/SURFACES_POIS!G$152</f>
        <v>36.551688423396079</v>
      </c>
      <c r="H152" s="31">
        <f>(H$143*SURFACES_POIS!H$143+SURFACES_POIS!H$144*RENDEMENTS_POIS!H$144+RENDEMENTS_POIS!H$145*SURFACES_POIS!H$145+SURFACES_POIS!H$146*RENDEMENTS_POIS!H$146+RENDEMENTS_POIS!H$147*SURFACES_POIS!H$147+SURFACES_POIS!H$148*RENDEMENTS_POIS!H$148+RENDEMENTS_POIS!H$149*SURFACES_POIS!H$149)/SURFACES_POIS!H$152</f>
        <v>30.321615074390973</v>
      </c>
      <c r="I152" s="31">
        <f>(I$143*SURFACES_POIS!I$143+SURFACES_POIS!I$144*RENDEMENTS_POIS!I$144+RENDEMENTS_POIS!I$145*SURFACES_POIS!I$145+SURFACES_POIS!I$146*RENDEMENTS_POIS!I$146+RENDEMENTS_POIS!I$147*SURFACES_POIS!I$147+SURFACES_POIS!I$148*RENDEMENTS_POIS!I$148+RENDEMENTS_POIS!I$149*SURFACES_POIS!I$149)/SURFACES_POIS!I$152</f>
        <v>35.119383202808528</v>
      </c>
      <c r="J152" s="31">
        <f>(J$143*SURFACES_POIS!J$143+SURFACES_POIS!J$144*RENDEMENTS_POIS!J$144+RENDEMENTS_POIS!J$145*SURFACES_POIS!J$145+SURFACES_POIS!J$146*RENDEMENTS_POIS!J$146+RENDEMENTS_POIS!J$147*SURFACES_POIS!J$147+SURFACES_POIS!J$148*RENDEMENTS_POIS!J$148+RENDEMENTS_POIS!J$149*SURFACES_POIS!J$149)/SURFACES_POIS!J$152</f>
        <v>35.528370166396009</v>
      </c>
      <c r="K152" s="31">
        <f>(K$143*SURFACES_POIS!K$143+SURFACES_POIS!K$144*RENDEMENTS_POIS!K$144+RENDEMENTS_POIS!K$145*SURFACES_POIS!K$145+SURFACES_POIS!K$146*RENDEMENTS_POIS!K$146+RENDEMENTS_POIS!K$147*SURFACES_POIS!K$147+SURFACES_POIS!K$148*RENDEMENTS_POIS!K$148+RENDEMENTS_POIS!K$149*SURFACES_POIS!K$149)/SURFACES_POIS!K$152</f>
        <v>28.676695013681371</v>
      </c>
      <c r="L152" s="31">
        <f>(L$143*SURFACES_POIS!L$143+SURFACES_POIS!L$144*RENDEMENTS_POIS!L$144+RENDEMENTS_POIS!L$145*SURFACES_POIS!L$145+SURFACES_POIS!L$146*RENDEMENTS_POIS!L$146+RENDEMENTS_POIS!L$147*SURFACES_POIS!L$147+SURFACES_POIS!L$148*RENDEMENTS_POIS!L$148+RENDEMENTS_POIS!L$149*SURFACES_POIS!L$149)/SURFACES_POIS!L$152</f>
        <v>36.330972796176972</v>
      </c>
      <c r="M152" s="31">
        <f>(M$143*SURFACES_POIS!M$143+SURFACES_POIS!M$144*RENDEMENTS_POIS!M$144+RENDEMENTS_POIS!M$145*SURFACES_POIS!M$145+SURFACES_POIS!M$146*RENDEMENTS_POIS!M$146+RENDEMENTS_POIS!M$147*SURFACES_POIS!M$147+SURFACES_POIS!M$148*RENDEMENTS_POIS!M$148+RENDEMENTS_POIS!M$149*SURFACES_POIS!M$149)/SURFACES_POIS!M$152</f>
        <v>31.54277922529095</v>
      </c>
      <c r="N152" s="31">
        <f>(N$143*SURFACES_POIS!N$143+SURFACES_POIS!N$144*RENDEMENTS_POIS!N$144+RENDEMENTS_POIS!N$145*SURFACES_POIS!N$145+SURFACES_POIS!N$146*RENDEMENTS_POIS!N$146+RENDEMENTS_POIS!N$147*SURFACES_POIS!N$147+SURFACES_POIS!N$148*RENDEMENTS_POIS!N$148+RENDEMENTS_POIS!N$149*SURFACES_POIS!N$149)/SURFACES_POIS!N$152</f>
        <v>34.522336844085011</v>
      </c>
      <c r="O152" s="31">
        <f>(O$143*SURFACES_POIS!O$143+SURFACES_POIS!O$144*RENDEMENTS_POIS!O$144+RENDEMENTS_POIS!O$145*SURFACES_POIS!O$145+SURFACES_POIS!O$146*RENDEMENTS_POIS!O$146+RENDEMENTS_POIS!O$147*SURFACES_POIS!O$147+SURFACES_POIS!O$148*RENDEMENTS_POIS!O$148+RENDEMENTS_POIS!O$149*SURFACES_POIS!O$149)/SURFACES_POIS!O$152</f>
        <v>32.958400490181774</v>
      </c>
      <c r="P152" s="31">
        <f>(P$143*SURFACES_POIS!P$143+SURFACES_POIS!P$144*RENDEMENTS_POIS!P$144+RENDEMENTS_POIS!P$145*SURFACES_POIS!P$145+SURFACES_POIS!P$146*RENDEMENTS_POIS!P$146+RENDEMENTS_POIS!P$147*SURFACES_POIS!P$147+SURFACES_POIS!P$148*RENDEMENTS_POIS!P$148+RENDEMENTS_POIS!P$149*SURFACES_POIS!P$149)/SURFACES_POIS!P$152</f>
        <v>37.769017568441477</v>
      </c>
      <c r="Q152" s="31">
        <f>(Q$143*SURFACES_POIS!Q$143+SURFACES_POIS!Q$144*RENDEMENTS_POIS!Q$144+RENDEMENTS_POIS!Q$145*SURFACES_POIS!Q$145+SURFACES_POIS!Q$146*RENDEMENTS_POIS!Q$146+RENDEMENTS_POIS!Q$147*SURFACES_POIS!Q$147+SURFACES_POIS!Q$148*RENDEMENTS_POIS!Q$148+RENDEMENTS_POIS!Q$149*SURFACES_POIS!Q$149)/SURFACES_POIS!Q$152</f>
        <v>25.570416907295879</v>
      </c>
      <c r="R152" s="31">
        <f>(R$143*SURFACES_POIS!R$143+SURFACES_POIS!R$144*RENDEMENTS_POIS!R$144+RENDEMENTS_POIS!R$145*SURFACES_POIS!R$145+SURFACES_POIS!R$146*RENDEMENTS_POIS!R$146+RENDEMENTS_POIS!R$147*SURFACES_POIS!R$147+SURFACES_POIS!R$148*RENDEMENTS_POIS!R$148+RENDEMENTS_POIS!R$149*SURFACES_POIS!R$149)/SURFACES_POIS!R$152</f>
        <v>26.831171846656186</v>
      </c>
      <c r="S152" s="31">
        <f>(S$143*SURFACES_POIS!S$143+SURFACES_POIS!S$144*RENDEMENTS_POIS!S$144+RENDEMENTS_POIS!S$145*SURFACES_POIS!S$145+SURFACES_POIS!S$146*RENDEMENTS_POIS!S$146+RENDEMENTS_POIS!S$147*SURFACES_POIS!S$147+SURFACES_POIS!S$148*RENDEMENTS_POIS!S$148+RENDEMENTS_POIS!S$149*SURFACES_POIS!S$149)/SURFACES_POIS!S$152</f>
        <v>31.683634983498351</v>
      </c>
      <c r="T152" s="31">
        <f>(T$143*SURFACES_POIS!T$143+SURFACES_POIS!T$144*RENDEMENTS_POIS!T$144+RENDEMENTS_POIS!T$145*SURFACES_POIS!T$145+SURFACES_POIS!T$146*RENDEMENTS_POIS!T$146+RENDEMENTS_POIS!T$147*SURFACES_POIS!T$147+SURFACES_POIS!T$148*RENDEMENTS_POIS!T$148+RENDEMENTS_POIS!T$149*SURFACES_POIS!T$149)/SURFACES_POIS!T$152</f>
        <v>30.66762930158859</v>
      </c>
      <c r="U152" s="31">
        <f>(U$143*SURFACES_POIS!U$143+SURFACES_POIS!U$144*RENDEMENTS_POIS!U$144+RENDEMENTS_POIS!U$145*SURFACES_POIS!U$145+SURFACES_POIS!U$146*RENDEMENTS_POIS!U$146+RENDEMENTS_POIS!U$147*SURFACES_POIS!U$147+SURFACES_POIS!U$148*RENDEMENTS_POIS!U$148+RENDEMENTS_POIS!U$149*SURFACES_POIS!U$149)/SURFACES_POIS!U$152</f>
        <v>26.85450618161148</v>
      </c>
      <c r="V152" s="31">
        <f>(V$143*SURFACES_POIS!V$143+SURFACES_POIS!V$144*RENDEMENTS_POIS!V$144+RENDEMENTS_POIS!V$145*SURFACES_POIS!V$145+SURFACES_POIS!V$146*RENDEMENTS_POIS!V$146+RENDEMENTS_POIS!V$147*SURFACES_POIS!V$147+SURFACES_POIS!V$148*RENDEMENTS_POIS!V$148+RENDEMENTS_POIS!V$149*SURFACES_POIS!V$149)/SURFACES_POIS!V$152</f>
        <v>32.436566265060243</v>
      </c>
      <c r="W152" s="31">
        <f>(W$143*SURFACES_POIS!W$143+SURFACES_POIS!W$144*RENDEMENTS_POIS!W$144+RENDEMENTS_POIS!W$145*SURFACES_POIS!W$145+SURFACES_POIS!W$146*RENDEMENTS_POIS!W$146+RENDEMENTS_POIS!W$147*SURFACES_POIS!W$147+SURFACES_POIS!W$148*RENDEMENTS_POIS!W$148+RENDEMENTS_POIS!W$149*SURFACES_POIS!W$149)/SURFACES_POIS!W$152</f>
        <v>29.661864500442086</v>
      </c>
      <c r="X152" s="31">
        <f>(X$143*SURFACES_POIS!X$143+SURFACES_POIS!X$144*RENDEMENTS_POIS!X$144+RENDEMENTS_POIS!X$145*SURFACES_POIS!X$145+SURFACES_POIS!X$146*RENDEMENTS_POIS!X$146+RENDEMENTS_POIS!X$147*SURFACES_POIS!X$147+SURFACES_POIS!X$148*RENDEMENTS_POIS!X$148+RENDEMENTS_POIS!X$149*SURFACES_POIS!X$149)/SURFACES_POIS!X$152</f>
        <v>31.358427328843995</v>
      </c>
      <c r="Y152" s="31">
        <f>(Y$143*SURFACES_POIS!Y$143+SURFACES_POIS!Y$144*RENDEMENTS_POIS!Y$144+RENDEMENTS_POIS!Y$145*SURFACES_POIS!Y$145+SURFACES_POIS!Y$146*RENDEMENTS_POIS!Y$146+RENDEMENTS_POIS!Y$147*SURFACES_POIS!Y$147+SURFACES_POIS!Y$148*RENDEMENTS_POIS!Y$148+RENDEMENTS_POIS!Y$149*SURFACES_POIS!Y$149)/SURFACES_POIS!Y$152</f>
        <v>26.493416811147497</v>
      </c>
      <c r="Z152" s="31">
        <f>(Z$143*SURFACES_POIS!Z$143+SURFACES_POIS!Z$144*RENDEMENTS_POIS!Z$144+RENDEMENTS_POIS!Z$145*SURFACES_POIS!Z$145+SURFACES_POIS!Z$146*RENDEMENTS_POIS!Z$146+RENDEMENTS_POIS!Z$147*SURFACES_POIS!Z$147+SURFACES_POIS!Z$148*RENDEMENTS_POIS!Z$148+RENDEMENTS_POIS!Z$149*SURFACES_POIS!Z$149)/SURFACES_POIS!Z$152</f>
        <v>29.826013485901104</v>
      </c>
      <c r="AA152" s="31">
        <f>(AA$143*SURFACES_POIS!AA$143+SURFACES_POIS!AA$144*RENDEMENTS_POIS!AA$144+RENDEMENTS_POIS!AA$145*SURFACES_POIS!AA$145+SURFACES_POIS!AA$146*RENDEMENTS_POIS!AA$146+RENDEMENTS_POIS!AA$147*SURFACES_POIS!AA$147+SURFACES_POIS!AA$148*RENDEMENTS_POIS!AA$148+RENDEMENTS_POIS!AA$149*SURFACES_POIS!AA$149)/SURFACES_POIS!AA$152</f>
        <v>27.548879008353545</v>
      </c>
      <c r="AB152" s="31">
        <f>(AB$143*SURFACES_POIS!AB$143+SURFACES_POIS!AB$144*RENDEMENTS_POIS!AB$144+RENDEMENTS_POIS!AB$145*SURFACES_POIS!AB$145+SURFACES_POIS!AB$146*RENDEMENTS_POIS!AB$146+RENDEMENTS_POIS!AB$147*SURFACES_POIS!AB$147+SURFACES_POIS!AB$148*RENDEMENTS_POIS!AB$148+RENDEMENTS_POIS!AB$149*SURFACES_POIS!AB$149)/SURFACES_POIS!AB$152</f>
        <v>31.38074286693514</v>
      </c>
      <c r="AC152" s="31">
        <f>(AC$143*SURFACES_POIS!AC$143+SURFACES_POIS!AC$144*RENDEMENTS_POIS!AC$144+RENDEMENTS_POIS!AC$145*SURFACES_POIS!AC$145+SURFACES_POIS!AC$146*RENDEMENTS_POIS!AC$146+RENDEMENTS_POIS!AC$147*SURFACES_POIS!AC$147+SURFACES_POIS!AC$148*RENDEMENTS_POIS!AC$148+RENDEMENTS_POIS!AC$149*SURFACES_POIS!AC$149)/SURFACES_POIS!AC$152</f>
        <v>26.804077799142139</v>
      </c>
      <c r="AD152" s="31">
        <f>(AD$143*SURFACES_POIS!AD$143+SURFACES_POIS!AD$144*RENDEMENTS_POIS!AD$144+RENDEMENTS_POIS!AD$145*SURFACES_POIS!AD$145+SURFACES_POIS!AD$146*RENDEMENTS_POIS!AD$146+RENDEMENTS_POIS!AD$147*SURFACES_POIS!AD$147+SURFACES_POIS!AD$148*RENDEMENTS_POIS!AD$148+RENDEMENTS_POIS!AD$149*SURFACES_POIS!AD$149)/SURFACES_POIS!AD$152</f>
        <v>28.906423789907311</v>
      </c>
      <c r="AE152" s="31">
        <f>(AE$143*SURFACES_POIS!AE$143+SURFACES_POIS!AE$144*RENDEMENTS_POIS!AE$144+RENDEMENTS_POIS!AE$145*SURFACES_POIS!AE$145+SURFACES_POIS!AE$146*RENDEMENTS_POIS!AE$146+RENDEMENTS_POIS!AE$147*SURFACES_POIS!AE$147+SURFACES_POIS!AE$148*RENDEMENTS_POIS!AE$148+RENDEMENTS_POIS!AE$149*SURFACES_POIS!AE$149)/SURFACES_POIS!AE$152</f>
        <v>27.114166242059852</v>
      </c>
      <c r="AF152" s="31">
        <f>(AF$143*SURFACES_POIS!AF$143+SURFACES_POIS!AF$144*RENDEMENTS_POIS!AF$144+RENDEMENTS_POIS!AF$145*SURFACES_POIS!AF$145+SURFACES_POIS!AF$146*RENDEMENTS_POIS!AF$146+RENDEMENTS_POIS!AF$147*SURFACES_POIS!AF$147+SURFACES_POIS!AF$148*RENDEMENTS_POIS!AF$148+RENDEMENTS_POIS!AF$149*SURFACES_POIS!AF$149)/SURFACES_POIS!AF$152</f>
        <v>24.137833847805663</v>
      </c>
    </row>
    <row r="153" spans="1:32" ht="15" x14ac:dyDescent="0.25">
      <c r="A153" s="16" t="s">
        <v>175</v>
      </c>
      <c r="B153" s="25" t="s">
        <v>148</v>
      </c>
      <c r="C153" s="31">
        <f>C$125</f>
        <v>45.34</v>
      </c>
      <c r="D153" s="31">
        <f>D$125</f>
        <v>52.33</v>
      </c>
      <c r="E153" s="31">
        <f t="shared" ref="E153:AF153" si="22">E$125</f>
        <v>48.15</v>
      </c>
      <c r="F153" s="31">
        <f t="shared" si="22"/>
        <v>47.410000000000004</v>
      </c>
      <c r="G153" s="31">
        <f t="shared" si="22"/>
        <v>50.43</v>
      </c>
      <c r="H153" s="31">
        <f t="shared" si="22"/>
        <v>50.96</v>
      </c>
      <c r="I153" s="31">
        <f t="shared" si="22"/>
        <v>48.44</v>
      </c>
      <c r="J153" s="31">
        <f t="shared" si="22"/>
        <v>48.46</v>
      </c>
      <c r="K153" s="31">
        <f t="shared" si="22"/>
        <v>50.49</v>
      </c>
      <c r="L153" s="31">
        <f t="shared" si="22"/>
        <v>53.44</v>
      </c>
      <c r="M153" s="31">
        <f t="shared" si="22"/>
        <v>55.29</v>
      </c>
      <c r="N153" s="31">
        <f t="shared" si="22"/>
        <v>45.160000000000004</v>
      </c>
      <c r="O153" s="31">
        <f t="shared" si="22"/>
        <v>40</v>
      </c>
      <c r="P153" s="31">
        <f t="shared" si="22"/>
        <v>49.38</v>
      </c>
      <c r="Q153" s="31">
        <f t="shared" si="22"/>
        <v>44.21</v>
      </c>
      <c r="R153" s="31">
        <f t="shared" si="22"/>
        <v>47.18</v>
      </c>
      <c r="S153" s="31">
        <f t="shared" si="22"/>
        <v>42.14</v>
      </c>
      <c r="T153" s="31">
        <f t="shared" si="22"/>
        <v>42.33</v>
      </c>
      <c r="U153" s="31">
        <f t="shared" si="22"/>
        <v>36.410000000000004</v>
      </c>
      <c r="V153" s="31">
        <f t="shared" si="22"/>
        <v>45.49</v>
      </c>
      <c r="W153" s="31">
        <f t="shared" si="22"/>
        <v>48.75</v>
      </c>
      <c r="X153" s="31">
        <f t="shared" si="22"/>
        <v>44.64</v>
      </c>
      <c r="Y153" s="31">
        <f t="shared" si="22"/>
        <v>36.160000000000004</v>
      </c>
      <c r="Z153" s="31">
        <f t="shared" si="22"/>
        <v>41.21</v>
      </c>
      <c r="AA153" s="31">
        <f t="shared" si="22"/>
        <v>40.83</v>
      </c>
      <c r="AB153" s="31">
        <f t="shared" si="22"/>
        <v>37.880000000000003</v>
      </c>
      <c r="AC153" s="31">
        <f t="shared" si="22"/>
        <v>38.69</v>
      </c>
      <c r="AD153" s="31">
        <f t="shared" si="22"/>
        <v>25.53</v>
      </c>
      <c r="AE153" s="31">
        <f t="shared" si="22"/>
        <v>35.58</v>
      </c>
      <c r="AF153" s="31">
        <f t="shared" si="22"/>
        <v>35.78</v>
      </c>
    </row>
    <row r="154" spans="1:32" ht="45" x14ac:dyDescent="0.2">
      <c r="A154" s="52" t="s">
        <v>206</v>
      </c>
      <c r="B154" s="53" t="s">
        <v>49</v>
      </c>
      <c r="C154" s="54"/>
      <c r="D154" s="54"/>
      <c r="E154" s="54"/>
      <c r="F154" s="54"/>
      <c r="G154" s="54"/>
      <c r="H154" s="55">
        <f t="shared" ref="H154:Q157" si="23">(H150-AVERAGE(C150:G150))/AVERAGE(C150:G150)%</f>
        <v>6.5731562370206396</v>
      </c>
      <c r="I154" s="55">
        <f t="shared" si="23"/>
        <v>-5.7745532696759367</v>
      </c>
      <c r="J154" s="55">
        <f t="shared" si="23"/>
        <v>-6.0737524901180722</v>
      </c>
      <c r="K154" s="55">
        <f t="shared" si="23"/>
        <v>2.4174330308429814</v>
      </c>
      <c r="L154" s="55">
        <f t="shared" si="23"/>
        <v>6.9016918405262695</v>
      </c>
      <c r="M154" s="55">
        <f t="shared" si="23"/>
        <v>9.2024870566541992</v>
      </c>
      <c r="N154" s="55">
        <f t="shared" si="23"/>
        <v>-8.0696986072041419</v>
      </c>
      <c r="O154" s="55">
        <f t="shared" si="23"/>
        <v>-23.509387250849379</v>
      </c>
      <c r="P154" s="55">
        <f t="shared" si="23"/>
        <v>3.8714149053417781</v>
      </c>
      <c r="Q154" s="55">
        <f t="shared" si="23"/>
        <v>-8.4681540757415341</v>
      </c>
      <c r="R154" s="55">
        <f t="shared" ref="R154:AA157" si="24">(R150-AVERAGE(M150:Q150))/AVERAGE(M150:Q150)%</f>
        <v>-0.21341211991602563</v>
      </c>
      <c r="S154" s="55">
        <f t="shared" si="24"/>
        <v>-0.69587429281095403</v>
      </c>
      <c r="T154" s="55">
        <f t="shared" si="24"/>
        <v>-3.5696170417942343</v>
      </c>
      <c r="U154" s="55">
        <f t="shared" si="24"/>
        <v>-15.862436038960681</v>
      </c>
      <c r="V154" s="55">
        <f t="shared" si="24"/>
        <v>10.924196882392593</v>
      </c>
      <c r="W154" s="55">
        <f t="shared" si="24"/>
        <v>15.343752793150093</v>
      </c>
      <c r="X154" s="55">
        <f t="shared" si="24"/>
        <v>2.2943805679464302</v>
      </c>
      <c r="Y154" s="55">
        <f t="shared" si="24"/>
        <v>-17.928690805591259</v>
      </c>
      <c r="Z154" s="55">
        <f t="shared" si="24"/>
        <v>-5.834761037937497</v>
      </c>
      <c r="AA154" s="55">
        <f t="shared" si="24"/>
        <v>-6.7074145063288322</v>
      </c>
      <c r="AB154" s="55">
        <f t="shared" ref="AB154:AF157" si="25">(AB150-AVERAGE(W150:AA150))/AVERAGE(W150:AA150)%</f>
        <v>-8.6287328677599895</v>
      </c>
      <c r="AC154" s="55">
        <f t="shared" si="25"/>
        <v>-1.5167562355207656</v>
      </c>
      <c r="AD154" s="55">
        <f t="shared" si="25"/>
        <v>-28.984822422154224</v>
      </c>
      <c r="AE154" s="55">
        <f t="shared" si="25"/>
        <v>-1.9326079349395946</v>
      </c>
      <c r="AF154" s="55">
        <f t="shared" si="25"/>
        <v>-5.1133299982210056</v>
      </c>
    </row>
    <row r="155" spans="1:32" ht="45" x14ac:dyDescent="0.2">
      <c r="A155" s="52" t="s">
        <v>207</v>
      </c>
      <c r="B155" s="53" t="s">
        <v>28</v>
      </c>
      <c r="C155" s="54"/>
      <c r="D155" s="54"/>
      <c r="E155" s="54"/>
      <c r="F155" s="54"/>
      <c r="G155" s="54"/>
      <c r="H155" s="55">
        <f t="shared" si="23"/>
        <v>3.6226013832139632</v>
      </c>
      <c r="I155" s="55">
        <f t="shared" si="23"/>
        <v>1.3549405028512231</v>
      </c>
      <c r="J155" s="55">
        <f t="shared" si="23"/>
        <v>5.3317958336651605</v>
      </c>
      <c r="K155" s="55">
        <f t="shared" si="23"/>
        <v>8.862929231982335</v>
      </c>
      <c r="L155" s="55">
        <f t="shared" si="23"/>
        <v>8.6808666768588107</v>
      </c>
      <c r="M155" s="55">
        <f t="shared" si="23"/>
        <v>11.430467647601386</v>
      </c>
      <c r="N155" s="55">
        <f t="shared" si="23"/>
        <v>-18.352278638191148</v>
      </c>
      <c r="O155" s="55">
        <f t="shared" si="23"/>
        <v>-20.848859336657718</v>
      </c>
      <c r="P155" s="55">
        <f t="shared" si="23"/>
        <v>-2.5761813777263707</v>
      </c>
      <c r="Q155" s="55">
        <f t="shared" si="23"/>
        <v>-7.2531585898360262</v>
      </c>
      <c r="R155" s="55">
        <f t="shared" si="24"/>
        <v>6.0409804013196231</v>
      </c>
      <c r="S155" s="55">
        <f t="shared" si="24"/>
        <v>-12.894593222355699</v>
      </c>
      <c r="T155" s="55">
        <f t="shared" si="24"/>
        <v>-5.449930046734571</v>
      </c>
      <c r="U155" s="55">
        <f t="shared" si="24"/>
        <v>-19.532944305013487</v>
      </c>
      <c r="V155" s="55">
        <f t="shared" si="24"/>
        <v>4.6160865615596354</v>
      </c>
      <c r="W155" s="55">
        <f t="shared" si="24"/>
        <v>15.598580702135751</v>
      </c>
      <c r="X155" s="55">
        <f t="shared" si="24"/>
        <v>5.3524165975825388</v>
      </c>
      <c r="Y155" s="55">
        <f t="shared" si="24"/>
        <v>-20.430360056832452</v>
      </c>
      <c r="Z155" s="55">
        <f t="shared" si="24"/>
        <v>-1.1187299372604353</v>
      </c>
      <c r="AA155" s="55">
        <f t="shared" si="24"/>
        <v>-5.6027624073213502</v>
      </c>
      <c r="AB155" s="55">
        <f t="shared" si="25"/>
        <v>-14.751436755520364</v>
      </c>
      <c r="AC155" s="55">
        <f t="shared" si="25"/>
        <v>-2.2653091282095987</v>
      </c>
      <c r="AD155" s="55">
        <f t="shared" si="25"/>
        <v>-47.679081356849515</v>
      </c>
      <c r="AE155" s="55">
        <f t="shared" si="25"/>
        <v>-4.9075448831485842</v>
      </c>
      <c r="AF155" s="55">
        <f t="shared" si="25"/>
        <v>12.658521288368114</v>
      </c>
    </row>
    <row r="156" spans="1:32" ht="45" x14ac:dyDescent="0.2">
      <c r="A156" s="52" t="s">
        <v>208</v>
      </c>
      <c r="B156" s="53" t="s">
        <v>32</v>
      </c>
      <c r="C156" s="54"/>
      <c r="D156" s="54"/>
      <c r="E156" s="54"/>
      <c r="F156" s="54"/>
      <c r="G156" s="54"/>
      <c r="H156" s="55">
        <f t="shared" si="23"/>
        <v>-11.874739425879095</v>
      </c>
      <c r="I156" s="55">
        <f t="shared" si="23"/>
        <v>2.8545451256867178</v>
      </c>
      <c r="J156" s="55">
        <f t="shared" si="23"/>
        <v>3.3910840337418211</v>
      </c>
      <c r="K156" s="55">
        <f t="shared" si="23"/>
        <v>-16.854713066933364</v>
      </c>
      <c r="L156" s="55">
        <f t="shared" si="23"/>
        <v>9.3004339260315732</v>
      </c>
      <c r="M156" s="55">
        <f t="shared" si="23"/>
        <v>-4.978483959902106</v>
      </c>
      <c r="N156" s="55">
        <f t="shared" si="23"/>
        <v>3.2377644035517101</v>
      </c>
      <c r="O156" s="55">
        <f t="shared" si="23"/>
        <v>-1.0859178047625979</v>
      </c>
      <c r="P156" s="55">
        <f t="shared" si="23"/>
        <v>15.127552463992297</v>
      </c>
      <c r="Q156" s="55">
        <f t="shared" si="23"/>
        <v>-26.149783580530485</v>
      </c>
      <c r="R156" s="55">
        <f t="shared" si="24"/>
        <v>-17.372862233750833</v>
      </c>
      <c r="S156" s="55">
        <f t="shared" si="24"/>
        <v>0.48640959413669843</v>
      </c>
      <c r="T156" s="55">
        <f t="shared" si="24"/>
        <v>-0.95243855477446759</v>
      </c>
      <c r="U156" s="55">
        <f t="shared" si="24"/>
        <v>-11.965064175214771</v>
      </c>
      <c r="V156" s="55">
        <f t="shared" si="24"/>
        <v>14.529945490043586</v>
      </c>
      <c r="W156" s="55">
        <f t="shared" si="24"/>
        <v>-0.11058274151156967</v>
      </c>
      <c r="X156" s="55">
        <f t="shared" si="24"/>
        <v>3.6270872634905338</v>
      </c>
      <c r="Y156" s="55">
        <f t="shared" si="24"/>
        <v>-12.261248457919242</v>
      </c>
      <c r="Z156" s="55">
        <f t="shared" si="24"/>
        <v>1.5839309354785385</v>
      </c>
      <c r="AA156" s="55">
        <f t="shared" si="24"/>
        <v>-8.0332430979899172</v>
      </c>
      <c r="AB156" s="55">
        <f t="shared" si="25"/>
        <v>8.2926559480122553</v>
      </c>
      <c r="AC156" s="55">
        <f t="shared" si="25"/>
        <v>-8.5855718605197016</v>
      </c>
      <c r="AD156" s="55">
        <f t="shared" si="25"/>
        <v>1.7451139433216654</v>
      </c>
      <c r="AE156" s="55">
        <f t="shared" si="25"/>
        <v>-6.1573638831388759</v>
      </c>
      <c r="AF156" s="55">
        <f t="shared" si="25"/>
        <v>-14.860305470120027</v>
      </c>
    </row>
    <row r="157" spans="1:32" ht="45" x14ac:dyDescent="0.2">
      <c r="A157" s="52" t="s">
        <v>209</v>
      </c>
      <c r="B157" s="53" t="s">
        <v>148</v>
      </c>
      <c r="C157" s="54"/>
      <c r="D157" s="54"/>
      <c r="E157" s="54"/>
      <c r="F157" s="54"/>
      <c r="G157" s="54"/>
      <c r="H157" s="55">
        <f t="shared" si="23"/>
        <v>4.5719445128457723</v>
      </c>
      <c r="I157" s="55">
        <f t="shared" si="23"/>
        <v>-2.8401797175866572</v>
      </c>
      <c r="J157" s="55">
        <f t="shared" si="23"/>
        <v>-1.259220017115616</v>
      </c>
      <c r="K157" s="55">
        <f t="shared" si="23"/>
        <v>2.7472527472527499</v>
      </c>
      <c r="L157" s="55">
        <f t="shared" si="23"/>
        <v>7.4041321649650245</v>
      </c>
      <c r="M157" s="55">
        <f t="shared" si="23"/>
        <v>9.7938758489217097</v>
      </c>
      <c r="N157" s="55">
        <f t="shared" si="23"/>
        <v>-11.838200843354677</v>
      </c>
      <c r="O157" s="55">
        <f t="shared" si="23"/>
        <v>-20.898591994937505</v>
      </c>
      <c r="P157" s="55">
        <f t="shared" si="23"/>
        <v>1.0311809477044049</v>
      </c>
      <c r="Q157" s="55">
        <f t="shared" si="23"/>
        <v>-9.1338841616311015</v>
      </c>
      <c r="R157" s="55">
        <f t="shared" si="24"/>
        <v>0.79473594257391877</v>
      </c>
      <c r="S157" s="55">
        <f t="shared" si="24"/>
        <v>-6.7410259814986935</v>
      </c>
      <c r="T157" s="55">
        <f t="shared" si="24"/>
        <v>-5.0513660221614307</v>
      </c>
      <c r="U157" s="55">
        <f t="shared" si="24"/>
        <v>-19.175102113301364</v>
      </c>
      <c r="V157" s="55">
        <f t="shared" si="24"/>
        <v>7.1512696094596535</v>
      </c>
      <c r="W157" s="55">
        <f t="shared" si="24"/>
        <v>14.141887145867495</v>
      </c>
      <c r="X157" s="55">
        <f t="shared" si="24"/>
        <v>3.7560431387132756</v>
      </c>
      <c r="Y157" s="55">
        <f t="shared" si="24"/>
        <v>-16.919400790368524</v>
      </c>
      <c r="Z157" s="55">
        <f t="shared" si="24"/>
        <v>-2.5537952234570946</v>
      </c>
      <c r="AA157" s="55">
        <f t="shared" si="24"/>
        <v>-5.5953757225433565</v>
      </c>
      <c r="AB157" s="55">
        <f t="shared" si="25"/>
        <v>-10.487263103171232</v>
      </c>
      <c r="AC157" s="55">
        <f t="shared" si="25"/>
        <v>-3.6219609406138091</v>
      </c>
      <c r="AD157" s="55">
        <f t="shared" si="25"/>
        <v>-34.461159316116444</v>
      </c>
      <c r="AE157" s="55">
        <f t="shared" si="25"/>
        <v>-3.3887259693711247</v>
      </c>
      <c r="AF157" s="55">
        <f t="shared" si="25"/>
        <v>0.21847515545348428</v>
      </c>
    </row>
    <row r="158" spans="1:32" ht="15.75" x14ac:dyDescent="0.25">
      <c r="A158" s="33" t="s">
        <v>210</v>
      </c>
      <c r="B158" s="27"/>
    </row>
    <row r="159" spans="1:32" ht="15" x14ac:dyDescent="0.25">
      <c r="A159" s="9"/>
      <c r="B159" s="9"/>
      <c r="C159" s="10" t="s">
        <v>8</v>
      </c>
      <c r="D159" s="10" t="s">
        <v>9</v>
      </c>
      <c r="E159" s="10" t="s">
        <v>10</v>
      </c>
      <c r="F159" s="10" t="s">
        <v>11</v>
      </c>
      <c r="G159" s="10" t="s">
        <v>12</v>
      </c>
      <c r="H159" s="10" t="s">
        <v>13</v>
      </c>
      <c r="I159" s="10" t="s">
        <v>14</v>
      </c>
      <c r="J159" s="10" t="s">
        <v>15</v>
      </c>
      <c r="K159" s="10" t="s">
        <v>16</v>
      </c>
      <c r="L159" s="10" t="s">
        <v>17</v>
      </c>
      <c r="M159" s="10" t="s">
        <v>18</v>
      </c>
      <c r="N159" s="10" t="s">
        <v>19</v>
      </c>
      <c r="O159" s="10" t="s">
        <v>20</v>
      </c>
      <c r="P159" s="10" t="s">
        <v>21</v>
      </c>
      <c r="Q159" s="10" t="s">
        <v>22</v>
      </c>
      <c r="R159" s="10" t="s">
        <v>23</v>
      </c>
      <c r="S159" s="10" t="s">
        <v>24</v>
      </c>
      <c r="T159" s="10" t="s">
        <v>25</v>
      </c>
      <c r="U159" s="10" t="s">
        <v>26</v>
      </c>
      <c r="V159" s="10" t="s">
        <v>181</v>
      </c>
      <c r="W159" s="10" t="s">
        <v>182</v>
      </c>
      <c r="X159" s="10" t="s">
        <v>183</v>
      </c>
      <c r="Y159" s="10" t="s">
        <v>184</v>
      </c>
      <c r="Z159" s="10" t="s">
        <v>185</v>
      </c>
      <c r="AA159" s="10" t="s">
        <v>186</v>
      </c>
      <c r="AB159" s="10" t="s">
        <v>187</v>
      </c>
      <c r="AC159" s="10" t="s">
        <v>188</v>
      </c>
      <c r="AD159" s="10">
        <v>2016</v>
      </c>
      <c r="AE159" s="10">
        <v>2017</v>
      </c>
      <c r="AF159" s="10" t="s">
        <v>214</v>
      </c>
    </row>
    <row r="160" spans="1:32" x14ac:dyDescent="0.2">
      <c r="A160" s="15" t="s">
        <v>189</v>
      </c>
      <c r="B160" s="28" t="s">
        <v>148</v>
      </c>
      <c r="C160" s="30">
        <f>(C$144*SURFACES_POIS!C$144+RENDEMENTS_POIS!C$149*SURFACES_POIS!C$149)/(SURFACES_POIS!C$144+SURFACES_POIS!C$149)</f>
        <v>32.302540695116591</v>
      </c>
      <c r="D160" s="30">
        <f>(D$144*SURFACES_POIS!D$144+RENDEMENTS_POIS!D$149*SURFACES_POIS!D$149)/(SURFACES_POIS!D$144+SURFACES_POIS!D$149)</f>
        <v>36.836386531986527</v>
      </c>
      <c r="E160" s="30">
        <f>(E$144*SURFACES_POIS!E$144+RENDEMENTS_POIS!E$149*SURFACES_POIS!E$149)/(SURFACES_POIS!E$144+SURFACES_POIS!E$149)</f>
        <v>35.276645885286783</v>
      </c>
      <c r="F160" s="30">
        <f>(F$144*SURFACES_POIS!F$144+RENDEMENTS_POIS!F$149*SURFACES_POIS!F$149)/(SURFACES_POIS!F$144+SURFACES_POIS!F$149)</f>
        <v>36.208650849858351</v>
      </c>
      <c r="G160" s="30">
        <f>(G$144*SURFACES_POIS!G$144+RENDEMENTS_POIS!G$149*SURFACES_POIS!G$149)/(SURFACES_POIS!G$144+SURFACES_POIS!G$149)</f>
        <v>39.129163408913215</v>
      </c>
      <c r="H160" s="30">
        <f>(H$144*SURFACES_POIS!H$144+RENDEMENTS_POIS!H$149*SURFACES_POIS!H$149)/(SURFACES_POIS!H$144+SURFACES_POIS!H$149)</f>
        <v>38.659684722327739</v>
      </c>
      <c r="I160" s="30">
        <f>(I$144*SURFACES_POIS!I$144+RENDEMENTS_POIS!I$149*SURFACES_POIS!I$149)/(SURFACES_POIS!I$144+SURFACES_POIS!I$149)</f>
        <v>41.132614175563461</v>
      </c>
      <c r="J160" s="30">
        <f>(J$144*SURFACES_POIS!J$144+RENDEMENTS_POIS!J$149*SURFACES_POIS!J$149)/(SURFACES_POIS!J$144+SURFACES_POIS!J$149)</f>
        <v>38.232815904910147</v>
      </c>
      <c r="K160" s="30">
        <f>(K$144*SURFACES_POIS!K$144+RENDEMENTS_POIS!K$149*SURFACES_POIS!K$149)/(SURFACES_POIS!K$144+SURFACES_POIS!K$149)</f>
        <v>34.88135461604832</v>
      </c>
      <c r="L160" s="30">
        <f>(L$144*SURFACES_POIS!L$144+RENDEMENTS_POIS!L$149*SURFACES_POIS!L$149)/(SURFACES_POIS!L$144+SURFACES_POIS!L$149)</f>
        <v>42.349866916588567</v>
      </c>
      <c r="M160" s="30">
        <f>(M$144*SURFACES_POIS!M$144+RENDEMENTS_POIS!M$149*SURFACES_POIS!M$149)/(SURFACES_POIS!M$144+SURFACES_POIS!M$149)</f>
        <v>38.001904761904761</v>
      </c>
      <c r="N160" s="30">
        <f>(N$144*SURFACES_POIS!N$144+RENDEMENTS_POIS!N$149*SURFACES_POIS!N$149)/(SURFACES_POIS!N$144+SURFACES_POIS!N$149)</f>
        <v>37.20095582182384</v>
      </c>
      <c r="O160" s="30">
        <f>(O$144*SURFACES_POIS!O$144+RENDEMENTS_POIS!O$149*SURFACES_POIS!O$149)/(SURFACES_POIS!O$144+SURFACES_POIS!O$149)</f>
        <v>36.888230292948897</v>
      </c>
      <c r="P160" s="30">
        <f>(P$144*SURFACES_POIS!P$144+RENDEMENTS_POIS!P$149*SURFACES_POIS!P$149)/(SURFACES_POIS!P$144+SURFACES_POIS!P$149)</f>
        <v>40.540412733480622</v>
      </c>
      <c r="Q160" s="30">
        <f>(Q$144*SURFACES_POIS!Q$144+RENDEMENTS_POIS!Q$149*SURFACES_POIS!Q$149)/(SURFACES_POIS!Q$144+SURFACES_POIS!Q$149)</f>
        <v>29.22303910499846</v>
      </c>
      <c r="R160" s="30">
        <f>(R$144*SURFACES_POIS!R$144+RENDEMENTS_POIS!R$149*SURFACES_POIS!R$149)/(SURFACES_POIS!R$144+SURFACES_POIS!R$149)</f>
        <v>31.571412416600701</v>
      </c>
      <c r="S160" s="30">
        <f>(S$144*SURFACES_POIS!S$144+RENDEMENTS_POIS!S$149*SURFACES_POIS!S$149)/(SURFACES_POIS!S$144+SURFACES_POIS!S$149)</f>
        <v>36.259450033534542</v>
      </c>
      <c r="T160" s="30">
        <f>(T$144*SURFACES_POIS!T$144+RENDEMENTS_POIS!T$149*SURFACES_POIS!T$149)/(SURFACES_POIS!T$144+SURFACES_POIS!T$149)</f>
        <v>33.593231797919763</v>
      </c>
      <c r="U160" s="30">
        <f>(U$144*SURFACES_POIS!U$144+RENDEMENTS_POIS!U$149*SURFACES_POIS!U$149)/(SURFACES_POIS!U$144+SURFACES_POIS!U$149)</f>
        <v>31.668194622279135</v>
      </c>
      <c r="V160" s="30">
        <f>(V$144*SURFACES_POIS!V$144+RENDEMENTS_POIS!V$149*SURFACES_POIS!V$149)/(SURFACES_POIS!V$144+SURFACES_POIS!V$149)</f>
        <v>35.487251908396949</v>
      </c>
      <c r="W160" s="30">
        <f>(W$144*SURFACES_POIS!W$144+RENDEMENTS_POIS!W$149*SURFACES_POIS!W$149)/(SURFACES_POIS!W$144+SURFACES_POIS!W$149)</f>
        <v>34.477223113964683</v>
      </c>
      <c r="X160" s="30">
        <f>(X$144*SURFACES_POIS!X$144+RENDEMENTS_POIS!X$149*SURFACES_POIS!X$149)/(SURFACES_POIS!X$144+SURFACES_POIS!X$149)</f>
        <v>35.92425696880192</v>
      </c>
      <c r="Y160" s="30">
        <f>(Y$144*SURFACES_POIS!Y$144+RENDEMENTS_POIS!Y$149*SURFACES_POIS!Y$149)/(SURFACES_POIS!Y$144+SURFACES_POIS!Y$149)</f>
        <v>28.064169611307424</v>
      </c>
      <c r="Z160" s="30">
        <f>(Z$144*SURFACES_POIS!Z$144+RENDEMENTS_POIS!Z$149*SURFACES_POIS!Z$149)/(SURFACES_POIS!Z$144+SURFACES_POIS!Z$149)</f>
        <v>34.908364136846245</v>
      </c>
      <c r="AA160" s="30">
        <f>(AA$144*SURFACES_POIS!AA$144+RENDEMENTS_POIS!AA$149*SURFACES_POIS!AA$149)/(SURFACES_POIS!AA$144+SURFACES_POIS!AA$149)</f>
        <v>32.247844249613202</v>
      </c>
      <c r="AB160" s="30">
        <f>(AB$144*SURFACES_POIS!AB$144+RENDEMENTS_POIS!AB$149*SURFACES_POIS!AB$149)/(SURFACES_POIS!AB$144+SURFACES_POIS!AB$149)</f>
        <v>31.441724798773475</v>
      </c>
      <c r="AC160" s="30">
        <f>(AC$144*SURFACES_POIS!AC$144+RENDEMENTS_POIS!AC$149*SURFACES_POIS!AC$149)/(SURFACES_POIS!AC$144+SURFACES_POIS!AC$149)</f>
        <v>29.928611729769855</v>
      </c>
      <c r="AD160" s="30">
        <f>(AD$144*SURFACES_POIS!AD$144+RENDEMENTS_POIS!AD$149*SURFACES_POIS!AD$149)/(SURFACES_POIS!AD$144+SURFACES_POIS!AD$149)</f>
        <v>27.907020905923346</v>
      </c>
      <c r="AE160" s="30">
        <f>(AE$144*SURFACES_POIS!AE$144+RENDEMENTS_POIS!AE$149*SURFACES_POIS!AE$149)/(SURFACES_POIS!AE$144+SURFACES_POIS!AE$149)</f>
        <v>31.81866999168745</v>
      </c>
      <c r="AF160" s="30">
        <f>(AF$144*SURFACES_POIS!AF$144+RENDEMENTS_POIS!AF$149*SURFACES_POIS!AF$149)/(SURFACES_POIS!AF$144+SURFACES_POIS!AF$149)</f>
        <v>28.53290322580645</v>
      </c>
    </row>
    <row r="161" spans="1:32" x14ac:dyDescent="0.2">
      <c r="A161" s="15" t="s">
        <v>190</v>
      </c>
      <c r="B161" s="28" t="s">
        <v>148</v>
      </c>
      <c r="C161" s="30">
        <f>(C$137*SURFACES_POIS!C$137+SURFACES_POIS!C$139*RENDEMENTS_POIS!C$139)/(SURFACES_POIS!C$137+SURFACES_POIS!C$139)</f>
        <v>35.287447769991488</v>
      </c>
      <c r="D161" s="30">
        <f>(D$137*SURFACES_POIS!D$137+SURFACES_POIS!D$139*RENDEMENTS_POIS!D$139)/(SURFACES_POIS!D$137+SURFACES_POIS!D$139)</f>
        <v>48.595767878077375</v>
      </c>
      <c r="E161" s="30">
        <f>(E$137*SURFACES_POIS!E$137+SURFACES_POIS!E$139*RENDEMENTS_POIS!E$139)/(SURFACES_POIS!E$137+SURFACES_POIS!E$139)</f>
        <v>43.052851015561302</v>
      </c>
      <c r="F161" s="30">
        <f>(F$137*SURFACES_POIS!F$137+SURFACES_POIS!F$139*RENDEMENTS_POIS!F$139)/(SURFACES_POIS!F$137+SURFACES_POIS!F$139)</f>
        <v>40.737600945017185</v>
      </c>
      <c r="G161" s="30">
        <f>(G$137*SURFACES_POIS!G$137+SURFACES_POIS!G$139*RENDEMENTS_POIS!G$139)/(SURFACES_POIS!G$137+SURFACES_POIS!G$139)</f>
        <v>49.488194829498198</v>
      </c>
      <c r="H161" s="30">
        <f>(H$137*SURFACES_POIS!H$137+SURFACES_POIS!H$139*RENDEMENTS_POIS!H$139)/(SURFACES_POIS!H$137+SURFACES_POIS!H$139)</f>
        <v>50.10632627832927</v>
      </c>
      <c r="I161" s="30">
        <f>(I$137*SURFACES_POIS!I$137+SURFACES_POIS!I$139*RENDEMENTS_POIS!I$139)/(SURFACES_POIS!I$137+SURFACES_POIS!I$139)</f>
        <v>44.663864036632617</v>
      </c>
      <c r="J161" s="30">
        <f>(J$137*SURFACES_POIS!J$137+SURFACES_POIS!J$139*RENDEMENTS_POIS!J$139)/(SURFACES_POIS!J$137+SURFACES_POIS!J$139)</f>
        <v>39.941190301249087</v>
      </c>
      <c r="K161" s="30">
        <f>(K$137*SURFACES_POIS!K$137+SURFACES_POIS!K$139*RENDEMENTS_POIS!K$139)/(SURFACES_POIS!K$137+SURFACES_POIS!K$139)</f>
        <v>46.585625791370411</v>
      </c>
      <c r="L161" s="30">
        <f>(L$137*SURFACES_POIS!L$137+SURFACES_POIS!L$139*RENDEMENTS_POIS!L$139)/(SURFACES_POIS!L$137+SURFACES_POIS!L$139)</f>
        <v>47.997956682514534</v>
      </c>
      <c r="M161" s="30">
        <f>(M$137*SURFACES_POIS!M$137+SURFACES_POIS!M$139*RENDEMENTS_POIS!M$139)/(SURFACES_POIS!M$137+SURFACES_POIS!M$139)</f>
        <v>49.547753705815275</v>
      </c>
      <c r="N161" s="30">
        <f>(N$137*SURFACES_POIS!N$137+SURFACES_POIS!N$139*RENDEMENTS_POIS!N$139)/(SURFACES_POIS!N$137+SURFACES_POIS!N$139)</f>
        <v>44.897319045693486</v>
      </c>
      <c r="O161" s="30">
        <f>(O$137*SURFACES_POIS!O$137+SURFACES_POIS!O$139*RENDEMENTS_POIS!O$139)/(SURFACES_POIS!O$137+SURFACES_POIS!O$139)</f>
        <v>35.943313171436309</v>
      </c>
      <c r="P161" s="30">
        <f>(P$137*SURFACES_POIS!P$137+SURFACES_POIS!P$139*RENDEMENTS_POIS!P$139)/(SURFACES_POIS!P$137+SURFACES_POIS!P$139)</f>
        <v>42.465756184646771</v>
      </c>
      <c r="Q161" s="30">
        <f>(Q$137*SURFACES_POIS!Q$137+SURFACES_POIS!Q$139*RENDEMENTS_POIS!Q$139)/(SURFACES_POIS!Q$137+SURFACES_POIS!Q$139)</f>
        <v>39.319937816341294</v>
      </c>
      <c r="R161" s="30">
        <f>(R$137*SURFACES_POIS!R$137+SURFACES_POIS!R$139*RENDEMENTS_POIS!R$139)/(SURFACES_POIS!R$137+SURFACES_POIS!R$139)</f>
        <v>46.086573691460053</v>
      </c>
      <c r="S161" s="30">
        <f>(S$137*SURFACES_POIS!S$137+SURFACES_POIS!S$139*RENDEMENTS_POIS!S$139)/(SURFACES_POIS!S$137+SURFACES_POIS!S$139)</f>
        <v>38.998630197257469</v>
      </c>
      <c r="T161" s="30">
        <f>(T$137*SURFACES_POIS!T$137+SURFACES_POIS!T$139*RENDEMENTS_POIS!T$139)/(SURFACES_POIS!T$137+SURFACES_POIS!T$139)</f>
        <v>34.06755659856433</v>
      </c>
      <c r="U161" s="30">
        <f>(U$137*SURFACES_POIS!U$137+SURFACES_POIS!U$139*RENDEMENTS_POIS!U$139)/(SURFACES_POIS!U$137+SURFACES_POIS!U$139)</f>
        <v>35.424490371066234</v>
      </c>
      <c r="V161" s="30">
        <f>(V$137*SURFACES_POIS!V$137+SURFACES_POIS!V$139*RENDEMENTS_POIS!V$139)/(SURFACES_POIS!V$137+SURFACES_POIS!V$139)</f>
        <v>41.358338472079481</v>
      </c>
      <c r="W161" s="30">
        <f>(W$137*SURFACES_POIS!W$137+SURFACES_POIS!W$139*RENDEMENTS_POIS!W$139)/(SURFACES_POIS!W$137+SURFACES_POIS!W$139)</f>
        <v>44.743449197860969</v>
      </c>
      <c r="X161" s="30">
        <f>(X$137*SURFACES_POIS!X$137+SURFACES_POIS!X$139*RENDEMENTS_POIS!X$139)/(SURFACES_POIS!X$137+SURFACES_POIS!X$139)</f>
        <v>44.739742045212957</v>
      </c>
      <c r="Y161" s="30">
        <f>(Y$137*SURFACES_POIS!Y$137+SURFACES_POIS!Y$139*RENDEMENTS_POIS!Y$139)/(SURFACES_POIS!Y$137+SURFACES_POIS!Y$139)</f>
        <v>33.744696296296297</v>
      </c>
      <c r="Z161" s="30">
        <f>(Z$137*SURFACES_POIS!Z$137+SURFACES_POIS!Z$139*RENDEMENTS_POIS!Z$139)/(SURFACES_POIS!Z$137+SURFACES_POIS!Z$139)</f>
        <v>37.220036563071297</v>
      </c>
      <c r="AA161" s="30">
        <f>(AA$137*SURFACES_POIS!AA$137+SURFACES_POIS!AA$139*RENDEMENTS_POIS!AA$139)/(SURFACES_POIS!AA$137+SURFACES_POIS!AA$139)</f>
        <v>38.688130004710324</v>
      </c>
      <c r="AB161" s="30">
        <f>(AB$137*SURFACES_POIS!AB$137+SURFACES_POIS!AB$139*RENDEMENTS_POIS!AB$139)/(SURFACES_POIS!AB$137+SURFACES_POIS!AB$139)</f>
        <v>29.059441427463149</v>
      </c>
      <c r="AC161" s="30">
        <f>(AC$137*SURFACES_POIS!AC$137+SURFACES_POIS!AC$139*RENDEMENTS_POIS!AC$139)/(SURFACES_POIS!AC$137+SURFACES_POIS!AC$139)</f>
        <v>32.041770616521923</v>
      </c>
      <c r="AD161" s="30">
        <f>(AD$137*SURFACES_POIS!AD$137+SURFACES_POIS!AD$139*RENDEMENTS_POIS!AD$139)/(SURFACES_POIS!AD$137+SURFACES_POIS!AD$139)</f>
        <v>11.875907699552627</v>
      </c>
      <c r="AE161" s="30">
        <f>(AE$137*SURFACES_POIS!AE$137+SURFACES_POIS!AE$139*RENDEMENTS_POIS!AE$139)/(SURFACES_POIS!AE$137+SURFACES_POIS!AE$139)</f>
        <v>35.804011387163563</v>
      </c>
      <c r="AF161" s="30">
        <f>(AF$137*SURFACES_POIS!AF$137+SURFACES_POIS!AF$139*RENDEMENTS_POIS!AF$139)/(SURFACES_POIS!AF$137+SURFACES_POIS!AF$139)</f>
        <v>39.7767429483768</v>
      </c>
    </row>
    <row r="162" spans="1:32" x14ac:dyDescent="0.2">
      <c r="A162" s="15" t="s">
        <v>191</v>
      </c>
      <c r="B162" s="28" t="s">
        <v>148</v>
      </c>
      <c r="C162" s="30">
        <f>C128</f>
        <v>43.22</v>
      </c>
      <c r="D162" s="30">
        <f t="shared" ref="D162:AC162" si="26">D128</f>
        <v>53.53</v>
      </c>
      <c r="E162" s="30">
        <f t="shared" si="26"/>
        <v>44.45</v>
      </c>
      <c r="F162" s="30">
        <f t="shared" si="26"/>
        <v>47.71</v>
      </c>
      <c r="G162" s="30">
        <f t="shared" si="26"/>
        <v>49.38</v>
      </c>
      <c r="H162" s="30">
        <f t="shared" si="26"/>
        <v>51.6</v>
      </c>
      <c r="I162" s="30">
        <f t="shared" si="26"/>
        <v>43.87</v>
      </c>
      <c r="J162" s="30">
        <f t="shared" si="26"/>
        <v>47.37</v>
      </c>
      <c r="K162" s="30">
        <f t="shared" si="26"/>
        <v>50.11</v>
      </c>
      <c r="L162" s="30">
        <f t="shared" si="26"/>
        <v>48.43</v>
      </c>
      <c r="M162" s="30">
        <f t="shared" si="26"/>
        <v>51.86</v>
      </c>
      <c r="N162" s="30">
        <f t="shared" si="26"/>
        <v>42.21</v>
      </c>
      <c r="O162" s="30">
        <f t="shared" si="26"/>
        <v>41.59</v>
      </c>
      <c r="P162" s="30">
        <f t="shared" si="26"/>
        <v>46.980000000000004</v>
      </c>
      <c r="Q162" s="30">
        <f t="shared" si="26"/>
        <v>40.07</v>
      </c>
      <c r="R162" s="30">
        <f t="shared" si="26"/>
        <v>40.630000000000003</v>
      </c>
      <c r="S162" s="30">
        <f t="shared" si="26"/>
        <v>42.36</v>
      </c>
      <c r="T162" s="30">
        <f t="shared" si="26"/>
        <v>43.36</v>
      </c>
      <c r="U162" s="30">
        <f t="shared" si="26"/>
        <v>36.230000000000004</v>
      </c>
      <c r="V162" s="30">
        <f t="shared" si="26"/>
        <v>40.369999999999997</v>
      </c>
      <c r="W162" s="30">
        <f t="shared" si="26"/>
        <v>44.660000000000004</v>
      </c>
      <c r="X162" s="30">
        <f t="shared" si="26"/>
        <v>48.06</v>
      </c>
      <c r="Y162" s="30">
        <f t="shared" si="26"/>
        <v>49.56</v>
      </c>
      <c r="Z162" s="30">
        <f t="shared" si="26"/>
        <v>44.94</v>
      </c>
      <c r="AA162" s="30">
        <f t="shared" si="26"/>
        <v>41.410000000000004</v>
      </c>
      <c r="AB162" s="30">
        <f t="shared" si="26"/>
        <v>41.45</v>
      </c>
      <c r="AC162" s="30">
        <f t="shared" si="26"/>
        <v>46.49</v>
      </c>
      <c r="AD162" s="30">
        <f t="shared" ref="AD162:AF163" si="27">AD128</f>
        <v>38.06</v>
      </c>
      <c r="AE162" s="30">
        <f t="shared" si="27"/>
        <v>42.92</v>
      </c>
      <c r="AF162" s="30">
        <f t="shared" si="27"/>
        <v>35.660377358490564</v>
      </c>
    </row>
    <row r="163" spans="1:32" x14ac:dyDescent="0.2">
      <c r="A163" s="15" t="s">
        <v>192</v>
      </c>
      <c r="B163" s="28" t="s">
        <v>148</v>
      </c>
      <c r="C163" s="30">
        <f>C129</f>
        <v>41.57</v>
      </c>
      <c r="D163" s="30">
        <f t="shared" ref="D163:AC163" si="28">D129</f>
        <v>50.7</v>
      </c>
      <c r="E163" s="30">
        <f t="shared" si="28"/>
        <v>49.84</v>
      </c>
      <c r="F163" s="30">
        <f t="shared" si="28"/>
        <v>43.14</v>
      </c>
      <c r="G163" s="30">
        <f t="shared" si="28"/>
        <v>54.07</v>
      </c>
      <c r="H163" s="30">
        <f t="shared" si="28"/>
        <v>53.79</v>
      </c>
      <c r="I163" s="30">
        <f t="shared" si="28"/>
        <v>46.980000000000004</v>
      </c>
      <c r="J163" s="30">
        <f t="shared" si="28"/>
        <v>43.22</v>
      </c>
      <c r="K163" s="30">
        <f t="shared" si="28"/>
        <v>52.71</v>
      </c>
      <c r="L163" s="30">
        <f t="shared" si="28"/>
        <v>52.47</v>
      </c>
      <c r="M163" s="30">
        <f t="shared" si="28"/>
        <v>55.660000000000004</v>
      </c>
      <c r="N163" s="30">
        <f t="shared" si="28"/>
        <v>48.81</v>
      </c>
      <c r="O163" s="30">
        <f t="shared" si="28"/>
        <v>38.54</v>
      </c>
      <c r="P163" s="30">
        <f t="shared" si="28"/>
        <v>51.03</v>
      </c>
      <c r="Q163" s="30">
        <f t="shared" si="28"/>
        <v>43.660000000000004</v>
      </c>
      <c r="R163" s="30">
        <f t="shared" si="28"/>
        <v>44.72</v>
      </c>
      <c r="S163" s="30">
        <f t="shared" si="28"/>
        <v>43.79</v>
      </c>
      <c r="T163" s="30">
        <f t="shared" si="28"/>
        <v>42.25</v>
      </c>
      <c r="U163" s="30">
        <f t="shared" si="28"/>
        <v>34.520000000000003</v>
      </c>
      <c r="V163" s="30">
        <f t="shared" si="28"/>
        <v>45.49</v>
      </c>
      <c r="W163" s="30">
        <f t="shared" si="28"/>
        <v>48.27</v>
      </c>
      <c r="X163" s="30">
        <f t="shared" si="28"/>
        <v>47.06</v>
      </c>
      <c r="Y163" s="30">
        <f t="shared" si="28"/>
        <v>37.72</v>
      </c>
      <c r="Z163" s="30">
        <f t="shared" si="28"/>
        <v>36.29</v>
      </c>
      <c r="AA163" s="30">
        <f t="shared" si="28"/>
        <v>37.980000000000004</v>
      </c>
      <c r="AB163" s="30">
        <f t="shared" si="28"/>
        <v>38.22</v>
      </c>
      <c r="AC163" s="30">
        <f t="shared" si="28"/>
        <v>34.76</v>
      </c>
      <c r="AD163" s="30">
        <f t="shared" si="27"/>
        <v>21.35</v>
      </c>
      <c r="AE163" s="30">
        <f t="shared" si="27"/>
        <v>38.82</v>
      </c>
      <c r="AF163" s="30">
        <f t="shared" si="27"/>
        <v>34.978683966635778</v>
      </c>
    </row>
    <row r="164" spans="1:32" x14ac:dyDescent="0.2">
      <c r="A164" s="15" t="s">
        <v>193</v>
      </c>
      <c r="B164" s="28" t="s">
        <v>148</v>
      </c>
      <c r="C164" s="30">
        <f>C145</f>
        <v>30</v>
      </c>
      <c r="D164" s="30">
        <f t="shared" ref="D164:AC164" si="29">D145</f>
        <v>45</v>
      </c>
      <c r="E164" s="30">
        <f t="shared" si="29"/>
        <v>63</v>
      </c>
      <c r="F164" s="30">
        <f t="shared" si="29"/>
        <v>38</v>
      </c>
      <c r="G164" s="30">
        <f t="shared" si="29"/>
        <v>38</v>
      </c>
      <c r="H164" s="30">
        <f t="shared" si="29"/>
        <v>40</v>
      </c>
      <c r="I164" s="30">
        <f t="shared" si="29"/>
        <v>40</v>
      </c>
      <c r="J164" s="30">
        <f t="shared" si="29"/>
        <v>40</v>
      </c>
      <c r="K164" s="30">
        <f t="shared" si="29"/>
        <v>40</v>
      </c>
      <c r="L164" s="30">
        <f t="shared" si="29"/>
        <v>40</v>
      </c>
      <c r="M164" s="30">
        <f t="shared" si="29"/>
        <v>0</v>
      </c>
      <c r="N164" s="30">
        <f t="shared" si="29"/>
        <v>0</v>
      </c>
      <c r="O164" s="30">
        <f t="shared" si="29"/>
        <v>0</v>
      </c>
      <c r="P164" s="30">
        <f t="shared" si="29"/>
        <v>0</v>
      </c>
      <c r="Q164" s="30">
        <f t="shared" si="29"/>
        <v>20</v>
      </c>
      <c r="R164" s="30">
        <f t="shared" si="29"/>
        <v>0</v>
      </c>
      <c r="S164" s="30">
        <f t="shared" si="29"/>
        <v>30</v>
      </c>
      <c r="T164" s="30">
        <f t="shared" si="29"/>
        <v>0</v>
      </c>
      <c r="U164" s="30">
        <f t="shared" si="29"/>
        <v>20</v>
      </c>
      <c r="V164" s="30">
        <f t="shared" si="29"/>
        <v>0</v>
      </c>
      <c r="W164" s="30">
        <f t="shared" si="29"/>
        <v>0</v>
      </c>
      <c r="X164" s="30">
        <f t="shared" si="29"/>
        <v>15.38</v>
      </c>
      <c r="Y164" s="30">
        <f t="shared" si="29"/>
        <v>20</v>
      </c>
      <c r="Z164" s="30">
        <f t="shared" si="29"/>
        <v>20</v>
      </c>
      <c r="AA164" s="30">
        <f t="shared" si="29"/>
        <v>25</v>
      </c>
      <c r="AB164" s="30">
        <f t="shared" si="29"/>
        <v>25</v>
      </c>
      <c r="AC164" s="30">
        <f t="shared" si="29"/>
        <v>25</v>
      </c>
      <c r="AD164" s="30">
        <f>AD145</f>
        <v>0</v>
      </c>
      <c r="AE164" s="30">
        <f>AE145</f>
        <v>1</v>
      </c>
      <c r="AF164" s="30">
        <f>AF145</f>
        <v>1</v>
      </c>
    </row>
    <row r="165" spans="1:32" x14ac:dyDescent="0.2">
      <c r="A165" s="15" t="s">
        <v>194</v>
      </c>
      <c r="B165" s="28" t="s">
        <v>148</v>
      </c>
      <c r="C165" s="30">
        <f>(C$136*SURFACES_POIS!C$136+SURFACES_POIS!C$138*RENDEMENTS_POIS!C$138+RENDEMENTS_POIS!C$140*SURFACES_POIS!C$140)/(SURFACES_POIS!C$136+SURFACES_POIS!C$138+SURFACES_POIS!C$140)</f>
        <v>48.04727806368026</v>
      </c>
      <c r="D165" s="30">
        <f>(D$136*SURFACES_POIS!D$136+SURFACES_POIS!D$138*RENDEMENTS_POIS!D$138+RENDEMENTS_POIS!D$140*SURFACES_POIS!D$140)/(SURFACES_POIS!D$136+SURFACES_POIS!D$138+SURFACES_POIS!D$140)</f>
        <v>54.533743549240484</v>
      </c>
      <c r="E165" s="30">
        <f>(E$136*SURFACES_POIS!E$136+SURFACES_POIS!E$138*RENDEMENTS_POIS!E$138+RENDEMENTS_POIS!E$140*SURFACES_POIS!E$140)/(SURFACES_POIS!E$136+SURFACES_POIS!E$138+SURFACES_POIS!E$140)</f>
        <v>50.454661300848379</v>
      </c>
      <c r="F165" s="30">
        <f>(F$136*SURFACES_POIS!F$136+SURFACES_POIS!F$138*RENDEMENTS_POIS!F$138+RENDEMENTS_POIS!F$140*SURFACES_POIS!F$140)/(SURFACES_POIS!F$136+SURFACES_POIS!F$138+SURFACES_POIS!F$140)</f>
        <v>44.547374110440501</v>
      </c>
      <c r="G165" s="30">
        <f>(G$136*SURFACES_POIS!G$136+SURFACES_POIS!G$138*RENDEMENTS_POIS!G$138+RENDEMENTS_POIS!G$140*SURFACES_POIS!G$140)/(SURFACES_POIS!G$136+SURFACES_POIS!G$138+SURFACES_POIS!G$140)</f>
        <v>51.165794168762019</v>
      </c>
      <c r="H165" s="30">
        <f>(H$136*SURFACES_POIS!H$136+SURFACES_POIS!H$138*RENDEMENTS_POIS!H$138+RENDEMENTS_POIS!H$140*SURFACES_POIS!H$140)/(SURFACES_POIS!H$136+SURFACES_POIS!H$138+SURFACES_POIS!H$140)</f>
        <v>51.434384555844844</v>
      </c>
      <c r="I165" s="30">
        <f>(I$136*SURFACES_POIS!I$136+SURFACES_POIS!I$138*RENDEMENTS_POIS!I$138+RENDEMENTS_POIS!I$140*SURFACES_POIS!I$140)/(SURFACES_POIS!I$136+SURFACES_POIS!I$138+SURFACES_POIS!I$140)</f>
        <v>54.904494975072303</v>
      </c>
      <c r="J165" s="30">
        <f>(J$136*SURFACES_POIS!J$136+SURFACES_POIS!J$138*RENDEMENTS_POIS!J$138+RENDEMENTS_POIS!J$140*SURFACES_POIS!J$140)/(SURFACES_POIS!J$136+SURFACES_POIS!J$138+SURFACES_POIS!J$140)</f>
        <v>45.910073632280387</v>
      </c>
      <c r="K165" s="30">
        <f>(K$136*SURFACES_POIS!K$136+SURFACES_POIS!K$138*RENDEMENTS_POIS!K$138+RENDEMENTS_POIS!K$140*SURFACES_POIS!K$140)/(SURFACES_POIS!K$136+SURFACES_POIS!K$138+SURFACES_POIS!K$140)</f>
        <v>56.857471683581004</v>
      </c>
      <c r="L165" s="30">
        <f>(L$136*SURFACES_POIS!L$136+SURFACES_POIS!L$138*RENDEMENTS_POIS!L$138+RENDEMENTS_POIS!L$140*SURFACES_POIS!L$140)/(SURFACES_POIS!L$136+SURFACES_POIS!L$138+SURFACES_POIS!L$140)</f>
        <v>59.162541701145429</v>
      </c>
      <c r="M165" s="30">
        <f>(M$136*SURFACES_POIS!M$136+SURFACES_POIS!M$138*RENDEMENTS_POIS!M$138+RENDEMENTS_POIS!M$140*SURFACES_POIS!M$140)/(SURFACES_POIS!M$136+SURFACES_POIS!M$138+SURFACES_POIS!M$140)</f>
        <v>58.022858615136883</v>
      </c>
      <c r="N165" s="30">
        <f>(N$136*SURFACES_POIS!N$136+SURFACES_POIS!N$138*RENDEMENTS_POIS!N$138+RENDEMENTS_POIS!N$140*SURFACES_POIS!N$140)/(SURFACES_POIS!N$136+SURFACES_POIS!N$138+SURFACES_POIS!N$140)</f>
        <v>44.49944690072428</v>
      </c>
      <c r="O165" s="30">
        <f>(O$136*SURFACES_POIS!O$136+SURFACES_POIS!O$138*RENDEMENTS_POIS!O$138+RENDEMENTS_POIS!O$140*SURFACES_POIS!O$140)/(SURFACES_POIS!O$136+SURFACES_POIS!O$138+SURFACES_POIS!O$140)</f>
        <v>43.072410810037887</v>
      </c>
      <c r="P165" s="30">
        <f>(P$136*SURFACES_POIS!P$136+SURFACES_POIS!P$138*RENDEMENTS_POIS!P$138+RENDEMENTS_POIS!P$140*SURFACES_POIS!P$140)/(SURFACES_POIS!P$136+SURFACES_POIS!P$138+SURFACES_POIS!P$140)</f>
        <v>50.252942340243131</v>
      </c>
      <c r="Q165" s="30">
        <f>(Q$136*SURFACES_POIS!Q$136+SURFACES_POIS!Q$138*RENDEMENTS_POIS!Q$138+RENDEMENTS_POIS!Q$140*SURFACES_POIS!Q$140)/(SURFACES_POIS!Q$136+SURFACES_POIS!Q$138+SURFACES_POIS!Q$140)</f>
        <v>44.57539702233251</v>
      </c>
      <c r="R165" s="30">
        <f>(R$136*SURFACES_POIS!R$136+SURFACES_POIS!R$138*RENDEMENTS_POIS!R$138+RENDEMENTS_POIS!R$140*SURFACES_POIS!R$140)/(SURFACES_POIS!R$136+SURFACES_POIS!R$138+SURFACES_POIS!R$140)</f>
        <v>51.90996778144136</v>
      </c>
      <c r="S165" s="30">
        <f>(S$136*SURFACES_POIS!S$136+SURFACES_POIS!S$138*RENDEMENTS_POIS!S$138+RENDEMENTS_POIS!S$140*SURFACES_POIS!S$140)/(SURFACES_POIS!S$136+SURFACES_POIS!S$138+SURFACES_POIS!S$140)</f>
        <v>41.332593460323928</v>
      </c>
      <c r="T165" s="30">
        <f>(T$136*SURFACES_POIS!T$136+SURFACES_POIS!T$138*RENDEMENTS_POIS!T$138+RENDEMENTS_POIS!T$140*SURFACES_POIS!T$140)/(SURFACES_POIS!T$136+SURFACES_POIS!T$138+SURFACES_POIS!T$140)</f>
        <v>43.918911523367818</v>
      </c>
      <c r="U165" s="30">
        <f>(U$136*SURFACES_POIS!U$136+SURFACES_POIS!U$138*RENDEMENTS_POIS!U$138+RENDEMENTS_POIS!U$140*SURFACES_POIS!U$140)/(SURFACES_POIS!U$136+SURFACES_POIS!U$138+SURFACES_POIS!U$140)</f>
        <v>35.2563748424149</v>
      </c>
      <c r="V165" s="30">
        <f>(V$136*SURFACES_POIS!V$136+SURFACES_POIS!V$138*RENDEMENTS_POIS!V$138+RENDEMENTS_POIS!V$140*SURFACES_POIS!V$140)/(SURFACES_POIS!V$136+SURFACES_POIS!V$138+SURFACES_POIS!V$140)</f>
        <v>45.020803590978758</v>
      </c>
      <c r="W165" s="30">
        <f>(W$136*SURFACES_POIS!W$136+SURFACES_POIS!W$138*RENDEMENTS_POIS!W$138+RENDEMENTS_POIS!W$140*SURFACES_POIS!W$140)/(SURFACES_POIS!W$136+SURFACES_POIS!W$138+SURFACES_POIS!W$140)</f>
        <v>52.299033254156775</v>
      </c>
      <c r="X165" s="30">
        <f>(X$136*SURFACES_POIS!X$136+SURFACES_POIS!X$138*RENDEMENTS_POIS!X$138+RENDEMENTS_POIS!X$140*SURFACES_POIS!X$140)/(SURFACES_POIS!X$136+SURFACES_POIS!X$138+SURFACES_POIS!X$140)</f>
        <v>47.073925073321895</v>
      </c>
      <c r="Y165" s="30">
        <f>(Y$136*SURFACES_POIS!Y$136+SURFACES_POIS!Y$138*RENDEMENTS_POIS!Y$138+RENDEMENTS_POIS!Y$140*SURFACES_POIS!Y$140)/(SURFACES_POIS!Y$136+SURFACES_POIS!Y$138+SURFACES_POIS!Y$140)</f>
        <v>34.647660541769277</v>
      </c>
      <c r="Z165" s="30">
        <f>(Z$136*SURFACES_POIS!Z$136+SURFACES_POIS!Z$138*RENDEMENTS_POIS!Z$138+RENDEMENTS_POIS!Z$140*SURFACES_POIS!Z$140)/(SURFACES_POIS!Z$136+SURFACES_POIS!Z$138+SURFACES_POIS!Z$140)</f>
        <v>44.208282873926798</v>
      </c>
      <c r="AA165" s="30">
        <f>(AA$136*SURFACES_POIS!AA$136+SURFACES_POIS!AA$138*RENDEMENTS_POIS!AA$138+RENDEMENTS_POIS!AA$140*SURFACES_POIS!AA$140)/(SURFACES_POIS!AA$136+SURFACES_POIS!AA$138+SURFACES_POIS!AA$140)</f>
        <v>40.931180233067558</v>
      </c>
      <c r="AB165" s="30">
        <f>(AB$136*SURFACES_POIS!AB$136+SURFACES_POIS!AB$138*RENDEMENTS_POIS!AB$138+RENDEMENTS_POIS!AB$140*SURFACES_POIS!AB$140)/(SURFACES_POIS!AB$136+SURFACES_POIS!AB$138+SURFACES_POIS!AB$140)</f>
        <v>38.987324174026824</v>
      </c>
      <c r="AC165" s="30">
        <f>(AC$136*SURFACES_POIS!AC$136+SURFACES_POIS!AC$138*RENDEMENTS_POIS!AC$138+RENDEMENTS_POIS!AC$140*SURFACES_POIS!AC$140)/(SURFACES_POIS!AC$136+SURFACES_POIS!AC$138+SURFACES_POIS!AC$140)</f>
        <v>41.165230677940961</v>
      </c>
      <c r="AD165" s="30">
        <f>(AD$136*SURFACES_POIS!AD$136+SURFACES_POIS!AD$138*RENDEMENTS_POIS!AD$138+RENDEMENTS_POIS!AD$140*SURFACES_POIS!AD$140)/(SURFACES_POIS!AD$136+SURFACES_POIS!AD$138+SURFACES_POIS!AD$140)</f>
        <v>21.137745627294322</v>
      </c>
      <c r="AE165" s="30">
        <f>(AE$136*SURFACES_POIS!AE$136+SURFACES_POIS!AE$138*RENDEMENTS_POIS!AE$138+RENDEMENTS_POIS!AE$140*SURFACES_POIS!AE$140)/(SURFACES_POIS!AE$136+SURFACES_POIS!AE$138+SURFACES_POIS!AE$140)</f>
        <v>32.177924703695091</v>
      </c>
      <c r="AF165" s="30">
        <f>(AF$136*SURFACES_POIS!AF$136+SURFACES_POIS!AF$138*RENDEMENTS_POIS!AF$138+RENDEMENTS_POIS!AF$140*SURFACES_POIS!AF$140)/(SURFACES_POIS!AF$136+SURFACES_POIS!AF$138+SURFACES_POIS!AF$140)</f>
        <v>40.709897610921502</v>
      </c>
    </row>
    <row r="166" spans="1:32" x14ac:dyDescent="0.2">
      <c r="A166" s="15" t="s">
        <v>195</v>
      </c>
      <c r="B166" s="28" t="s">
        <v>148</v>
      </c>
      <c r="C166" s="30">
        <f>(C$141*SURFACES_POIS!C$141+SURFACES_POIS!C$142*RENDEMENTS_POIS!C$142)/(SURFACES_POIS!C$141+SURFACES_POIS!C$142)</f>
        <v>52.625252379605215</v>
      </c>
      <c r="D166" s="30">
        <f>(D$141*SURFACES_POIS!D$141+SURFACES_POIS!D$142*RENDEMENTS_POIS!D$142)/(SURFACES_POIS!D$141+SURFACES_POIS!D$142)</f>
        <v>58.0518893552835</v>
      </c>
      <c r="E166" s="30">
        <f>(E$141*SURFACES_POIS!E$141+SURFACES_POIS!E$142*RENDEMENTS_POIS!E$142)/(SURFACES_POIS!E$141+SURFACES_POIS!E$142)</f>
        <v>50.355385559837664</v>
      </c>
      <c r="F166" s="30">
        <f>(F$141*SURFACES_POIS!F$141+SURFACES_POIS!F$142*RENDEMENTS_POIS!F$142)/(SURFACES_POIS!F$141+SURFACES_POIS!F$142)</f>
        <v>52.10458579788672</v>
      </c>
      <c r="G166" s="30">
        <f>(G$141*SURFACES_POIS!G$141+SURFACES_POIS!G$142*RENDEMENTS_POIS!G$142)/(SURFACES_POIS!G$141+SURFACES_POIS!G$142)</f>
        <v>52.952853884349096</v>
      </c>
      <c r="H166" s="30">
        <f>(H$141*SURFACES_POIS!H$141+SURFACES_POIS!H$142*RENDEMENTS_POIS!H$142)/(SURFACES_POIS!H$141+SURFACES_POIS!H$142)</f>
        <v>53.820002029246517</v>
      </c>
      <c r="I166" s="30">
        <f>(I$141*SURFACES_POIS!I$141+SURFACES_POIS!I$142*RENDEMENTS_POIS!I$142)/(SURFACES_POIS!I$141+SURFACES_POIS!I$142)</f>
        <v>51.889355047909334</v>
      </c>
      <c r="J166" s="30">
        <f>(J$141*SURFACES_POIS!J$141+SURFACES_POIS!J$142*RENDEMENTS_POIS!J$142)/(SURFACES_POIS!J$141+SURFACES_POIS!J$142)</f>
        <v>61.554334628715466</v>
      </c>
      <c r="K166" s="30">
        <f>(K$141*SURFACES_POIS!K$141+SURFACES_POIS!K$142*RENDEMENTS_POIS!K$142)/(SURFACES_POIS!K$141+SURFACES_POIS!K$142)</f>
        <v>57.482509491135801</v>
      </c>
      <c r="L166" s="30">
        <f>(L$141*SURFACES_POIS!L$141+SURFACES_POIS!L$142*RENDEMENTS_POIS!L$142)/(SURFACES_POIS!L$141+SURFACES_POIS!L$142)</f>
        <v>58.654533538831764</v>
      </c>
      <c r="M166" s="30">
        <f>(M$141*SURFACES_POIS!M$141+SURFACES_POIS!M$142*RENDEMENTS_POIS!M$142)/(SURFACES_POIS!M$141+SURFACES_POIS!M$142)</f>
        <v>63.964380824447993</v>
      </c>
      <c r="N166" s="30">
        <f>(N$141*SURFACES_POIS!N$141+SURFACES_POIS!N$142*RENDEMENTS_POIS!N$142)/(SURFACES_POIS!N$141+SURFACES_POIS!N$142)</f>
        <v>47.001244309559944</v>
      </c>
      <c r="O166" s="30">
        <f>(O$141*SURFACES_POIS!O$141+SURFACES_POIS!O$142*RENDEMENTS_POIS!O$142)/(SURFACES_POIS!O$141+SURFACES_POIS!O$142)</f>
        <v>44.673627915797454</v>
      </c>
      <c r="P166" s="30">
        <f>(P$141*SURFACES_POIS!P$141+SURFACES_POIS!P$142*RENDEMENTS_POIS!P$142)/(SURFACES_POIS!P$141+SURFACES_POIS!P$142)</f>
        <v>54</v>
      </c>
      <c r="Q166" s="30">
        <f>(Q$141*SURFACES_POIS!Q$141+SURFACES_POIS!Q$142*RENDEMENTS_POIS!Q$142)/(SURFACES_POIS!Q$141+SURFACES_POIS!Q$142)</f>
        <v>52.165222443130467</v>
      </c>
      <c r="R166" s="30">
        <f>(R$141*SURFACES_POIS!R$141+SURFACES_POIS!R$142*RENDEMENTS_POIS!R$142)/(SURFACES_POIS!R$141+SURFACES_POIS!R$142)</f>
        <v>55.094320732988265</v>
      </c>
      <c r="S166" s="30">
        <f>(S$141*SURFACES_POIS!S$141+SURFACES_POIS!S$142*RENDEMENTS_POIS!S$142)/(SURFACES_POIS!S$141+SURFACES_POIS!S$142)</f>
        <v>43.558304194457712</v>
      </c>
      <c r="T166" s="30">
        <f>(T$141*SURFACES_POIS!T$141+SURFACES_POIS!T$142*RENDEMENTS_POIS!T$142)/(SURFACES_POIS!T$141+SURFACES_POIS!T$142)</f>
        <v>48.162420360727793</v>
      </c>
      <c r="U166" s="30">
        <f>(U$141*SURFACES_POIS!U$141+SURFACES_POIS!U$142*RENDEMENTS_POIS!U$142)/(SURFACES_POIS!U$141+SURFACES_POIS!U$142)</f>
        <v>41.02435406996667</v>
      </c>
      <c r="V166" s="30">
        <f>(V$141*SURFACES_POIS!V$141+SURFACES_POIS!V$142*RENDEMENTS_POIS!V$142)/(SURFACES_POIS!V$141+SURFACES_POIS!V$142)</f>
        <v>50.793793103448273</v>
      </c>
      <c r="W166" s="30">
        <f>(W$141*SURFACES_POIS!W$141+SURFACES_POIS!W$142*RENDEMENTS_POIS!W$142)/(SURFACES_POIS!W$141+SURFACES_POIS!W$142)</f>
        <v>54.825496172581772</v>
      </c>
      <c r="X166" s="30">
        <f>(X$141*SURFACES_POIS!X$141+SURFACES_POIS!X$142*RENDEMENTS_POIS!X$142)/(SURFACES_POIS!X$141+SURFACES_POIS!X$142)</f>
        <v>49.095731136209963</v>
      </c>
      <c r="Y166" s="30">
        <f>(Y$141*SURFACES_POIS!Y$141+SURFACES_POIS!Y$142*RENDEMENTS_POIS!Y$142)/(SURFACES_POIS!Y$141+SURFACES_POIS!Y$142)</f>
        <v>40.238744737849217</v>
      </c>
      <c r="Z166" s="30">
        <f>(Z$141*SURFACES_POIS!Z$141+SURFACES_POIS!Z$142*RENDEMENTS_POIS!Z$142)/(SURFACES_POIS!Z$141+SURFACES_POIS!Z$142)</f>
        <v>47.668672466884992</v>
      </c>
      <c r="AA166" s="30">
        <f>(AA$141*SURFACES_POIS!AA$141+SURFACES_POIS!AA$142*RENDEMENTS_POIS!AA$142)/(SURFACES_POIS!AA$141+SURFACES_POIS!AA$142)</f>
        <v>48.943611890407695</v>
      </c>
      <c r="AB166" s="30">
        <f>(AB$141*SURFACES_POIS!AB$141+SURFACES_POIS!AB$142*RENDEMENTS_POIS!AB$142)/(SURFACES_POIS!AB$141+SURFACES_POIS!AB$142)</f>
        <v>43.39411764705882</v>
      </c>
      <c r="AC166" s="30">
        <f>(AC$141*SURFACES_POIS!AC$141+SURFACES_POIS!AC$142*RENDEMENTS_POIS!AC$142)/(SURFACES_POIS!AC$141+SURFACES_POIS!AC$142)</f>
        <v>46.32607802421137</v>
      </c>
      <c r="AD166" s="30">
        <f>(AD$141*SURFACES_POIS!AD$141+SURFACES_POIS!AD$142*RENDEMENTS_POIS!AD$142)/(SURFACES_POIS!AD$141+SURFACES_POIS!AD$142)</f>
        <v>29.015764883195178</v>
      </c>
      <c r="AE166" s="30">
        <f>(AE$141*SURFACES_POIS!AE$141+SURFACES_POIS!AE$142*RENDEMENTS_POIS!AE$142)/(SURFACES_POIS!AE$141+SURFACES_POIS!AE$142)</f>
        <v>42.499772830531583</v>
      </c>
      <c r="AF166" s="30">
        <f>(AF$141*SURFACES_POIS!AF$141+SURFACES_POIS!AF$142*RENDEMENTS_POIS!AF$142)/(SURFACES_POIS!AF$141+SURFACES_POIS!AF$142)</f>
        <v>40.553763440860223</v>
      </c>
    </row>
    <row r="167" spans="1:32" x14ac:dyDescent="0.2">
      <c r="A167" s="15" t="s">
        <v>196</v>
      </c>
      <c r="B167" s="28" t="s">
        <v>148</v>
      </c>
      <c r="C167" s="30">
        <f>C$130</f>
        <v>48.57</v>
      </c>
      <c r="D167" s="30">
        <f t="shared" ref="D167:AF167" si="30">D$130</f>
        <v>56.74</v>
      </c>
      <c r="E167" s="30">
        <f t="shared" si="30"/>
        <v>55.480000000000004</v>
      </c>
      <c r="F167" s="30">
        <f t="shared" si="30"/>
        <v>53.06</v>
      </c>
      <c r="G167" s="30">
        <f t="shared" si="30"/>
        <v>53.77</v>
      </c>
      <c r="H167" s="30">
        <f t="shared" si="30"/>
        <v>53.68</v>
      </c>
      <c r="I167" s="30">
        <f t="shared" si="30"/>
        <v>47.81</v>
      </c>
      <c r="J167" s="30">
        <f t="shared" si="30"/>
        <v>48.09</v>
      </c>
      <c r="K167" s="30">
        <f t="shared" si="30"/>
        <v>51.79</v>
      </c>
      <c r="L167" s="30">
        <f t="shared" si="30"/>
        <v>54.33</v>
      </c>
      <c r="M167" s="30">
        <f t="shared" si="30"/>
        <v>57.6</v>
      </c>
      <c r="N167" s="30">
        <f t="shared" si="30"/>
        <v>45.27</v>
      </c>
      <c r="O167" s="30">
        <f t="shared" si="30"/>
        <v>39.99</v>
      </c>
      <c r="P167" s="30">
        <f t="shared" si="30"/>
        <v>53.25</v>
      </c>
      <c r="Q167" s="30">
        <f t="shared" si="30"/>
        <v>47.74</v>
      </c>
      <c r="R167" s="30">
        <f t="shared" si="30"/>
        <v>54.65</v>
      </c>
      <c r="S167" s="30">
        <f t="shared" si="30"/>
        <v>44.03</v>
      </c>
      <c r="T167" s="30">
        <f t="shared" si="30"/>
        <v>43.45</v>
      </c>
      <c r="U167" s="30">
        <f t="shared" si="30"/>
        <v>47</v>
      </c>
      <c r="V167" s="30">
        <f t="shared" si="30"/>
        <v>49.13</v>
      </c>
      <c r="W167" s="30">
        <f t="shared" si="30"/>
        <v>53.33</v>
      </c>
      <c r="X167" s="30">
        <f t="shared" si="30"/>
        <v>50</v>
      </c>
      <c r="Y167" s="30">
        <f t="shared" si="30"/>
        <v>38.15</v>
      </c>
      <c r="Z167" s="30">
        <f t="shared" si="30"/>
        <v>43.410000000000004</v>
      </c>
      <c r="AA167" s="30">
        <f t="shared" si="30"/>
        <v>46.550000000000004</v>
      </c>
      <c r="AB167" s="30">
        <f t="shared" si="30"/>
        <v>42.300000000000004</v>
      </c>
      <c r="AC167" s="30">
        <f t="shared" si="30"/>
        <v>43.38</v>
      </c>
      <c r="AD167" s="30">
        <f t="shared" si="30"/>
        <v>22</v>
      </c>
      <c r="AE167" s="30">
        <f t="shared" si="30"/>
        <v>44.04</v>
      </c>
      <c r="AF167" s="30">
        <f t="shared" si="30"/>
        <v>38.12049861495845</v>
      </c>
    </row>
    <row r="168" spans="1:32" x14ac:dyDescent="0.2">
      <c r="A168" s="15" t="s">
        <v>197</v>
      </c>
      <c r="B168" s="28" t="s">
        <v>148</v>
      </c>
      <c r="C168" s="30">
        <f>(C$132*SURFACES_POIS!C$132+SURFACES_POIS!C$133*RENDEMENTS_POIS!C$133)/(SURFACES_POIS!C$132+SURFACES_POIS!C$133)</f>
        <v>47.990140922329466</v>
      </c>
      <c r="D168" s="30">
        <f>(D$132*SURFACES_POIS!D$132+SURFACES_POIS!D$133*RENDEMENTS_POIS!D$133)/(SURFACES_POIS!D$132+SURFACES_POIS!D$133)</f>
        <v>58.872821038251359</v>
      </c>
      <c r="E168" s="30">
        <f>(E$132*SURFACES_POIS!E$132+SURFACES_POIS!E$133*RENDEMENTS_POIS!E$133)/(SURFACES_POIS!E$132+SURFACES_POIS!E$133)</f>
        <v>47.844575783721595</v>
      </c>
      <c r="F168" s="30">
        <f>(F$132*SURFACES_POIS!F$132+SURFACES_POIS!F$133*RENDEMENTS_POIS!F$133)/(SURFACES_POIS!F$132+SURFACES_POIS!F$133)</f>
        <v>52.049310538378791</v>
      </c>
      <c r="G168" s="30">
        <f>(G$132*SURFACES_POIS!G$132+SURFACES_POIS!G$133*RENDEMENTS_POIS!G$133)/(SURFACES_POIS!G$132+SURFACES_POIS!G$133)</f>
        <v>48.056508849520533</v>
      </c>
      <c r="H168" s="30">
        <f>(H$132*SURFACES_POIS!H$132+SURFACES_POIS!H$133*RENDEMENTS_POIS!H$133)/(SURFACES_POIS!H$132+SURFACES_POIS!H$133)</f>
        <v>51.14682194616978</v>
      </c>
      <c r="I168" s="30">
        <f>(I$132*SURFACES_POIS!I$132+SURFACES_POIS!I$133*RENDEMENTS_POIS!I$133)/(SURFACES_POIS!I$132+SURFACES_POIS!I$133)</f>
        <v>49.118668190976393</v>
      </c>
      <c r="J168" s="30">
        <f>(J$132*SURFACES_POIS!J$132+SURFACES_POIS!J$133*RENDEMENTS_POIS!J$133)/(SURFACES_POIS!J$132+SURFACES_POIS!J$133)</f>
        <v>52.661009847056356</v>
      </c>
      <c r="K168" s="30">
        <f>(K$132*SURFACES_POIS!K$132+SURFACES_POIS!K$133*RENDEMENTS_POIS!K$133)/(SURFACES_POIS!K$132+SURFACES_POIS!K$133)</f>
        <v>48.650267795085647</v>
      </c>
      <c r="L168" s="30">
        <f>(L$132*SURFACES_POIS!L$132+SURFACES_POIS!L$133*RENDEMENTS_POIS!L$133)/(SURFACES_POIS!L$132+SURFACES_POIS!L$133)</f>
        <v>55.048382147549638</v>
      </c>
      <c r="M168" s="30">
        <f>(M$132*SURFACES_POIS!M$132+SURFACES_POIS!M$133*RENDEMENTS_POIS!M$133)/(SURFACES_POIS!M$132+SURFACES_POIS!M$133)</f>
        <v>56.884831935547773</v>
      </c>
      <c r="N168" s="30">
        <f>(N$132*SURFACES_POIS!N$132+SURFACES_POIS!N$133*RENDEMENTS_POIS!N$133)/(SURFACES_POIS!N$132+SURFACES_POIS!N$133)</f>
        <v>47.213404352457765</v>
      </c>
      <c r="O168" s="30">
        <f>(O$132*SURFACES_POIS!O$132+SURFACES_POIS!O$133*RENDEMENTS_POIS!O$133)/(SURFACES_POIS!O$132+SURFACES_POIS!O$133)</f>
        <v>39.151342181312216</v>
      </c>
      <c r="P168" s="30">
        <f>(P$132*SURFACES_POIS!P$132+SURFACES_POIS!P$133*RENDEMENTS_POIS!P$133)/(SURFACES_POIS!P$132+SURFACES_POIS!P$133)</f>
        <v>51.516178764247151</v>
      </c>
      <c r="Q168" s="30">
        <f>(Q$132*SURFACES_POIS!Q$132+SURFACES_POIS!Q$133*RENDEMENTS_POIS!Q$133)/(SURFACES_POIS!Q$132+SURFACES_POIS!Q$133)</f>
        <v>47.902664509962513</v>
      </c>
      <c r="R168" s="30">
        <f>(R$132*SURFACES_POIS!R$132+SURFACES_POIS!R$133*RENDEMENTS_POIS!R$133)/(SURFACES_POIS!R$132+SURFACES_POIS!R$133)</f>
        <v>49.652569855190698</v>
      </c>
      <c r="S168" s="30">
        <f>(S$132*SURFACES_POIS!S$132+SURFACES_POIS!S$133*RENDEMENTS_POIS!S$133)/(SURFACES_POIS!S$132+SURFACES_POIS!S$133)</f>
        <v>47.2350285450526</v>
      </c>
      <c r="T168" s="30">
        <f>(T$132*SURFACES_POIS!T$132+SURFACES_POIS!T$133*RENDEMENTS_POIS!T$133)/(SURFACES_POIS!T$132+SURFACES_POIS!T$133)</f>
        <v>46.275540242381609</v>
      </c>
      <c r="U168" s="30">
        <f>(U$132*SURFACES_POIS!U$132+SURFACES_POIS!U$133*RENDEMENTS_POIS!U$133)/(SURFACES_POIS!U$132+SURFACES_POIS!U$133)</f>
        <v>36.559434084714226</v>
      </c>
      <c r="V168" s="30">
        <f>(V$132*SURFACES_POIS!V$132+SURFACES_POIS!V$133*RENDEMENTS_POIS!V$133)/(SURFACES_POIS!V$132+SURFACES_POIS!V$133)</f>
        <v>50.57379390059571</v>
      </c>
      <c r="W168" s="30">
        <f>(W$132*SURFACES_POIS!W$132+SURFACES_POIS!W$133*RENDEMENTS_POIS!W$133)/(SURFACES_POIS!W$132+SURFACES_POIS!W$133)</f>
        <v>52.239080459770115</v>
      </c>
      <c r="X168" s="30">
        <f>(X$132*SURFACES_POIS!X$132+SURFACES_POIS!X$133*RENDEMENTS_POIS!X$133)/(SURFACES_POIS!X$132+SURFACES_POIS!X$133)</f>
        <v>50.19693249418053</v>
      </c>
      <c r="Y168" s="30">
        <f>(Y$132*SURFACES_POIS!Y$132+SURFACES_POIS!Y$133*RENDEMENTS_POIS!Y$133)/(SURFACES_POIS!Y$132+SURFACES_POIS!Y$133)</f>
        <v>48.775525661315854</v>
      </c>
      <c r="Z168" s="30">
        <f>(Z$132*SURFACES_POIS!Z$132+SURFACES_POIS!Z$133*RENDEMENTS_POIS!Z$133)/(SURFACES_POIS!Z$132+SURFACES_POIS!Z$133)</f>
        <v>46.836558935361218</v>
      </c>
      <c r="AA168" s="30">
        <f>(AA$132*SURFACES_POIS!AA$132+SURFACES_POIS!AA$133*RENDEMENTS_POIS!AA$133)/(SURFACES_POIS!AA$132+SURFACES_POIS!AA$133)</f>
        <v>41.558188976377956</v>
      </c>
      <c r="AB168" s="30">
        <f>(AB$132*SURFACES_POIS!AB$132+SURFACES_POIS!AB$133*RENDEMENTS_POIS!AB$133)/(SURFACES_POIS!AB$132+SURFACES_POIS!AB$133)</f>
        <v>43.046176470588236</v>
      </c>
      <c r="AC168" s="30">
        <f>(AC$132*SURFACES_POIS!AC$132+SURFACES_POIS!AC$133*RENDEMENTS_POIS!AC$133)/(SURFACES_POIS!AC$132+SURFACES_POIS!AC$133)</f>
        <v>44.191212121212118</v>
      </c>
      <c r="AD168" s="30">
        <f>(AD$132*SURFACES_POIS!AD$132+SURFACES_POIS!AD$133*RENDEMENTS_POIS!AD$133)/(SURFACES_POIS!AD$132+SURFACES_POIS!AD$133)</f>
        <v>33.069239250275636</v>
      </c>
      <c r="AE168" s="30">
        <f>(AE$132*SURFACES_POIS!AE$132+SURFACES_POIS!AE$133*RENDEMENTS_POIS!AE$133)/(SURFACES_POIS!AE$132+SURFACES_POIS!AE$133)</f>
        <v>39.310886012941758</v>
      </c>
      <c r="AF168" s="30">
        <f>(AF$132*SURFACES_POIS!AF$132+SURFACES_POIS!AF$133*RENDEMENTS_POIS!AF$133)/(SURFACES_POIS!AF$132+SURFACES_POIS!AF$133)</f>
        <v>33.987261146496813</v>
      </c>
    </row>
    <row r="169" spans="1:32" x14ac:dyDescent="0.2">
      <c r="A169" s="15" t="s">
        <v>198</v>
      </c>
      <c r="B169" s="28" t="s">
        <v>148</v>
      </c>
      <c r="C169" s="30">
        <f>(C$131*SURFACES_POIS!C$131+SURFACES_POIS!C$135*RENDEMENTS_POIS!C$135+RENDEMENTS_POIS!C$143*SURFACES_POIS!C$143)/(SURFACES_POIS!C$131+SURFACES_POIS!C$135+SURFACES_POIS!C$143)</f>
        <v>37.148695740674775</v>
      </c>
      <c r="D169" s="30">
        <f>(D$131*SURFACES_POIS!D$131+SURFACES_POIS!D$135*RENDEMENTS_POIS!D$135+RENDEMENTS_POIS!D$143*SURFACES_POIS!D$143)/(SURFACES_POIS!D$131+SURFACES_POIS!D$135+SURFACES_POIS!D$143)</f>
        <v>38.92440051047538</v>
      </c>
      <c r="E169" s="30">
        <f>(E$131*SURFACES_POIS!E$131+SURFACES_POIS!E$135*RENDEMENTS_POIS!E$135+RENDEMENTS_POIS!E$143*SURFACES_POIS!E$143)/(SURFACES_POIS!E$131+SURFACES_POIS!E$135+SURFACES_POIS!E$143)</f>
        <v>36.517974237488893</v>
      </c>
      <c r="F169" s="30">
        <f>(F$131*SURFACES_POIS!F$131+SURFACES_POIS!F$135*RENDEMENTS_POIS!F$135+RENDEMENTS_POIS!F$143*SURFACES_POIS!F$143)/(SURFACES_POIS!F$131+SURFACES_POIS!F$135+SURFACES_POIS!F$143)</f>
        <v>37.241701702347179</v>
      </c>
      <c r="G169" s="30">
        <f>(G$131*SURFACES_POIS!G$131+SURFACES_POIS!G$135*RENDEMENTS_POIS!G$135+RENDEMENTS_POIS!G$143*SURFACES_POIS!G$143)/(SURFACES_POIS!G$131+SURFACES_POIS!G$135+SURFACES_POIS!G$143)</f>
        <v>44.230033140016573</v>
      </c>
      <c r="H169" s="30">
        <f>(H$131*SURFACES_POIS!H$131+SURFACES_POIS!H$135*RENDEMENTS_POIS!H$135+RENDEMENTS_POIS!H$143*SURFACES_POIS!H$143)/(SURFACES_POIS!H$131+SURFACES_POIS!H$135+SURFACES_POIS!H$143)</f>
        <v>45.283988850384205</v>
      </c>
      <c r="I169" s="30">
        <f>(I$131*SURFACES_POIS!I$131+SURFACES_POIS!I$135*RENDEMENTS_POIS!I$135+RENDEMENTS_POIS!I$143*SURFACES_POIS!I$143)/(SURFACES_POIS!I$131+SURFACES_POIS!I$135+SURFACES_POIS!I$143)</f>
        <v>42.778761484042384</v>
      </c>
      <c r="J169" s="30">
        <f>(J$131*SURFACES_POIS!J$131+SURFACES_POIS!J$135*RENDEMENTS_POIS!J$135+RENDEMENTS_POIS!J$143*SURFACES_POIS!J$143)/(SURFACES_POIS!J$131+SURFACES_POIS!J$135+SURFACES_POIS!J$143)</f>
        <v>38.096432700809359</v>
      </c>
      <c r="K169" s="30">
        <f>(K$131*SURFACES_POIS!K$131+SURFACES_POIS!K$135*RENDEMENTS_POIS!K$135+RENDEMENTS_POIS!K$143*SURFACES_POIS!K$143)/(SURFACES_POIS!K$131+SURFACES_POIS!K$135+SURFACES_POIS!K$143)</f>
        <v>37.435468067459219</v>
      </c>
      <c r="L169" s="30">
        <f>(L$131*SURFACES_POIS!L$131+SURFACES_POIS!L$135*RENDEMENTS_POIS!L$135+RENDEMENTS_POIS!L$143*SURFACES_POIS!L$143)/(SURFACES_POIS!L$131+SURFACES_POIS!L$135+SURFACES_POIS!L$143)</f>
        <v>43.253813898043617</v>
      </c>
      <c r="M169" s="30">
        <f>(M$131*SURFACES_POIS!M$131+SURFACES_POIS!M$135*RENDEMENTS_POIS!M$135+RENDEMENTS_POIS!M$143*SURFACES_POIS!M$143)/(SURFACES_POIS!M$131+SURFACES_POIS!M$135+SURFACES_POIS!M$143)</f>
        <v>40.050931608943444</v>
      </c>
      <c r="N169" s="30">
        <f>(N$131*SURFACES_POIS!N$131+SURFACES_POIS!N$135*RENDEMENTS_POIS!N$135+RENDEMENTS_POIS!N$143*SURFACES_POIS!N$143)/(SURFACES_POIS!N$131+SURFACES_POIS!N$135+SURFACES_POIS!N$143)</f>
        <v>37.926322721144878</v>
      </c>
      <c r="O169" s="30">
        <f>(O$131*SURFACES_POIS!O$131+SURFACES_POIS!O$135*RENDEMENTS_POIS!O$135+RENDEMENTS_POIS!O$143*SURFACES_POIS!O$143)/(SURFACES_POIS!O$131+SURFACES_POIS!O$135+SURFACES_POIS!O$143)</f>
        <v>35.231995601238836</v>
      </c>
      <c r="P169" s="30">
        <f>(P$131*SURFACES_POIS!P$131+SURFACES_POIS!P$135*RENDEMENTS_POIS!P$135+RENDEMENTS_POIS!P$143*SURFACES_POIS!P$143)/(SURFACES_POIS!P$131+SURFACES_POIS!P$135+SURFACES_POIS!P$143)</f>
        <v>46.160027114967463</v>
      </c>
      <c r="Q169" s="30">
        <f>(Q$131*SURFACES_POIS!Q$131+SURFACES_POIS!Q$135*RENDEMENTS_POIS!Q$135+RENDEMENTS_POIS!Q$143*SURFACES_POIS!Q$143)/(SURFACES_POIS!Q$131+SURFACES_POIS!Q$135+SURFACES_POIS!Q$143)</f>
        <v>40.121216462620474</v>
      </c>
      <c r="R169" s="30">
        <f>(R$131*SURFACES_POIS!R$131+SURFACES_POIS!R$135*RENDEMENTS_POIS!R$135+RENDEMENTS_POIS!R$143*SURFACES_POIS!R$143)/(SURFACES_POIS!R$131+SURFACES_POIS!R$135+SURFACES_POIS!R$143)</f>
        <v>36.395420830328632</v>
      </c>
      <c r="S169" s="30">
        <f>(S$131*SURFACES_POIS!S$131+SURFACES_POIS!S$135*RENDEMENTS_POIS!S$135+RENDEMENTS_POIS!S$143*SURFACES_POIS!S$143)/(SURFACES_POIS!S$131+SURFACES_POIS!S$135+SURFACES_POIS!S$143)</f>
        <v>39.662535431482326</v>
      </c>
      <c r="T169" s="30">
        <f>(T$131*SURFACES_POIS!T$131+SURFACES_POIS!T$135*RENDEMENTS_POIS!T$135+RENDEMENTS_POIS!T$143*SURFACES_POIS!T$143)/(SURFACES_POIS!T$131+SURFACES_POIS!T$135+SURFACES_POIS!T$143)</f>
        <v>37.570518072289154</v>
      </c>
      <c r="U169" s="30">
        <f>(U$131*SURFACES_POIS!U$131+SURFACES_POIS!U$135*RENDEMENTS_POIS!U$135+RENDEMENTS_POIS!U$143*SURFACES_POIS!U$143)/(SURFACES_POIS!U$131+SURFACES_POIS!U$135+SURFACES_POIS!U$143)</f>
        <v>34.692193274205472</v>
      </c>
      <c r="V169" s="30">
        <f>(V$131*SURFACES_POIS!V$131+SURFACES_POIS!V$135*RENDEMENTS_POIS!V$135+RENDEMENTS_POIS!V$143*SURFACES_POIS!V$143)/(SURFACES_POIS!V$131+SURFACES_POIS!V$135+SURFACES_POIS!V$143)</f>
        <v>42.381647887323943</v>
      </c>
      <c r="W169" s="30">
        <f>(W$131*SURFACES_POIS!W$131+SURFACES_POIS!W$135*RENDEMENTS_POIS!W$135+RENDEMENTS_POIS!W$143*SURFACES_POIS!W$143)/(SURFACES_POIS!W$131+SURFACES_POIS!W$135+SURFACES_POIS!W$143)</f>
        <v>43.811867384240458</v>
      </c>
      <c r="X169" s="30">
        <f>(X$131*SURFACES_POIS!X$131+SURFACES_POIS!X$135*RENDEMENTS_POIS!X$135+RENDEMENTS_POIS!X$143*SURFACES_POIS!X$143)/(SURFACES_POIS!X$131+SURFACES_POIS!X$135+SURFACES_POIS!X$143)</f>
        <v>31.23979861519663</v>
      </c>
      <c r="Y169" s="30">
        <f>(Y$131*SURFACES_POIS!Y$131+SURFACES_POIS!Y$135*RENDEMENTS_POIS!Y$135+RENDEMENTS_POIS!Y$143*SURFACES_POIS!Y$143)/(SURFACES_POIS!Y$131+SURFACES_POIS!Y$135+SURFACES_POIS!Y$143)</f>
        <v>23.727106069566151</v>
      </c>
      <c r="Z169" s="30">
        <f>(Z$131*SURFACES_POIS!Z$131+SURFACES_POIS!Z$135*RENDEMENTS_POIS!Z$135+RENDEMENTS_POIS!Z$143*SURFACES_POIS!Z$143)/(SURFACES_POIS!Z$131+SURFACES_POIS!Z$135+SURFACES_POIS!Z$143)</f>
        <v>39.987375713121438</v>
      </c>
      <c r="AA169" s="30">
        <f>(AA$131*SURFACES_POIS!AA$131+SURFACES_POIS!AA$135*RENDEMENTS_POIS!AA$135+RENDEMENTS_POIS!AA$143*SURFACES_POIS!AA$143)/(SURFACES_POIS!AA$131+SURFACES_POIS!AA$135+SURFACES_POIS!AA$143)</f>
        <v>38.321123114419336</v>
      </c>
      <c r="AB169" s="30">
        <f>(AB$131*SURFACES_POIS!AB$131+SURFACES_POIS!AB$135*RENDEMENTS_POIS!AB$135+RENDEMENTS_POIS!AB$143*SURFACES_POIS!AB$143)/(SURFACES_POIS!AB$131+SURFACES_POIS!AB$135+SURFACES_POIS!AB$143)</f>
        <v>34.279485955056188</v>
      </c>
      <c r="AC169" s="30">
        <f>(AC$131*SURFACES_POIS!AC$131+SURFACES_POIS!AC$135*RENDEMENTS_POIS!AC$135+RENDEMENTS_POIS!AC$143*SURFACES_POIS!AC$143)/(SURFACES_POIS!AC$131+SURFACES_POIS!AC$135+SURFACES_POIS!AC$143)</f>
        <v>34.739412057797708</v>
      </c>
      <c r="AD169" s="30">
        <f>(AD$131*SURFACES_POIS!AD$131+SURFACES_POIS!AD$135*RENDEMENTS_POIS!AD$135+RENDEMENTS_POIS!AD$143*SURFACES_POIS!AD$143)/(SURFACES_POIS!AD$131+SURFACES_POIS!AD$135+SURFACES_POIS!AD$143)</f>
        <v>33.848228026345673</v>
      </c>
      <c r="AE169" s="30">
        <f>(AE$131*SURFACES_POIS!AE$131+SURFACES_POIS!AE$135*RENDEMENTS_POIS!AE$135+RENDEMENTS_POIS!AE$143*SURFACES_POIS!AE$143)/(SURFACES_POIS!AE$131+SURFACES_POIS!AE$135+SURFACES_POIS!AE$143)</f>
        <v>32.623836413764934</v>
      </c>
      <c r="AF169" s="30">
        <f>(AF$131*SURFACES_POIS!AF$131+SURFACES_POIS!AF$135*RENDEMENTS_POIS!AF$135+RENDEMENTS_POIS!AF$143*SURFACES_POIS!AF$143)/(SURFACES_POIS!AF$131+SURFACES_POIS!AF$135+SURFACES_POIS!AF$143)</f>
        <v>33.491321978913227</v>
      </c>
    </row>
    <row r="170" spans="1:32" x14ac:dyDescent="0.2">
      <c r="A170" s="15" t="s">
        <v>199</v>
      </c>
      <c r="B170" s="28" t="s">
        <v>148</v>
      </c>
      <c r="C170" s="30">
        <f>(C$146*SURFACES_POIS!C$146+SURFACES_POIS!C$147*RENDEMENTS_POIS!C$147)/(SURFACES_POIS!C$146+SURFACES_POIS!C$147)</f>
        <v>31.924358531672631</v>
      </c>
      <c r="D170" s="30">
        <f>(D$146*SURFACES_POIS!D$146+SURFACES_POIS!D$147*RENDEMENTS_POIS!D$147)/(SURFACES_POIS!D$146+SURFACES_POIS!D$147)</f>
        <v>31.920739076154806</v>
      </c>
      <c r="E170" s="30">
        <f>(E$146*SURFACES_POIS!E$146+SURFACES_POIS!E$147*RENDEMENTS_POIS!E$147)/(SURFACES_POIS!E$146+SURFACES_POIS!E$147)</f>
        <v>35.780121168279237</v>
      </c>
      <c r="F170" s="30">
        <f>(F$146*SURFACES_POIS!F$146+SURFACES_POIS!F$147*RENDEMENTS_POIS!F$147)/(SURFACES_POIS!F$146+SURFACES_POIS!F$147)</f>
        <v>33.298333548303887</v>
      </c>
      <c r="G170" s="30">
        <f>(G$146*SURFACES_POIS!G$146+SURFACES_POIS!G$147*RENDEMENTS_POIS!G$147)/(SURFACES_POIS!G$146+SURFACES_POIS!G$147)</f>
        <v>35.222871211736631</v>
      </c>
      <c r="H170" s="30">
        <f>(H$146*SURFACES_POIS!H$146+SURFACES_POIS!H$147*RENDEMENTS_POIS!H$147)/(SURFACES_POIS!H$146+SURFACES_POIS!H$147)</f>
        <v>23.868607882052736</v>
      </c>
      <c r="I170" s="30">
        <f>(I$146*SURFACES_POIS!I$146+SURFACES_POIS!I$147*RENDEMENTS_POIS!I$147)/(SURFACES_POIS!I$146+SURFACES_POIS!I$147)</f>
        <v>32.013170971978987</v>
      </c>
      <c r="J170" s="30">
        <f>(J$146*SURFACES_POIS!J$146+SURFACES_POIS!J$147*RENDEMENTS_POIS!J$147)/(SURFACES_POIS!J$146+SURFACES_POIS!J$147)</f>
        <v>35.554692358222027</v>
      </c>
      <c r="K170" s="30">
        <f>(K$146*SURFACES_POIS!K$146+SURFACES_POIS!K$147*RENDEMENTS_POIS!K$147)/(SURFACES_POIS!K$146+SURFACES_POIS!K$147)</f>
        <v>26.340711379357113</v>
      </c>
      <c r="L170" s="30">
        <f>(L$146*SURFACES_POIS!L$146+SURFACES_POIS!L$147*RENDEMENTS_POIS!L$147)/(SURFACES_POIS!L$146+SURFACES_POIS!L$147)</f>
        <v>33.873174820390012</v>
      </c>
      <c r="M170" s="30">
        <f>(M$146*SURFACES_POIS!M$146+SURFACES_POIS!M$147*RENDEMENTS_POIS!M$147)/(SURFACES_POIS!M$146+SURFACES_POIS!M$147)</f>
        <v>28.353283482568109</v>
      </c>
      <c r="N170" s="30">
        <f>(N$146*SURFACES_POIS!N$146+SURFACES_POIS!N$147*RENDEMENTS_POIS!N$147)/(SURFACES_POIS!N$146+SURFACES_POIS!N$147)</f>
        <v>35.187244002340549</v>
      </c>
      <c r="O170" s="30">
        <f>(O$146*SURFACES_POIS!O$146+SURFACES_POIS!O$147*RENDEMENTS_POIS!O$147)/(SURFACES_POIS!O$146+SURFACES_POIS!O$147)</f>
        <v>32.351162232655192</v>
      </c>
      <c r="P170" s="30">
        <f>(P$146*SURFACES_POIS!P$146+SURFACES_POIS!P$147*RENDEMENTS_POIS!P$147)/(SURFACES_POIS!P$146+SURFACES_POIS!P$147)</f>
        <v>37.99417267750065</v>
      </c>
      <c r="Q170" s="30">
        <f>(Q$146*SURFACES_POIS!Q$146+SURFACES_POIS!Q$147*RENDEMENTS_POIS!Q$147)/(SURFACES_POIS!Q$146+SURFACES_POIS!Q$147)</f>
        <v>25.226430129546369</v>
      </c>
      <c r="R170" s="30">
        <f>(R$146*SURFACES_POIS!R$146+SURFACES_POIS!R$147*RENDEMENTS_POIS!R$147)/(SURFACES_POIS!R$146+SURFACES_POIS!R$147)</f>
        <v>25.22</v>
      </c>
      <c r="S170" s="30">
        <f>(S$146*SURFACES_POIS!S$146+SURFACES_POIS!S$147*RENDEMENTS_POIS!S$147)/(SURFACES_POIS!S$146+SURFACES_POIS!S$147)</f>
        <v>30.793628424193113</v>
      </c>
      <c r="T170" s="30">
        <f>(T$146*SURFACES_POIS!T$146+SURFACES_POIS!T$147*RENDEMENTS_POIS!T$147)/(SURFACES_POIS!T$146+SURFACES_POIS!T$147)</f>
        <v>32.140622708180544</v>
      </c>
      <c r="U170" s="30">
        <f>(U$146*SURFACES_POIS!U$146+SURFACES_POIS!U$147*RENDEMENTS_POIS!U$147)/(SURFACES_POIS!U$146+SURFACES_POIS!U$147)</f>
        <v>26.433280261723013</v>
      </c>
      <c r="V170" s="30">
        <f>(V$146*SURFACES_POIS!V$146+SURFACES_POIS!V$147*RENDEMENTS_POIS!V$147)/(SURFACES_POIS!V$146+SURFACES_POIS!V$147)</f>
        <v>34.116709072648149</v>
      </c>
      <c r="W170" s="30">
        <f>(W$146*SURFACES_POIS!W$146+SURFACES_POIS!W$147*RENDEMENTS_POIS!W$147)/(SURFACES_POIS!W$146+SURFACES_POIS!W$147)</f>
        <v>30.95637978772497</v>
      </c>
      <c r="X170" s="30">
        <f>(X$146*SURFACES_POIS!X$146+SURFACES_POIS!X$147*RENDEMENTS_POIS!X$147)/(SURFACES_POIS!X$146+SURFACES_POIS!X$147)</f>
        <v>32.317019507778419</v>
      </c>
      <c r="Y170" s="30">
        <f>(Y$146*SURFACES_POIS!Y$146+SURFACES_POIS!Y$147*RENDEMENTS_POIS!Y$147)/(SURFACES_POIS!Y$146+SURFACES_POIS!Y$147)</f>
        <v>27.632922062057172</v>
      </c>
      <c r="Z170" s="30">
        <f>(Z$146*SURFACES_POIS!Z$146+SURFACES_POIS!Z$147*RENDEMENTS_POIS!Z$147)/(SURFACES_POIS!Z$146+SURFACES_POIS!Z$147)</f>
        <v>29.628712586339212</v>
      </c>
      <c r="AA170" s="30">
        <f>(AA$146*SURFACES_POIS!AA$146+SURFACES_POIS!AA$147*RENDEMENTS_POIS!AA$147)/(SURFACES_POIS!AA$146+SURFACES_POIS!AA$147)</f>
        <v>26.978716255025848</v>
      </c>
      <c r="AB170" s="30">
        <f>(AB$146*SURFACES_POIS!AB$146+SURFACES_POIS!AB$147*RENDEMENTS_POIS!AB$147)/(SURFACES_POIS!AB$146+SURFACES_POIS!AB$147)</f>
        <v>34.11681470137826</v>
      </c>
      <c r="AC170" s="30">
        <f>(AC$146*SURFACES_POIS!AC$146+SURFACES_POIS!AC$147*RENDEMENTS_POIS!AC$147)/(SURFACES_POIS!AC$146+SURFACES_POIS!AC$147)</f>
        <v>28.59706940874036</v>
      </c>
      <c r="AD170" s="30">
        <f>(AD$146*SURFACES_POIS!AD$146+SURFACES_POIS!AD$147*RENDEMENTS_POIS!AD$147)/(SURFACES_POIS!AD$146+SURFACES_POIS!AD$147)</f>
        <v>30.192983161598391</v>
      </c>
      <c r="AE170" s="30">
        <f>(AE$146*SURFACES_POIS!AE$146+SURFACES_POIS!AE$147*RENDEMENTS_POIS!AE$147)/(SURFACES_POIS!AE$146+SURFACES_POIS!AE$147)</f>
        <v>26.887817142857141</v>
      </c>
      <c r="AF170" s="30">
        <f>(AF$146*SURFACES_POIS!AF$146+SURFACES_POIS!AF$147*RENDEMENTS_POIS!AF$147)/(SURFACES_POIS!AF$146+SURFACES_POIS!AF$147)</f>
        <v>23.512444160816852</v>
      </c>
    </row>
    <row r="171" spans="1:32" x14ac:dyDescent="0.2">
      <c r="A171" s="15" t="s">
        <v>200</v>
      </c>
      <c r="B171" s="28" t="s">
        <v>148</v>
      </c>
      <c r="C171" s="30">
        <f>C$134</f>
        <v>42.96</v>
      </c>
      <c r="D171" s="30">
        <f t="shared" ref="D171:AF171" si="31">D$134</f>
        <v>40.01</v>
      </c>
      <c r="E171" s="30">
        <f t="shared" si="31"/>
        <v>42.62</v>
      </c>
      <c r="F171" s="30">
        <f t="shared" si="31"/>
        <v>43.22</v>
      </c>
      <c r="G171" s="30">
        <f t="shared" si="31"/>
        <v>46.58</v>
      </c>
      <c r="H171" s="30">
        <f t="shared" si="31"/>
        <v>46.47</v>
      </c>
      <c r="I171" s="30">
        <f t="shared" si="31"/>
        <v>41.83</v>
      </c>
      <c r="J171" s="30">
        <f t="shared" si="31"/>
        <v>38.660000000000004</v>
      </c>
      <c r="K171" s="30">
        <f t="shared" si="31"/>
        <v>47.6</v>
      </c>
      <c r="L171" s="30">
        <f t="shared" si="31"/>
        <v>49.06</v>
      </c>
      <c r="M171" s="30">
        <f t="shared" si="31"/>
        <v>48.51</v>
      </c>
      <c r="N171" s="30">
        <f t="shared" si="31"/>
        <v>43.59</v>
      </c>
      <c r="O171" s="30">
        <f t="shared" si="31"/>
        <v>34.54</v>
      </c>
      <c r="P171" s="30">
        <f t="shared" si="31"/>
        <v>44.06</v>
      </c>
      <c r="Q171" s="30">
        <f t="shared" si="31"/>
        <v>38.9</v>
      </c>
      <c r="R171" s="30">
        <f t="shared" si="31"/>
        <v>34.950000000000003</v>
      </c>
      <c r="S171" s="30">
        <f t="shared" si="31"/>
        <v>40.57</v>
      </c>
      <c r="T171" s="30">
        <f t="shared" si="31"/>
        <v>37.44</v>
      </c>
      <c r="U171" s="30">
        <f t="shared" si="31"/>
        <v>30.25</v>
      </c>
      <c r="V171" s="30">
        <f t="shared" si="31"/>
        <v>43.04</v>
      </c>
      <c r="W171" s="30">
        <f t="shared" si="31"/>
        <v>44.53</v>
      </c>
      <c r="X171" s="30">
        <f t="shared" si="31"/>
        <v>39.950000000000003</v>
      </c>
      <c r="Y171" s="30">
        <f t="shared" si="31"/>
        <v>31.78</v>
      </c>
      <c r="Z171" s="30">
        <f t="shared" si="31"/>
        <v>37.68</v>
      </c>
      <c r="AA171" s="30">
        <f t="shared" si="31"/>
        <v>43.04</v>
      </c>
      <c r="AB171" s="30">
        <f t="shared" si="31"/>
        <v>38.83</v>
      </c>
      <c r="AC171" s="30">
        <f t="shared" si="31"/>
        <v>42.09</v>
      </c>
      <c r="AD171" s="30">
        <f t="shared" si="31"/>
        <v>32.07</v>
      </c>
      <c r="AE171" s="30">
        <f t="shared" si="31"/>
        <v>38.340000000000003</v>
      </c>
      <c r="AF171" s="30">
        <f t="shared" si="31"/>
        <v>38.24655436447167</v>
      </c>
    </row>
    <row r="172" spans="1:32" x14ac:dyDescent="0.2">
      <c r="A172" s="15" t="s">
        <v>201</v>
      </c>
      <c r="B172" s="28" t="s">
        <v>148</v>
      </c>
      <c r="C172" s="30">
        <f>C$148</f>
        <v>19.71</v>
      </c>
      <c r="D172" s="30">
        <f t="shared" ref="D172:AF172" si="32">D$148</f>
        <v>36.270000000000003</v>
      </c>
      <c r="E172" s="30">
        <f t="shared" si="32"/>
        <v>20.72</v>
      </c>
      <c r="F172" s="30">
        <f t="shared" si="32"/>
        <v>27.68</v>
      </c>
      <c r="G172" s="30">
        <f t="shared" si="32"/>
        <v>32.160000000000004</v>
      </c>
      <c r="H172" s="30">
        <f t="shared" si="32"/>
        <v>33.83</v>
      </c>
      <c r="I172" s="30">
        <f t="shared" si="32"/>
        <v>32.69</v>
      </c>
      <c r="J172" s="30">
        <f t="shared" si="32"/>
        <v>27.5</v>
      </c>
      <c r="K172" s="30">
        <f t="shared" si="32"/>
        <v>19.86</v>
      </c>
      <c r="L172" s="30">
        <f t="shared" si="32"/>
        <v>32.700000000000003</v>
      </c>
      <c r="M172" s="30">
        <f t="shared" si="32"/>
        <v>28.92</v>
      </c>
      <c r="N172" s="30">
        <f t="shared" si="32"/>
        <v>21.900000000000002</v>
      </c>
      <c r="O172" s="30">
        <f t="shared" si="32"/>
        <v>23.54</v>
      </c>
      <c r="P172" s="30">
        <f t="shared" si="32"/>
        <v>26.93</v>
      </c>
      <c r="Q172" s="30">
        <f t="shared" si="32"/>
        <v>19.7</v>
      </c>
      <c r="R172" s="30">
        <f t="shared" si="32"/>
        <v>22.16</v>
      </c>
      <c r="S172" s="30">
        <f t="shared" si="32"/>
        <v>29.72</v>
      </c>
      <c r="T172" s="30">
        <f t="shared" si="32"/>
        <v>15.19</v>
      </c>
      <c r="U172" s="30">
        <f t="shared" si="32"/>
        <v>25.830000000000002</v>
      </c>
      <c r="V172" s="30">
        <f t="shared" si="32"/>
        <v>24.310000000000002</v>
      </c>
      <c r="W172" s="30">
        <f t="shared" si="32"/>
        <v>20.92</v>
      </c>
      <c r="X172" s="30">
        <f t="shared" si="32"/>
        <v>21.1</v>
      </c>
      <c r="Y172" s="30">
        <f t="shared" si="32"/>
        <v>22.14</v>
      </c>
      <c r="Z172" s="30">
        <f t="shared" si="32"/>
        <v>24.5</v>
      </c>
      <c r="AA172" s="30">
        <f t="shared" si="32"/>
        <v>24.67</v>
      </c>
      <c r="AB172" s="30">
        <f t="shared" si="32"/>
        <v>24.72</v>
      </c>
      <c r="AC172" s="30">
        <f t="shared" si="32"/>
        <v>16.82</v>
      </c>
      <c r="AD172" s="30">
        <f t="shared" si="32"/>
        <v>18.23</v>
      </c>
      <c r="AE172" s="30">
        <f t="shared" si="32"/>
        <v>19.25</v>
      </c>
      <c r="AF172" s="30">
        <f t="shared" si="32"/>
        <v>20.164150943396226</v>
      </c>
    </row>
    <row r="173" spans="1:32" ht="15" x14ac:dyDescent="0.25">
      <c r="A173" s="16" t="s">
        <v>147</v>
      </c>
      <c r="B173" s="25"/>
      <c r="C173" s="31">
        <f>C$125</f>
        <v>45.34</v>
      </c>
      <c r="D173" s="31">
        <f>D$125</f>
        <v>52.33</v>
      </c>
      <c r="E173" s="31">
        <f t="shared" ref="E173:AF173" si="33">E$125</f>
        <v>48.15</v>
      </c>
      <c r="F173" s="31">
        <f t="shared" si="33"/>
        <v>47.410000000000004</v>
      </c>
      <c r="G173" s="31">
        <f t="shared" si="33"/>
        <v>50.43</v>
      </c>
      <c r="H173" s="31">
        <f t="shared" si="33"/>
        <v>50.96</v>
      </c>
      <c r="I173" s="31">
        <f t="shared" si="33"/>
        <v>48.44</v>
      </c>
      <c r="J173" s="31">
        <f t="shared" si="33"/>
        <v>48.46</v>
      </c>
      <c r="K173" s="31">
        <f t="shared" si="33"/>
        <v>50.49</v>
      </c>
      <c r="L173" s="31">
        <f t="shared" si="33"/>
        <v>53.44</v>
      </c>
      <c r="M173" s="31">
        <f t="shared" si="33"/>
        <v>55.29</v>
      </c>
      <c r="N173" s="31">
        <f t="shared" si="33"/>
        <v>45.160000000000004</v>
      </c>
      <c r="O173" s="31">
        <f t="shared" si="33"/>
        <v>40</v>
      </c>
      <c r="P173" s="31">
        <f t="shared" si="33"/>
        <v>49.38</v>
      </c>
      <c r="Q173" s="31">
        <f t="shared" si="33"/>
        <v>44.21</v>
      </c>
      <c r="R173" s="31">
        <f t="shared" si="33"/>
        <v>47.18</v>
      </c>
      <c r="S173" s="31">
        <f t="shared" si="33"/>
        <v>42.14</v>
      </c>
      <c r="T173" s="31">
        <f t="shared" si="33"/>
        <v>42.33</v>
      </c>
      <c r="U173" s="31">
        <f t="shared" si="33"/>
        <v>36.410000000000004</v>
      </c>
      <c r="V173" s="31">
        <f t="shared" si="33"/>
        <v>45.49</v>
      </c>
      <c r="W173" s="31">
        <f t="shared" si="33"/>
        <v>48.75</v>
      </c>
      <c r="X173" s="31">
        <f t="shared" si="33"/>
        <v>44.64</v>
      </c>
      <c r="Y173" s="31">
        <f t="shared" si="33"/>
        <v>36.160000000000004</v>
      </c>
      <c r="Z173" s="31">
        <f t="shared" si="33"/>
        <v>41.21</v>
      </c>
      <c r="AA173" s="31">
        <f t="shared" si="33"/>
        <v>40.83</v>
      </c>
      <c r="AB173" s="31">
        <f t="shared" si="33"/>
        <v>37.880000000000003</v>
      </c>
      <c r="AC173" s="31">
        <f t="shared" si="33"/>
        <v>38.69</v>
      </c>
      <c r="AD173" s="31">
        <f t="shared" si="33"/>
        <v>25.53</v>
      </c>
      <c r="AE173" s="31">
        <f t="shared" si="33"/>
        <v>35.58</v>
      </c>
      <c r="AF173" s="31">
        <f t="shared" si="33"/>
        <v>35.78</v>
      </c>
    </row>
  </sheetData>
  <phoneticPr fontId="1" type="noConversion"/>
  <conditionalFormatting sqref="H154:AE1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:AF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9900"/>
  </sheetPr>
  <dimension ref="A1:AF173"/>
  <sheetViews>
    <sheetView tabSelected="1" zoomScaleNormal="100" workbookViewId="0">
      <pane xSplit="2" ySplit="6" topLeftCell="Y157" activePane="bottomRight" state="frozen"/>
      <selection pane="topRight" activeCell="C1" sqref="C1"/>
      <selection pane="bottomLeft" activeCell="A7" sqref="A7"/>
      <selection pane="bottomRight" activeCell="AF17" sqref="AF17"/>
    </sheetView>
  </sheetViews>
  <sheetFormatPr baseColWidth="10" defaultColWidth="9.140625" defaultRowHeight="12.75" x14ac:dyDescent="0.2"/>
  <cols>
    <col min="1" max="1" width="66.5703125" customWidth="1"/>
    <col min="2" max="2" width="19" customWidth="1"/>
    <col min="3" max="256" width="11.42578125" customWidth="1"/>
  </cols>
  <sheetData>
    <row r="1" spans="1:32" ht="18" x14ac:dyDescent="0.25">
      <c r="A1" s="6" t="s">
        <v>211</v>
      </c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 x14ac:dyDescent="0.2">
      <c r="A2" s="41" t="s">
        <v>1</v>
      </c>
      <c r="B2" s="1"/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">
      <c r="A3" s="1" t="s">
        <v>2</v>
      </c>
      <c r="B3" s="1"/>
      <c r="C3" s="58">
        <v>0</v>
      </c>
      <c r="D3" s="3" t="s">
        <v>203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">
      <c r="A4" s="51">
        <v>43355</v>
      </c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AD5" t="s">
        <v>7</v>
      </c>
    </row>
    <row r="6" spans="1:32" ht="15" x14ac:dyDescent="0.25">
      <c r="A6" s="9"/>
      <c r="B6" s="9"/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0" t="s">
        <v>21</v>
      </c>
      <c r="Q6" s="10" t="s">
        <v>22</v>
      </c>
      <c r="R6" s="10" t="s">
        <v>23</v>
      </c>
      <c r="S6" s="10" t="s">
        <v>24</v>
      </c>
      <c r="T6" s="10" t="s">
        <v>25</v>
      </c>
      <c r="U6" s="10" t="s">
        <v>26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>
        <v>2017</v>
      </c>
      <c r="AF6" s="10" t="s">
        <v>214</v>
      </c>
    </row>
    <row r="7" spans="1:32" x14ac:dyDescent="0.2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</row>
    <row r="8" spans="1:32" x14ac:dyDescent="0.2">
      <c r="A8" s="3" t="s">
        <v>27</v>
      </c>
      <c r="B8" s="8" t="s">
        <v>28</v>
      </c>
      <c r="C8" s="48">
        <v>129.5</v>
      </c>
      <c r="D8" s="48">
        <v>25</v>
      </c>
      <c r="E8" s="58">
        <v>0</v>
      </c>
      <c r="F8" s="58">
        <v>0</v>
      </c>
      <c r="G8" s="48">
        <v>102</v>
      </c>
      <c r="H8" s="48">
        <v>102</v>
      </c>
      <c r="I8" s="48">
        <v>102</v>
      </c>
      <c r="J8" s="48">
        <v>102</v>
      </c>
      <c r="K8" s="48">
        <v>102</v>
      </c>
      <c r="L8" s="48">
        <v>64</v>
      </c>
      <c r="M8" s="58">
        <v>0</v>
      </c>
      <c r="N8" s="48">
        <v>68</v>
      </c>
      <c r="O8" s="48">
        <v>6.8</v>
      </c>
      <c r="P8" s="48">
        <v>54.4</v>
      </c>
      <c r="Q8" s="48">
        <v>65.099999999999994</v>
      </c>
      <c r="R8" s="48">
        <v>125.4</v>
      </c>
      <c r="S8" s="48">
        <v>122.4</v>
      </c>
      <c r="T8" s="48">
        <v>207</v>
      </c>
      <c r="U8" s="48">
        <v>246</v>
      </c>
      <c r="V8" s="48">
        <v>198</v>
      </c>
      <c r="W8" s="48">
        <v>236.8</v>
      </c>
      <c r="X8" s="48">
        <v>504</v>
      </c>
      <c r="Y8" s="48">
        <v>240</v>
      </c>
      <c r="Z8" s="48">
        <v>94</v>
      </c>
      <c r="AA8" s="48">
        <v>70</v>
      </c>
      <c r="AB8" s="48">
        <v>154.80000000000001</v>
      </c>
      <c r="AC8" s="48">
        <v>157.5</v>
      </c>
      <c r="AD8" s="34">
        <v>576</v>
      </c>
      <c r="AE8" s="34">
        <v>648</v>
      </c>
      <c r="AF8" s="34">
        <v>70</v>
      </c>
    </row>
    <row r="9" spans="1:32" x14ac:dyDescent="0.2">
      <c r="A9" s="3" t="s">
        <v>29</v>
      </c>
      <c r="B9" s="8" t="s">
        <v>28</v>
      </c>
      <c r="C9" s="48">
        <v>739.2</v>
      </c>
      <c r="D9" s="48">
        <v>594</v>
      </c>
      <c r="E9" s="48">
        <v>368</v>
      </c>
      <c r="F9" s="48">
        <v>125</v>
      </c>
      <c r="G9" s="48">
        <v>75</v>
      </c>
      <c r="H9" s="48">
        <v>45</v>
      </c>
      <c r="I9" s="48">
        <v>45</v>
      </c>
      <c r="J9" s="48">
        <v>29</v>
      </c>
      <c r="K9" s="48">
        <v>38.4</v>
      </c>
      <c r="L9" s="48">
        <v>30</v>
      </c>
      <c r="M9" s="48">
        <v>50</v>
      </c>
      <c r="N9" s="48">
        <v>60</v>
      </c>
      <c r="O9" s="48">
        <v>115</v>
      </c>
      <c r="P9" s="48">
        <v>153</v>
      </c>
      <c r="Q9" s="48">
        <v>157.5</v>
      </c>
      <c r="R9" s="48">
        <v>247</v>
      </c>
      <c r="S9" s="48">
        <v>540</v>
      </c>
      <c r="T9" s="48">
        <v>585</v>
      </c>
      <c r="U9" s="48">
        <v>330</v>
      </c>
      <c r="V9" s="48">
        <v>240</v>
      </c>
      <c r="W9" s="48">
        <v>256</v>
      </c>
      <c r="X9" s="48">
        <v>280</v>
      </c>
      <c r="Y9" s="48">
        <v>120</v>
      </c>
      <c r="Z9" s="48">
        <v>84</v>
      </c>
      <c r="AA9" s="48">
        <v>78</v>
      </c>
      <c r="AB9" s="48">
        <v>81.400000000000006</v>
      </c>
      <c r="AC9" s="48">
        <v>88</v>
      </c>
      <c r="AD9" s="34">
        <v>165</v>
      </c>
      <c r="AE9" s="34">
        <v>185</v>
      </c>
      <c r="AF9" s="34">
        <v>280</v>
      </c>
    </row>
    <row r="10" spans="1:32" x14ac:dyDescent="0.2">
      <c r="A10" s="13" t="s">
        <v>30</v>
      </c>
      <c r="B10" s="24" t="s">
        <v>28</v>
      </c>
      <c r="C10" s="50">
        <v>868.7</v>
      </c>
      <c r="D10" s="50">
        <v>619</v>
      </c>
      <c r="E10" s="50">
        <v>368</v>
      </c>
      <c r="F10" s="50">
        <v>125</v>
      </c>
      <c r="G10" s="50">
        <v>177</v>
      </c>
      <c r="H10" s="50">
        <v>147</v>
      </c>
      <c r="I10" s="50">
        <v>147</v>
      </c>
      <c r="J10" s="50">
        <v>131</v>
      </c>
      <c r="K10" s="50">
        <v>140.4</v>
      </c>
      <c r="L10" s="50">
        <v>94</v>
      </c>
      <c r="M10" s="50">
        <v>50</v>
      </c>
      <c r="N10" s="50">
        <v>128</v>
      </c>
      <c r="O10" s="50">
        <v>121.8</v>
      </c>
      <c r="P10" s="50">
        <v>207.4</v>
      </c>
      <c r="Q10" s="50">
        <v>222.6</v>
      </c>
      <c r="R10" s="50">
        <v>372.4</v>
      </c>
      <c r="S10" s="50">
        <v>662.4</v>
      </c>
      <c r="T10" s="50">
        <v>792</v>
      </c>
      <c r="U10" s="50">
        <v>576</v>
      </c>
      <c r="V10" s="50">
        <v>438</v>
      </c>
      <c r="W10" s="50">
        <v>492.8</v>
      </c>
      <c r="X10" s="50">
        <v>784</v>
      </c>
      <c r="Y10" s="50">
        <v>360</v>
      </c>
      <c r="Z10" s="50">
        <v>178</v>
      </c>
      <c r="AA10" s="50">
        <v>148</v>
      </c>
      <c r="AB10" s="50">
        <v>236.2</v>
      </c>
      <c r="AC10" s="50">
        <v>245.5</v>
      </c>
      <c r="AD10" s="50">
        <v>741</v>
      </c>
      <c r="AE10" s="50">
        <v>833</v>
      </c>
      <c r="AF10" s="50">
        <v>350</v>
      </c>
    </row>
    <row r="11" spans="1:32" x14ac:dyDescent="0.2">
      <c r="A11" s="3" t="s">
        <v>31</v>
      </c>
      <c r="B11" s="8" t="s">
        <v>32</v>
      </c>
      <c r="C11" s="48">
        <v>1956</v>
      </c>
      <c r="D11" s="48">
        <v>2080</v>
      </c>
      <c r="E11" s="48">
        <v>654.5</v>
      </c>
      <c r="F11" s="48">
        <v>682.5</v>
      </c>
      <c r="G11" s="48">
        <v>1017</v>
      </c>
      <c r="H11" s="48">
        <v>889.4</v>
      </c>
      <c r="I11" s="48">
        <v>1060</v>
      </c>
      <c r="J11" s="48">
        <v>899.5</v>
      </c>
      <c r="K11" s="48">
        <v>780.5</v>
      </c>
      <c r="L11" s="48">
        <v>389.4</v>
      </c>
      <c r="M11" s="48">
        <v>210</v>
      </c>
      <c r="N11" s="48">
        <v>195</v>
      </c>
      <c r="O11" s="48">
        <v>1413</v>
      </c>
      <c r="P11" s="48">
        <v>1011.5</v>
      </c>
      <c r="Q11" s="48">
        <v>849</v>
      </c>
      <c r="R11" s="48">
        <v>777</v>
      </c>
      <c r="S11" s="48">
        <v>897</v>
      </c>
      <c r="T11" s="48">
        <v>966</v>
      </c>
      <c r="U11" s="48">
        <v>524</v>
      </c>
      <c r="V11" s="48">
        <v>172</v>
      </c>
      <c r="W11" s="48">
        <v>184.8</v>
      </c>
      <c r="X11" s="48">
        <v>688.6</v>
      </c>
      <c r="Y11" s="48">
        <v>585</v>
      </c>
      <c r="Z11" s="48">
        <v>660</v>
      </c>
      <c r="AA11" s="48">
        <v>539</v>
      </c>
      <c r="AB11" s="48">
        <v>935</v>
      </c>
      <c r="AC11" s="48">
        <v>875</v>
      </c>
      <c r="AD11" s="34">
        <v>630</v>
      </c>
      <c r="AE11" s="34">
        <v>630</v>
      </c>
      <c r="AF11" s="34">
        <v>587.5</v>
      </c>
    </row>
    <row r="12" spans="1:32" x14ac:dyDescent="0.2">
      <c r="A12" s="3" t="s">
        <v>33</v>
      </c>
      <c r="B12" s="8" t="s">
        <v>32</v>
      </c>
      <c r="C12" s="48">
        <v>623.29999999999995</v>
      </c>
      <c r="D12" s="48">
        <v>1280</v>
      </c>
      <c r="E12" s="48">
        <v>750</v>
      </c>
      <c r="F12" s="48">
        <v>1500</v>
      </c>
      <c r="G12" s="48">
        <v>1200</v>
      </c>
      <c r="H12" s="48">
        <v>1400</v>
      </c>
      <c r="I12" s="48">
        <v>1395</v>
      </c>
      <c r="J12" s="48">
        <v>1710</v>
      </c>
      <c r="K12" s="48">
        <v>2100</v>
      </c>
      <c r="L12" s="48">
        <v>1520</v>
      </c>
      <c r="M12" s="48">
        <v>760</v>
      </c>
      <c r="N12" s="48">
        <v>720</v>
      </c>
      <c r="O12" s="48">
        <v>1026.8</v>
      </c>
      <c r="P12" s="48">
        <v>954.1</v>
      </c>
      <c r="Q12" s="48">
        <v>714</v>
      </c>
      <c r="R12" s="48">
        <v>1292.4000000000001</v>
      </c>
      <c r="S12" s="48">
        <v>1086</v>
      </c>
      <c r="T12" s="48">
        <v>806</v>
      </c>
      <c r="U12" s="48">
        <v>524</v>
      </c>
      <c r="V12" s="48">
        <v>316</v>
      </c>
      <c r="W12" s="48">
        <v>583</v>
      </c>
      <c r="X12" s="48">
        <v>664.7</v>
      </c>
      <c r="Y12" s="48">
        <v>250</v>
      </c>
      <c r="Z12" s="48">
        <v>69</v>
      </c>
      <c r="AA12" s="48">
        <v>241.5</v>
      </c>
      <c r="AB12" s="48">
        <v>25</v>
      </c>
      <c r="AC12" s="48">
        <v>62.5</v>
      </c>
      <c r="AD12" s="34">
        <v>215</v>
      </c>
      <c r="AE12" s="34">
        <v>137.5</v>
      </c>
      <c r="AF12" s="34">
        <v>225</v>
      </c>
    </row>
    <row r="13" spans="1:32" x14ac:dyDescent="0.2">
      <c r="A13" s="3" t="s">
        <v>34</v>
      </c>
      <c r="B13" s="8" t="s">
        <v>32</v>
      </c>
      <c r="C13" s="48">
        <v>50</v>
      </c>
      <c r="D13" s="48">
        <v>135</v>
      </c>
      <c r="E13" s="48">
        <v>120</v>
      </c>
      <c r="F13" s="48">
        <v>75</v>
      </c>
      <c r="G13" s="48">
        <v>450</v>
      </c>
      <c r="H13" s="48">
        <v>240</v>
      </c>
      <c r="I13" s="48">
        <v>135</v>
      </c>
      <c r="J13" s="48">
        <v>195</v>
      </c>
      <c r="K13" s="48">
        <v>50</v>
      </c>
      <c r="L13" s="48">
        <v>50</v>
      </c>
      <c r="M13" s="48">
        <v>60</v>
      </c>
      <c r="N13" s="48">
        <v>22.5</v>
      </c>
      <c r="O13" s="48">
        <v>300</v>
      </c>
      <c r="P13" s="48">
        <v>250</v>
      </c>
      <c r="Q13" s="48">
        <v>247.5</v>
      </c>
      <c r="R13" s="48">
        <v>594</v>
      </c>
      <c r="S13" s="48">
        <v>617.5</v>
      </c>
      <c r="T13" s="48">
        <v>888</v>
      </c>
      <c r="U13" s="48">
        <v>492</v>
      </c>
      <c r="V13" s="48">
        <v>338.1</v>
      </c>
      <c r="W13" s="48">
        <v>122.5</v>
      </c>
      <c r="X13" s="48">
        <v>338.1</v>
      </c>
      <c r="Y13" s="48">
        <v>400</v>
      </c>
      <c r="Z13" s="48">
        <v>230</v>
      </c>
      <c r="AA13" s="48">
        <v>286</v>
      </c>
      <c r="AB13" s="48">
        <v>624</v>
      </c>
      <c r="AC13" s="48">
        <v>780</v>
      </c>
      <c r="AD13" s="34">
        <v>487.5</v>
      </c>
      <c r="AE13" s="34">
        <v>550</v>
      </c>
      <c r="AF13" s="34">
        <v>240</v>
      </c>
    </row>
    <row r="14" spans="1:32" x14ac:dyDescent="0.2">
      <c r="A14" s="3" t="s">
        <v>35</v>
      </c>
      <c r="B14" s="8" t="s">
        <v>32</v>
      </c>
      <c r="C14" s="48">
        <v>3637.4</v>
      </c>
      <c r="D14" s="48">
        <v>6349.3</v>
      </c>
      <c r="E14" s="48">
        <v>3052.8</v>
      </c>
      <c r="F14" s="48">
        <v>3354</v>
      </c>
      <c r="G14" s="48">
        <v>7463.9</v>
      </c>
      <c r="H14" s="48">
        <v>5115</v>
      </c>
      <c r="I14" s="48">
        <v>4171.2</v>
      </c>
      <c r="J14" s="48">
        <v>4414.8</v>
      </c>
      <c r="K14" s="48">
        <v>6037.2</v>
      </c>
      <c r="L14" s="48">
        <v>6807</v>
      </c>
      <c r="M14" s="48">
        <v>3800</v>
      </c>
      <c r="N14" s="48">
        <v>3750</v>
      </c>
      <c r="O14" s="48">
        <v>3847.2</v>
      </c>
      <c r="P14" s="48">
        <v>3980.4</v>
      </c>
      <c r="Q14" s="48">
        <v>974.7</v>
      </c>
      <c r="R14" s="48">
        <v>1863.4</v>
      </c>
      <c r="S14" s="48">
        <v>1907.4</v>
      </c>
      <c r="T14" s="48">
        <v>2148</v>
      </c>
      <c r="U14" s="48">
        <v>1064</v>
      </c>
      <c r="V14" s="48">
        <v>597.5</v>
      </c>
      <c r="W14" s="48">
        <v>603.20000000000005</v>
      </c>
      <c r="X14" s="48">
        <v>940</v>
      </c>
      <c r="Y14" s="48">
        <v>605</v>
      </c>
      <c r="Z14" s="48">
        <v>625</v>
      </c>
      <c r="AA14" s="48">
        <v>336</v>
      </c>
      <c r="AB14" s="48">
        <v>481</v>
      </c>
      <c r="AC14" s="48">
        <v>500</v>
      </c>
      <c r="AD14" s="34">
        <v>1312.5</v>
      </c>
      <c r="AE14" s="34">
        <v>1335.4</v>
      </c>
      <c r="AF14" s="34">
        <v>1637.5</v>
      </c>
    </row>
    <row r="15" spans="1:32" x14ac:dyDescent="0.2">
      <c r="A15" s="3" t="s">
        <v>36</v>
      </c>
      <c r="B15" s="8" t="s">
        <v>32</v>
      </c>
      <c r="C15" s="48">
        <v>88.5</v>
      </c>
      <c r="D15" s="48">
        <v>495</v>
      </c>
      <c r="E15" s="48">
        <v>600</v>
      </c>
      <c r="F15" s="48">
        <v>500</v>
      </c>
      <c r="G15" s="48">
        <v>350</v>
      </c>
      <c r="H15" s="48">
        <v>60</v>
      </c>
      <c r="I15" s="48">
        <v>70</v>
      </c>
      <c r="J15" s="48">
        <v>60</v>
      </c>
      <c r="K15" s="48">
        <v>49.5</v>
      </c>
      <c r="L15" s="48">
        <v>51</v>
      </c>
      <c r="M15" s="48">
        <v>60</v>
      </c>
      <c r="N15" s="48">
        <v>50</v>
      </c>
      <c r="O15" s="48">
        <v>350</v>
      </c>
      <c r="P15" s="48">
        <v>283.5</v>
      </c>
      <c r="Q15" s="48">
        <v>456</v>
      </c>
      <c r="R15" s="48">
        <v>489</v>
      </c>
      <c r="S15" s="48">
        <v>471.5</v>
      </c>
      <c r="T15" s="48">
        <v>618</v>
      </c>
      <c r="U15" s="48">
        <v>414</v>
      </c>
      <c r="V15" s="48">
        <v>104</v>
      </c>
      <c r="W15" s="48">
        <v>114.4</v>
      </c>
      <c r="X15" s="48">
        <v>338.1</v>
      </c>
      <c r="Y15" s="48">
        <v>200</v>
      </c>
      <c r="Z15" s="48">
        <v>345</v>
      </c>
      <c r="AA15" s="48">
        <v>138</v>
      </c>
      <c r="AB15" s="48">
        <v>204</v>
      </c>
      <c r="AC15" s="48">
        <v>250</v>
      </c>
      <c r="AD15" s="34">
        <v>72</v>
      </c>
      <c r="AE15" s="34">
        <v>83.6</v>
      </c>
      <c r="AF15" s="34">
        <v>151.19999999999999</v>
      </c>
    </row>
    <row r="16" spans="1:32" x14ac:dyDescent="0.2">
      <c r="A16" s="13" t="s">
        <v>37</v>
      </c>
      <c r="B16" s="24" t="s">
        <v>32</v>
      </c>
      <c r="C16" s="50">
        <v>6355.2</v>
      </c>
      <c r="D16" s="50">
        <v>10339.299999999999</v>
      </c>
      <c r="E16" s="50">
        <v>5177.3</v>
      </c>
      <c r="F16" s="50">
        <v>6111.5</v>
      </c>
      <c r="G16" s="50">
        <v>10480.9</v>
      </c>
      <c r="H16" s="50">
        <v>7704.4</v>
      </c>
      <c r="I16" s="50">
        <v>6831.2</v>
      </c>
      <c r="J16" s="50">
        <v>7279.3</v>
      </c>
      <c r="K16" s="50">
        <v>9017.2000000000007</v>
      </c>
      <c r="L16" s="50">
        <v>8817.4</v>
      </c>
      <c r="M16" s="50">
        <v>4890</v>
      </c>
      <c r="N16" s="50">
        <v>4737.5</v>
      </c>
      <c r="O16" s="50">
        <v>6937</v>
      </c>
      <c r="P16" s="50">
        <v>6479.5</v>
      </c>
      <c r="Q16" s="50">
        <v>3241.2</v>
      </c>
      <c r="R16" s="50">
        <v>5015.8</v>
      </c>
      <c r="S16" s="50">
        <v>4979.3999999999996</v>
      </c>
      <c r="T16" s="50">
        <v>5426</v>
      </c>
      <c r="U16" s="50">
        <v>3018</v>
      </c>
      <c r="V16" s="50">
        <v>1527.6</v>
      </c>
      <c r="W16" s="50">
        <v>1607.9</v>
      </c>
      <c r="X16" s="50">
        <v>2969.5</v>
      </c>
      <c r="Y16" s="50">
        <v>2040</v>
      </c>
      <c r="Z16" s="50">
        <v>1929</v>
      </c>
      <c r="AA16" s="50">
        <v>1540.5</v>
      </c>
      <c r="AB16" s="50">
        <v>2269</v>
      </c>
      <c r="AC16" s="50">
        <v>2467.5</v>
      </c>
      <c r="AD16" s="50">
        <v>2717</v>
      </c>
      <c r="AE16" s="50">
        <v>2736.5</v>
      </c>
      <c r="AF16" s="50">
        <v>2841.2000000000003</v>
      </c>
    </row>
    <row r="17" spans="1:32" x14ac:dyDescent="0.2">
      <c r="A17" s="3" t="s">
        <v>38</v>
      </c>
      <c r="B17" s="8" t="s">
        <v>32</v>
      </c>
      <c r="C17" s="48">
        <v>5550</v>
      </c>
      <c r="D17" s="48">
        <v>6641.6</v>
      </c>
      <c r="E17" s="48">
        <v>5325.1</v>
      </c>
      <c r="F17" s="48">
        <v>5250</v>
      </c>
      <c r="G17" s="48">
        <v>9450</v>
      </c>
      <c r="H17" s="48">
        <v>6031</v>
      </c>
      <c r="I17" s="48">
        <v>5254</v>
      </c>
      <c r="J17" s="48">
        <v>6080</v>
      </c>
      <c r="K17" s="48">
        <v>7030</v>
      </c>
      <c r="L17" s="48">
        <v>8600</v>
      </c>
      <c r="M17" s="48">
        <v>5440</v>
      </c>
      <c r="N17" s="48">
        <v>3441</v>
      </c>
      <c r="O17" s="48">
        <v>3740</v>
      </c>
      <c r="P17" s="48">
        <v>5366.9</v>
      </c>
      <c r="Q17" s="48">
        <v>3153.6</v>
      </c>
      <c r="R17" s="48">
        <v>2625</v>
      </c>
      <c r="S17" s="48">
        <v>2560</v>
      </c>
      <c r="T17" s="48">
        <v>2336</v>
      </c>
      <c r="U17" s="48">
        <v>1800</v>
      </c>
      <c r="V17" s="48">
        <v>1900</v>
      </c>
      <c r="W17" s="48">
        <v>2400</v>
      </c>
      <c r="X17" s="48">
        <v>5735</v>
      </c>
      <c r="Y17" s="48">
        <v>2750</v>
      </c>
      <c r="Z17" s="48">
        <v>2550</v>
      </c>
      <c r="AA17" s="48">
        <v>2080</v>
      </c>
      <c r="AB17" s="48">
        <v>2542</v>
      </c>
      <c r="AC17" s="48">
        <v>2340</v>
      </c>
      <c r="AD17" s="34">
        <v>3250</v>
      </c>
      <c r="AE17" s="34">
        <v>4320</v>
      </c>
      <c r="AF17" s="34">
        <v>3500</v>
      </c>
    </row>
    <row r="18" spans="1:32" x14ac:dyDescent="0.2">
      <c r="A18" s="3" t="s">
        <v>39</v>
      </c>
      <c r="B18" s="8" t="s">
        <v>32</v>
      </c>
      <c r="C18" s="58">
        <v>0</v>
      </c>
      <c r="D18" s="58">
        <v>0</v>
      </c>
      <c r="E18" s="58">
        <v>0</v>
      </c>
      <c r="F18" s="58">
        <v>0</v>
      </c>
      <c r="G18" s="42">
        <v>15</v>
      </c>
      <c r="H18" s="42">
        <v>30</v>
      </c>
      <c r="I18" s="42">
        <v>40</v>
      </c>
      <c r="J18" s="42">
        <v>40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48">
        <v>75</v>
      </c>
      <c r="AC18" s="48">
        <v>66</v>
      </c>
      <c r="AD18" s="34">
        <v>300</v>
      </c>
      <c r="AE18" s="34">
        <v>425</v>
      </c>
      <c r="AF18" s="34">
        <v>150</v>
      </c>
    </row>
    <row r="19" spans="1:32" x14ac:dyDescent="0.2">
      <c r="A19" s="3" t="s">
        <v>40</v>
      </c>
      <c r="B19" s="8" t="s">
        <v>32</v>
      </c>
      <c r="C19" s="48">
        <v>490</v>
      </c>
      <c r="D19" s="48">
        <v>760</v>
      </c>
      <c r="E19" s="48">
        <v>600</v>
      </c>
      <c r="F19" s="48">
        <v>750</v>
      </c>
      <c r="G19" s="48">
        <v>455</v>
      </c>
      <c r="H19" s="48">
        <v>444</v>
      </c>
      <c r="I19" s="48">
        <v>568</v>
      </c>
      <c r="J19" s="48">
        <v>680</v>
      </c>
      <c r="K19" s="48">
        <v>600</v>
      </c>
      <c r="L19" s="48">
        <v>588</v>
      </c>
      <c r="M19" s="48">
        <v>360</v>
      </c>
      <c r="N19" s="48">
        <v>320</v>
      </c>
      <c r="O19" s="48">
        <v>1280</v>
      </c>
      <c r="P19" s="48">
        <v>884</v>
      </c>
      <c r="Q19" s="48">
        <v>323</v>
      </c>
      <c r="R19" s="48">
        <v>187.5</v>
      </c>
      <c r="S19" s="48">
        <v>140</v>
      </c>
      <c r="T19" s="48">
        <v>150</v>
      </c>
      <c r="U19" s="48">
        <v>175</v>
      </c>
      <c r="V19" s="48">
        <v>90</v>
      </c>
      <c r="W19" s="48">
        <v>120</v>
      </c>
      <c r="X19" s="48">
        <v>300</v>
      </c>
      <c r="Y19" s="48">
        <v>250</v>
      </c>
      <c r="Z19" s="48">
        <v>216</v>
      </c>
      <c r="AA19" s="48">
        <v>162</v>
      </c>
      <c r="AB19" s="48">
        <v>208</v>
      </c>
      <c r="AC19" s="48">
        <v>220</v>
      </c>
      <c r="AD19" s="34">
        <v>825</v>
      </c>
      <c r="AE19" s="34">
        <v>800</v>
      </c>
      <c r="AF19" s="34">
        <v>368</v>
      </c>
    </row>
    <row r="20" spans="1:32" x14ac:dyDescent="0.2">
      <c r="A20" s="3" t="s">
        <v>41</v>
      </c>
      <c r="B20" s="8" t="s">
        <v>32</v>
      </c>
      <c r="C20" s="48">
        <v>7350</v>
      </c>
      <c r="D20" s="48">
        <v>10668</v>
      </c>
      <c r="E20" s="48">
        <v>13024.4</v>
      </c>
      <c r="F20" s="48">
        <v>12733.5</v>
      </c>
      <c r="G20" s="48">
        <v>6312.6</v>
      </c>
      <c r="H20" s="48">
        <v>6237</v>
      </c>
      <c r="I20" s="48">
        <v>6322.5</v>
      </c>
      <c r="J20" s="48">
        <v>5636.4</v>
      </c>
      <c r="K20" s="48">
        <v>5323.5</v>
      </c>
      <c r="L20" s="48">
        <v>9326.4</v>
      </c>
      <c r="M20" s="48">
        <v>7672</v>
      </c>
      <c r="N20" s="48">
        <v>5548.2</v>
      </c>
      <c r="O20" s="48">
        <v>6207.6</v>
      </c>
      <c r="P20" s="48">
        <v>7075.2</v>
      </c>
      <c r="Q20" s="48">
        <v>4037.5</v>
      </c>
      <c r="R20" s="48">
        <v>3600</v>
      </c>
      <c r="S20" s="48">
        <v>2975</v>
      </c>
      <c r="T20" s="48">
        <v>2720</v>
      </c>
      <c r="U20" s="48">
        <v>1815</v>
      </c>
      <c r="V20" s="48">
        <v>1640</v>
      </c>
      <c r="W20" s="48">
        <v>1435</v>
      </c>
      <c r="X20" s="48">
        <v>2660</v>
      </c>
      <c r="Y20" s="48">
        <v>1820</v>
      </c>
      <c r="Z20" s="48">
        <v>1320</v>
      </c>
      <c r="AA20" s="48">
        <v>875</v>
      </c>
      <c r="AB20" s="48">
        <v>896</v>
      </c>
      <c r="AC20" s="48">
        <v>812</v>
      </c>
      <c r="AD20" s="34">
        <v>1650</v>
      </c>
      <c r="AE20" s="34">
        <v>1708</v>
      </c>
      <c r="AF20" s="34">
        <v>1426.0000000000002</v>
      </c>
    </row>
    <row r="21" spans="1:32" x14ac:dyDescent="0.2">
      <c r="A21" s="13" t="s">
        <v>42</v>
      </c>
      <c r="B21" s="24" t="s">
        <v>32</v>
      </c>
      <c r="C21" s="50">
        <v>13390</v>
      </c>
      <c r="D21" s="50">
        <v>18069.599999999999</v>
      </c>
      <c r="E21" s="50">
        <v>18949.5</v>
      </c>
      <c r="F21" s="50">
        <v>18733.5</v>
      </c>
      <c r="G21" s="50">
        <v>16232.6</v>
      </c>
      <c r="H21" s="50">
        <v>12742</v>
      </c>
      <c r="I21" s="50">
        <v>12184.5</v>
      </c>
      <c r="J21" s="50">
        <v>12436.4</v>
      </c>
      <c r="K21" s="50">
        <v>12953.5</v>
      </c>
      <c r="L21" s="50">
        <v>18514.400000000001</v>
      </c>
      <c r="M21" s="50">
        <v>13472</v>
      </c>
      <c r="N21" s="50">
        <v>9309.2000000000007</v>
      </c>
      <c r="O21" s="50">
        <v>11227.6</v>
      </c>
      <c r="P21" s="50">
        <v>13326.1</v>
      </c>
      <c r="Q21" s="50">
        <v>7514.1</v>
      </c>
      <c r="R21" s="50">
        <v>6412.5</v>
      </c>
      <c r="S21" s="50">
        <v>5675</v>
      </c>
      <c r="T21" s="50">
        <v>5206</v>
      </c>
      <c r="U21" s="50">
        <v>3790</v>
      </c>
      <c r="V21" s="50">
        <v>3630</v>
      </c>
      <c r="W21" s="50">
        <v>3955</v>
      </c>
      <c r="X21" s="50">
        <v>8695</v>
      </c>
      <c r="Y21" s="50">
        <v>4820</v>
      </c>
      <c r="Z21" s="50">
        <v>4086</v>
      </c>
      <c r="AA21" s="50">
        <v>3117</v>
      </c>
      <c r="AB21" s="50">
        <v>3721</v>
      </c>
      <c r="AC21" s="50">
        <v>3438</v>
      </c>
      <c r="AD21" s="50">
        <v>6025</v>
      </c>
      <c r="AE21" s="50">
        <v>7253</v>
      </c>
      <c r="AF21" s="50">
        <v>5444</v>
      </c>
    </row>
    <row r="22" spans="1:32" x14ac:dyDescent="0.2">
      <c r="A22" s="3" t="s">
        <v>43</v>
      </c>
      <c r="B22" s="8" t="s">
        <v>28</v>
      </c>
      <c r="C22" s="48">
        <v>33397</v>
      </c>
      <c r="D22" s="48">
        <v>34170</v>
      </c>
      <c r="E22" s="48">
        <v>34200</v>
      </c>
      <c r="F22" s="48">
        <v>46200</v>
      </c>
      <c r="G22" s="48">
        <v>40500</v>
      </c>
      <c r="H22" s="48">
        <v>35250</v>
      </c>
      <c r="I22" s="48">
        <v>22260</v>
      </c>
      <c r="J22" s="48">
        <v>16450</v>
      </c>
      <c r="K22" s="48">
        <v>19270</v>
      </c>
      <c r="L22" s="48">
        <v>16450</v>
      </c>
      <c r="M22" s="48">
        <v>9800</v>
      </c>
      <c r="N22" s="48">
        <v>8460</v>
      </c>
      <c r="O22" s="48">
        <v>8800</v>
      </c>
      <c r="P22" s="48">
        <v>10120</v>
      </c>
      <c r="Q22" s="48">
        <v>10360</v>
      </c>
      <c r="R22" s="48">
        <v>15120</v>
      </c>
      <c r="S22" s="48">
        <v>10660</v>
      </c>
      <c r="T22" s="48">
        <v>7600</v>
      </c>
      <c r="U22" s="48">
        <v>5780</v>
      </c>
      <c r="V22" s="48">
        <v>4950</v>
      </c>
      <c r="W22" s="48">
        <v>5720</v>
      </c>
      <c r="X22" s="48">
        <v>14260</v>
      </c>
      <c r="Y22" s="48">
        <v>11100</v>
      </c>
      <c r="Z22" s="48">
        <v>9720</v>
      </c>
      <c r="AA22" s="48">
        <v>10660</v>
      </c>
      <c r="AB22" s="48">
        <v>10260</v>
      </c>
      <c r="AC22" s="48">
        <v>14100</v>
      </c>
      <c r="AD22" s="34">
        <v>9492</v>
      </c>
      <c r="AE22" s="34">
        <v>20300</v>
      </c>
      <c r="AF22" s="34">
        <v>20608</v>
      </c>
    </row>
    <row r="23" spans="1:32" x14ac:dyDescent="0.2">
      <c r="A23" s="3" t="s">
        <v>44</v>
      </c>
      <c r="B23" s="8" t="s">
        <v>28</v>
      </c>
      <c r="C23" s="48">
        <v>5997.2</v>
      </c>
      <c r="D23" s="48">
        <v>12550</v>
      </c>
      <c r="E23" s="48">
        <v>12299.6</v>
      </c>
      <c r="F23" s="48">
        <v>9357.6</v>
      </c>
      <c r="G23" s="48">
        <v>13705.3</v>
      </c>
      <c r="H23" s="48">
        <v>11488.5</v>
      </c>
      <c r="I23" s="48">
        <v>8909.6</v>
      </c>
      <c r="J23" s="48">
        <v>7239</v>
      </c>
      <c r="K23" s="48">
        <v>9761.7000000000007</v>
      </c>
      <c r="L23" s="48">
        <v>10032.6</v>
      </c>
      <c r="M23" s="48">
        <v>5280</v>
      </c>
      <c r="N23" s="48">
        <v>3740</v>
      </c>
      <c r="O23" s="48">
        <v>4290</v>
      </c>
      <c r="P23" s="48">
        <v>4400</v>
      </c>
      <c r="Q23" s="48">
        <v>6160</v>
      </c>
      <c r="R23" s="48">
        <v>6240</v>
      </c>
      <c r="S23" s="48">
        <v>4900</v>
      </c>
      <c r="T23" s="48">
        <v>3360</v>
      </c>
      <c r="U23" s="48">
        <v>3150</v>
      </c>
      <c r="V23" s="48">
        <v>2520</v>
      </c>
      <c r="W23" s="48">
        <v>3520</v>
      </c>
      <c r="X23" s="48">
        <v>9660</v>
      </c>
      <c r="Y23" s="48">
        <v>6171</v>
      </c>
      <c r="Z23" s="48">
        <v>3190</v>
      </c>
      <c r="AA23" s="48">
        <v>3456</v>
      </c>
      <c r="AB23" s="48">
        <v>3300</v>
      </c>
      <c r="AC23" s="48">
        <v>3850</v>
      </c>
      <c r="AD23" s="34">
        <v>2160</v>
      </c>
      <c r="AE23" s="34">
        <v>7752</v>
      </c>
      <c r="AF23" s="34">
        <v>7908</v>
      </c>
    </row>
    <row r="24" spans="1:32" x14ac:dyDescent="0.2">
      <c r="A24" s="3" t="s">
        <v>45</v>
      </c>
      <c r="B24" s="8" t="s">
        <v>28</v>
      </c>
      <c r="C24" s="48">
        <v>945</v>
      </c>
      <c r="D24" s="48">
        <v>2800</v>
      </c>
      <c r="E24" s="48">
        <v>3040</v>
      </c>
      <c r="F24" s="48">
        <v>1800</v>
      </c>
      <c r="G24" s="48">
        <v>1280</v>
      </c>
      <c r="H24" s="48">
        <v>1900</v>
      </c>
      <c r="I24" s="48">
        <v>2100</v>
      </c>
      <c r="J24" s="48">
        <v>2160</v>
      </c>
      <c r="K24" s="48">
        <v>2250</v>
      </c>
      <c r="L24" s="48">
        <v>1800</v>
      </c>
      <c r="M24" s="48">
        <v>1600</v>
      </c>
      <c r="N24" s="48">
        <v>600</v>
      </c>
      <c r="O24" s="48">
        <v>1005</v>
      </c>
      <c r="P24" s="48">
        <v>1129.5999999999999</v>
      </c>
      <c r="Q24" s="48">
        <v>823.2</v>
      </c>
      <c r="R24" s="48">
        <v>855.5</v>
      </c>
      <c r="S24" s="48">
        <v>1228.8</v>
      </c>
      <c r="T24" s="48">
        <v>1028</v>
      </c>
      <c r="U24" s="48">
        <v>1136.2</v>
      </c>
      <c r="V24" s="48">
        <v>609</v>
      </c>
      <c r="W24" s="48">
        <v>1100</v>
      </c>
      <c r="X24" s="48">
        <v>1980</v>
      </c>
      <c r="Y24" s="48">
        <v>1320</v>
      </c>
      <c r="Z24" s="48">
        <v>936</v>
      </c>
      <c r="AA24" s="48">
        <v>851</v>
      </c>
      <c r="AB24" s="48">
        <v>900</v>
      </c>
      <c r="AC24" s="48">
        <v>960</v>
      </c>
      <c r="AD24" s="34">
        <v>671</v>
      </c>
      <c r="AE24" s="34">
        <v>2173</v>
      </c>
      <c r="AF24" s="34">
        <v>1868</v>
      </c>
    </row>
    <row r="25" spans="1:32" x14ac:dyDescent="0.2">
      <c r="A25" s="3" t="s">
        <v>46</v>
      </c>
      <c r="B25" s="8" t="s">
        <v>28</v>
      </c>
      <c r="C25" s="48">
        <v>63553</v>
      </c>
      <c r="D25" s="48">
        <v>77961.600000000006</v>
      </c>
      <c r="E25" s="48">
        <v>68314.5</v>
      </c>
      <c r="F25" s="48">
        <v>53420</v>
      </c>
      <c r="G25" s="48">
        <v>84609.2</v>
      </c>
      <c r="H25" s="48">
        <v>83284.2</v>
      </c>
      <c r="I25" s="48">
        <v>66976</v>
      </c>
      <c r="J25" s="48">
        <v>49358.2</v>
      </c>
      <c r="K25" s="48">
        <v>63489.599999999999</v>
      </c>
      <c r="L25" s="48">
        <v>61676.3</v>
      </c>
      <c r="M25" s="48">
        <v>47940</v>
      </c>
      <c r="N25" s="48">
        <v>42300</v>
      </c>
      <c r="O25" s="48">
        <v>25200</v>
      </c>
      <c r="P25" s="48">
        <v>33600</v>
      </c>
      <c r="Q25" s="48">
        <v>36400</v>
      </c>
      <c r="R25" s="48">
        <v>43700</v>
      </c>
      <c r="S25" s="48">
        <v>35100</v>
      </c>
      <c r="T25" s="48">
        <v>23800</v>
      </c>
      <c r="U25" s="48">
        <v>18870</v>
      </c>
      <c r="V25" s="48">
        <v>15540</v>
      </c>
      <c r="W25" s="48">
        <v>18860</v>
      </c>
      <c r="X25" s="48">
        <v>35550</v>
      </c>
      <c r="Y25" s="48">
        <v>25410</v>
      </c>
      <c r="Z25" s="48">
        <v>25350</v>
      </c>
      <c r="AA25" s="48">
        <v>24320</v>
      </c>
      <c r="AB25" s="48">
        <v>21900</v>
      </c>
      <c r="AC25" s="48">
        <v>25080</v>
      </c>
      <c r="AD25" s="34">
        <v>11913</v>
      </c>
      <c r="AE25" s="34">
        <v>35350</v>
      </c>
      <c r="AF25" s="34">
        <v>40560</v>
      </c>
    </row>
    <row r="26" spans="1:32" x14ac:dyDescent="0.2">
      <c r="A26" s="13" t="s">
        <v>47</v>
      </c>
      <c r="B26" s="24" t="s">
        <v>28</v>
      </c>
      <c r="C26" s="50">
        <v>103892.2</v>
      </c>
      <c r="D26" s="50">
        <v>127481.60000000001</v>
      </c>
      <c r="E26" s="50">
        <v>117854.1</v>
      </c>
      <c r="F26" s="50">
        <v>110777.60000000001</v>
      </c>
      <c r="G26" s="50">
        <v>140094.5</v>
      </c>
      <c r="H26" s="50">
        <v>131922.70000000001</v>
      </c>
      <c r="I26" s="50">
        <v>100245.6</v>
      </c>
      <c r="J26" s="50">
        <v>75207.199999999997</v>
      </c>
      <c r="K26" s="50">
        <v>94771.3</v>
      </c>
      <c r="L26" s="50">
        <v>89958.9</v>
      </c>
      <c r="M26" s="50">
        <v>64620</v>
      </c>
      <c r="N26" s="50">
        <v>55100</v>
      </c>
      <c r="O26" s="50">
        <v>39295</v>
      </c>
      <c r="P26" s="50">
        <v>49249.599999999999</v>
      </c>
      <c r="Q26" s="50">
        <v>53743.199999999997</v>
      </c>
      <c r="R26" s="50">
        <v>65915.5</v>
      </c>
      <c r="S26" s="50">
        <v>51888.800000000003</v>
      </c>
      <c r="T26" s="50">
        <v>35788</v>
      </c>
      <c r="U26" s="50">
        <v>28936.2</v>
      </c>
      <c r="V26" s="50">
        <v>23619</v>
      </c>
      <c r="W26" s="50">
        <v>29200</v>
      </c>
      <c r="X26" s="50">
        <v>61450</v>
      </c>
      <c r="Y26" s="50">
        <v>44001</v>
      </c>
      <c r="Z26" s="50">
        <v>39196</v>
      </c>
      <c r="AA26" s="50">
        <v>39287</v>
      </c>
      <c r="AB26" s="50">
        <v>36360</v>
      </c>
      <c r="AC26" s="50">
        <v>43990</v>
      </c>
      <c r="AD26" s="50">
        <v>24236</v>
      </c>
      <c r="AE26" s="50">
        <v>65575</v>
      </c>
      <c r="AF26" s="50">
        <v>70944</v>
      </c>
    </row>
    <row r="27" spans="1:32" x14ac:dyDescent="0.2">
      <c r="A27" s="3" t="s">
        <v>48</v>
      </c>
      <c r="B27" s="8" t="s">
        <v>49</v>
      </c>
      <c r="C27" s="48">
        <v>51175</v>
      </c>
      <c r="D27" s="48">
        <v>79074</v>
      </c>
      <c r="E27" s="48">
        <v>72746.3</v>
      </c>
      <c r="F27" s="48">
        <v>68722.5</v>
      </c>
      <c r="G27" s="42">
        <v>64953.2</v>
      </c>
      <c r="H27" s="42">
        <v>43799.6</v>
      </c>
      <c r="I27" s="42">
        <v>26551.200000000001</v>
      </c>
      <c r="J27" s="48">
        <v>16344</v>
      </c>
      <c r="K27" s="48">
        <v>22220</v>
      </c>
      <c r="L27" s="48">
        <v>24060</v>
      </c>
      <c r="M27" s="42">
        <v>15000</v>
      </c>
      <c r="N27" s="42">
        <v>8800</v>
      </c>
      <c r="O27" s="42">
        <v>11693.6</v>
      </c>
      <c r="P27" s="42">
        <v>9900</v>
      </c>
      <c r="Q27" s="42">
        <v>5764.5</v>
      </c>
      <c r="R27" s="42">
        <v>4410</v>
      </c>
      <c r="S27" s="42">
        <v>4608</v>
      </c>
      <c r="T27" s="42">
        <v>2987.6</v>
      </c>
      <c r="U27" s="42">
        <v>1858.5</v>
      </c>
      <c r="V27" s="42">
        <v>3383.6</v>
      </c>
      <c r="W27" s="48">
        <v>2799</v>
      </c>
      <c r="X27" s="48">
        <v>15386</v>
      </c>
      <c r="Y27" s="48">
        <v>9608.4</v>
      </c>
      <c r="Z27" s="42">
        <v>4840</v>
      </c>
      <c r="AA27" s="48">
        <v>2992</v>
      </c>
      <c r="AB27" s="48">
        <v>3603.6</v>
      </c>
      <c r="AC27" s="48">
        <v>5520</v>
      </c>
      <c r="AD27" s="34">
        <v>5950</v>
      </c>
      <c r="AE27" s="34">
        <v>7500</v>
      </c>
      <c r="AF27" s="34">
        <v>6000</v>
      </c>
    </row>
    <row r="28" spans="1:32" x14ac:dyDescent="0.2">
      <c r="A28" s="3" t="s">
        <v>50</v>
      </c>
      <c r="B28" s="8" t="s">
        <v>49</v>
      </c>
      <c r="C28" s="48">
        <v>9620</v>
      </c>
      <c r="D28" s="48">
        <v>17490</v>
      </c>
      <c r="E28" s="48">
        <v>10600.8</v>
      </c>
      <c r="F28" s="48">
        <v>9744</v>
      </c>
      <c r="G28" s="48">
        <v>5728.8</v>
      </c>
      <c r="H28" s="48">
        <v>2065.5</v>
      </c>
      <c r="I28" s="48">
        <v>1184</v>
      </c>
      <c r="J28" s="42">
        <v>1246.5</v>
      </c>
      <c r="K28" s="42">
        <v>1165.5</v>
      </c>
      <c r="L28" s="42">
        <v>1284</v>
      </c>
      <c r="M28" s="42">
        <v>1125</v>
      </c>
      <c r="N28" s="42">
        <v>760</v>
      </c>
      <c r="O28" s="42">
        <v>1175</v>
      </c>
      <c r="P28" s="42">
        <v>708</v>
      </c>
      <c r="Q28" s="42">
        <v>823.5</v>
      </c>
      <c r="R28" s="42">
        <v>869.5</v>
      </c>
      <c r="S28" s="42">
        <v>994.5</v>
      </c>
      <c r="T28" s="42">
        <v>841.5</v>
      </c>
      <c r="U28" s="48">
        <v>507</v>
      </c>
      <c r="V28" s="42">
        <v>673.2</v>
      </c>
      <c r="W28" s="48">
        <v>483</v>
      </c>
      <c r="X28" s="48">
        <v>2601.6</v>
      </c>
      <c r="Y28" s="42">
        <v>1689.6</v>
      </c>
      <c r="Z28" s="48">
        <v>1134</v>
      </c>
      <c r="AA28" s="48">
        <v>1008</v>
      </c>
      <c r="AB28" s="48">
        <v>903</v>
      </c>
      <c r="AC28" s="48">
        <v>1560</v>
      </c>
      <c r="AD28" s="34">
        <v>2800</v>
      </c>
      <c r="AE28" s="34">
        <v>2300</v>
      </c>
      <c r="AF28" s="34">
        <v>1750</v>
      </c>
    </row>
    <row r="29" spans="1:32" x14ac:dyDescent="0.2">
      <c r="A29" s="3" t="s">
        <v>51</v>
      </c>
      <c r="B29" s="8" t="s">
        <v>49</v>
      </c>
      <c r="C29" s="48">
        <v>43066.400000000001</v>
      </c>
      <c r="D29" s="48">
        <v>60973</v>
      </c>
      <c r="E29" s="48">
        <v>72559</v>
      </c>
      <c r="F29" s="48">
        <v>71332.399999999994</v>
      </c>
      <c r="G29" s="48">
        <v>45611.199999999997</v>
      </c>
      <c r="H29" s="48">
        <v>32640</v>
      </c>
      <c r="I29" s="48">
        <v>20296</v>
      </c>
      <c r="J29" s="48">
        <v>20400</v>
      </c>
      <c r="K29" s="48">
        <v>28560</v>
      </c>
      <c r="L29" s="48">
        <v>33120</v>
      </c>
      <c r="M29" s="48">
        <v>26000</v>
      </c>
      <c r="N29" s="48">
        <v>18900</v>
      </c>
      <c r="O29" s="48">
        <v>17362.8</v>
      </c>
      <c r="P29" s="48">
        <v>16102.2</v>
      </c>
      <c r="Q29" s="48">
        <v>13560</v>
      </c>
      <c r="R29" s="48">
        <v>7714</v>
      </c>
      <c r="S29" s="48">
        <v>6636</v>
      </c>
      <c r="T29" s="48">
        <v>7177.5</v>
      </c>
      <c r="U29" s="48">
        <v>4233.2</v>
      </c>
      <c r="V29" s="42">
        <v>4823</v>
      </c>
      <c r="W29" s="48">
        <v>3198.8</v>
      </c>
      <c r="X29" s="48">
        <v>15105.6</v>
      </c>
      <c r="Y29" s="48">
        <v>8611.2000000000007</v>
      </c>
      <c r="Z29" s="48">
        <v>4623</v>
      </c>
      <c r="AA29" s="48">
        <v>2480</v>
      </c>
      <c r="AB29" s="48">
        <v>2760</v>
      </c>
      <c r="AC29" s="48">
        <v>4590</v>
      </c>
      <c r="AD29" s="34">
        <v>6240</v>
      </c>
      <c r="AE29" s="34">
        <v>7200</v>
      </c>
      <c r="AF29" s="34">
        <v>6000</v>
      </c>
    </row>
    <row r="30" spans="1:32" x14ac:dyDescent="0.2">
      <c r="A30" s="3" t="s">
        <v>52</v>
      </c>
      <c r="B30" s="8" t="s">
        <v>49</v>
      </c>
      <c r="C30" s="48">
        <v>37284</v>
      </c>
      <c r="D30" s="48">
        <v>53005.3</v>
      </c>
      <c r="E30" s="48">
        <v>42468.800000000003</v>
      </c>
      <c r="F30" s="48">
        <v>54525</v>
      </c>
      <c r="G30" s="48">
        <v>40720.800000000003</v>
      </c>
      <c r="H30" s="48">
        <v>33316.400000000001</v>
      </c>
      <c r="I30" s="48">
        <v>15859.2</v>
      </c>
      <c r="J30" s="48">
        <v>9936</v>
      </c>
      <c r="K30" s="48">
        <v>15620</v>
      </c>
      <c r="L30" s="48">
        <v>20462.400000000001</v>
      </c>
      <c r="M30" s="48">
        <v>16740</v>
      </c>
      <c r="N30" s="48">
        <v>11600</v>
      </c>
      <c r="O30" s="48">
        <v>9836</v>
      </c>
      <c r="P30" s="48">
        <v>10881</v>
      </c>
      <c r="Q30" s="48">
        <v>8447.1</v>
      </c>
      <c r="R30" s="48">
        <v>9265.5</v>
      </c>
      <c r="S30" s="48">
        <v>10814.7</v>
      </c>
      <c r="T30" s="48">
        <v>3984</v>
      </c>
      <c r="U30" s="48">
        <v>2573.8000000000002</v>
      </c>
      <c r="V30" s="48">
        <v>3942</v>
      </c>
      <c r="W30" s="48">
        <v>1982.6</v>
      </c>
      <c r="X30" s="48">
        <v>11942.7</v>
      </c>
      <c r="Y30" s="48">
        <v>7200</v>
      </c>
      <c r="Z30" s="48">
        <v>3362.6</v>
      </c>
      <c r="AA30" s="48">
        <v>1677</v>
      </c>
      <c r="AB30" s="48">
        <v>1918.8</v>
      </c>
      <c r="AC30" s="48">
        <v>4368</v>
      </c>
      <c r="AD30" s="34">
        <v>4800</v>
      </c>
      <c r="AE30" s="34">
        <v>5750</v>
      </c>
      <c r="AF30" s="34">
        <v>5150</v>
      </c>
    </row>
    <row r="31" spans="1:32" x14ac:dyDescent="0.2">
      <c r="A31" s="13" t="s">
        <v>53</v>
      </c>
      <c r="B31" s="24" t="s">
        <v>49</v>
      </c>
      <c r="C31" s="50">
        <v>141145.4</v>
      </c>
      <c r="D31" s="50">
        <v>210542.3</v>
      </c>
      <c r="E31" s="50">
        <v>198374.9</v>
      </c>
      <c r="F31" s="50">
        <v>204323.9</v>
      </c>
      <c r="G31" s="50">
        <v>157014</v>
      </c>
      <c r="H31" s="50">
        <v>111821.5</v>
      </c>
      <c r="I31" s="50">
        <v>63890.400000000001</v>
      </c>
      <c r="J31" s="50">
        <v>47926.5</v>
      </c>
      <c r="K31" s="50">
        <v>67565.5</v>
      </c>
      <c r="L31" s="50">
        <v>78926.399999999994</v>
      </c>
      <c r="M31" s="50">
        <v>58865</v>
      </c>
      <c r="N31" s="50">
        <v>40060</v>
      </c>
      <c r="O31" s="50">
        <v>40067.4</v>
      </c>
      <c r="P31" s="50">
        <v>37591.199999999997</v>
      </c>
      <c r="Q31" s="50">
        <v>28595.1</v>
      </c>
      <c r="R31" s="50">
        <v>22259</v>
      </c>
      <c r="S31" s="50">
        <v>23053.200000000001</v>
      </c>
      <c r="T31" s="50">
        <v>14990.6</v>
      </c>
      <c r="U31" s="50">
        <v>9172.5</v>
      </c>
      <c r="V31" s="50">
        <v>12821.8</v>
      </c>
      <c r="W31" s="50">
        <v>8463.4</v>
      </c>
      <c r="X31" s="50">
        <v>45035.9</v>
      </c>
      <c r="Y31" s="50">
        <v>27109.200000000001</v>
      </c>
      <c r="Z31" s="50">
        <v>13959.6</v>
      </c>
      <c r="AA31" s="50">
        <v>8157</v>
      </c>
      <c r="AB31" s="50">
        <v>9185.4</v>
      </c>
      <c r="AC31" s="50">
        <v>16038</v>
      </c>
      <c r="AD31" s="50">
        <v>19790</v>
      </c>
      <c r="AE31" s="50">
        <v>22750</v>
      </c>
      <c r="AF31" s="50">
        <v>18900</v>
      </c>
    </row>
    <row r="32" spans="1:32" x14ac:dyDescent="0.2">
      <c r="A32" s="3" t="s">
        <v>54</v>
      </c>
      <c r="B32" s="8" t="s">
        <v>49</v>
      </c>
      <c r="C32" s="48">
        <v>39379.4</v>
      </c>
      <c r="D32" s="48">
        <v>40500</v>
      </c>
      <c r="E32" s="48">
        <v>41800</v>
      </c>
      <c r="F32" s="48">
        <v>35700</v>
      </c>
      <c r="G32" s="48">
        <v>36000</v>
      </c>
      <c r="H32" s="48">
        <v>31740</v>
      </c>
      <c r="I32" s="48">
        <v>26230</v>
      </c>
      <c r="J32" s="48">
        <v>20400</v>
      </c>
      <c r="K32" s="48">
        <v>23220</v>
      </c>
      <c r="L32" s="48">
        <v>23100</v>
      </c>
      <c r="M32" s="48">
        <v>15300</v>
      </c>
      <c r="N32" s="48">
        <v>8200</v>
      </c>
      <c r="O32" s="48">
        <v>10166</v>
      </c>
      <c r="P32" s="48">
        <v>10525</v>
      </c>
      <c r="Q32" s="48">
        <v>11876</v>
      </c>
      <c r="R32" s="48">
        <v>9667</v>
      </c>
      <c r="S32" s="48">
        <v>8492.4</v>
      </c>
      <c r="T32" s="48">
        <v>7542.5</v>
      </c>
      <c r="U32" s="48">
        <v>5271</v>
      </c>
      <c r="V32" s="48">
        <v>5584.2</v>
      </c>
      <c r="W32" s="48">
        <v>5861.7</v>
      </c>
      <c r="X32" s="48">
        <v>19324</v>
      </c>
      <c r="Y32" s="48">
        <v>16100</v>
      </c>
      <c r="Z32" s="48">
        <v>10500</v>
      </c>
      <c r="AA32" s="48">
        <v>11880</v>
      </c>
      <c r="AB32" s="48">
        <v>16345</v>
      </c>
      <c r="AC32" s="48">
        <v>17655</v>
      </c>
      <c r="AD32" s="34">
        <v>9352</v>
      </c>
      <c r="AE32" s="34">
        <v>22792</v>
      </c>
      <c r="AF32" s="34">
        <v>16932.000000000004</v>
      </c>
    </row>
    <row r="33" spans="1:32" x14ac:dyDescent="0.2">
      <c r="A33" s="3" t="s">
        <v>55</v>
      </c>
      <c r="B33" s="8" t="s">
        <v>49</v>
      </c>
      <c r="C33" s="48">
        <v>194319</v>
      </c>
      <c r="D33" s="48">
        <v>291200</v>
      </c>
      <c r="E33" s="48">
        <v>249524</v>
      </c>
      <c r="F33" s="48">
        <v>237820</v>
      </c>
      <c r="G33" s="48">
        <v>319000</v>
      </c>
      <c r="H33" s="48">
        <v>326700</v>
      </c>
      <c r="I33" s="48">
        <v>265440</v>
      </c>
      <c r="J33" s="48">
        <v>223520</v>
      </c>
      <c r="K33" s="48">
        <v>303912</v>
      </c>
      <c r="L33" s="48">
        <v>294085</v>
      </c>
      <c r="M33" s="48">
        <v>241900</v>
      </c>
      <c r="N33" s="48">
        <v>178850</v>
      </c>
      <c r="O33" s="48">
        <v>128440.8</v>
      </c>
      <c r="P33" s="48">
        <v>142325</v>
      </c>
      <c r="Q33" s="48">
        <v>131753.60000000001</v>
      </c>
      <c r="R33" s="48">
        <v>133621</v>
      </c>
      <c r="S33" s="48">
        <v>109661.2</v>
      </c>
      <c r="T33" s="48">
        <v>83540.399999999994</v>
      </c>
      <c r="U33" s="48">
        <v>40775</v>
      </c>
      <c r="V33" s="48">
        <v>34033.5</v>
      </c>
      <c r="W33" s="48">
        <v>40575.599999999999</v>
      </c>
      <c r="X33" s="48">
        <v>92430</v>
      </c>
      <c r="Y33" s="48">
        <v>55020</v>
      </c>
      <c r="Z33" s="48">
        <v>29600</v>
      </c>
      <c r="AA33" s="48">
        <v>27720</v>
      </c>
      <c r="AB33" s="48">
        <v>24960</v>
      </c>
      <c r="AC33" s="48">
        <v>25840</v>
      </c>
      <c r="AD33" s="34">
        <v>23328</v>
      </c>
      <c r="AE33" s="34">
        <v>33781</v>
      </c>
      <c r="AF33" s="34">
        <v>22122</v>
      </c>
    </row>
    <row r="34" spans="1:32" x14ac:dyDescent="0.2">
      <c r="A34" s="3" t="s">
        <v>56</v>
      </c>
      <c r="B34" s="8" t="s">
        <v>49</v>
      </c>
      <c r="C34" s="48">
        <v>34137</v>
      </c>
      <c r="D34" s="48">
        <v>44100</v>
      </c>
      <c r="E34" s="48">
        <v>45920</v>
      </c>
      <c r="F34" s="48">
        <v>42700</v>
      </c>
      <c r="G34" s="48">
        <v>48400</v>
      </c>
      <c r="H34" s="48">
        <v>41300</v>
      </c>
      <c r="I34" s="48">
        <v>31500</v>
      </c>
      <c r="J34" s="48">
        <v>27000</v>
      </c>
      <c r="K34" s="48">
        <v>31570</v>
      </c>
      <c r="L34" s="48">
        <v>27600</v>
      </c>
      <c r="M34" s="48">
        <v>13440</v>
      </c>
      <c r="N34" s="48">
        <v>9880</v>
      </c>
      <c r="O34" s="48">
        <v>11358.2</v>
      </c>
      <c r="P34" s="48">
        <v>12332.6</v>
      </c>
      <c r="Q34" s="48">
        <v>11041.2</v>
      </c>
      <c r="R34" s="48">
        <v>9777.4</v>
      </c>
      <c r="S34" s="48">
        <v>9625</v>
      </c>
      <c r="T34" s="48">
        <v>8564.5</v>
      </c>
      <c r="U34" s="48">
        <v>7507.5</v>
      </c>
      <c r="V34" s="48">
        <v>5828</v>
      </c>
      <c r="W34" s="48">
        <v>7550.4</v>
      </c>
      <c r="X34" s="48">
        <v>20738.900000000001</v>
      </c>
      <c r="Y34" s="48">
        <v>16500</v>
      </c>
      <c r="Z34" s="48">
        <v>13200</v>
      </c>
      <c r="AA34" s="48">
        <v>10890</v>
      </c>
      <c r="AB34" s="48">
        <v>15680</v>
      </c>
      <c r="AC34" s="48">
        <v>15840</v>
      </c>
      <c r="AD34" s="34">
        <v>8192</v>
      </c>
      <c r="AE34" s="34">
        <v>19692</v>
      </c>
      <c r="AF34" s="34">
        <v>14994.000000000002</v>
      </c>
    </row>
    <row r="35" spans="1:32" x14ac:dyDescent="0.2">
      <c r="A35" s="3" t="s">
        <v>57</v>
      </c>
      <c r="B35" s="8" t="s">
        <v>49</v>
      </c>
      <c r="C35" s="48">
        <v>20887.2</v>
      </c>
      <c r="D35" s="48">
        <v>30000</v>
      </c>
      <c r="E35" s="48">
        <v>18900</v>
      </c>
      <c r="F35" s="48">
        <v>12950</v>
      </c>
      <c r="G35" s="48">
        <v>16500</v>
      </c>
      <c r="H35" s="48">
        <v>16750</v>
      </c>
      <c r="I35" s="48">
        <v>13500</v>
      </c>
      <c r="J35" s="48">
        <v>13065</v>
      </c>
      <c r="K35" s="48">
        <v>16555</v>
      </c>
      <c r="L35" s="48">
        <v>15990</v>
      </c>
      <c r="M35" s="48">
        <v>9680</v>
      </c>
      <c r="N35" s="48">
        <v>9225</v>
      </c>
      <c r="O35" s="48">
        <v>8959</v>
      </c>
      <c r="P35" s="48">
        <v>8754.7999999999993</v>
      </c>
      <c r="Q35" s="48">
        <v>5653.2</v>
      </c>
      <c r="R35" s="48">
        <v>9222.6</v>
      </c>
      <c r="S35" s="48">
        <v>8219.4</v>
      </c>
      <c r="T35" s="48">
        <v>6856.5</v>
      </c>
      <c r="U35" s="48">
        <v>4187.7</v>
      </c>
      <c r="V35" s="48">
        <v>3892</v>
      </c>
      <c r="W35" s="48">
        <v>5686.5</v>
      </c>
      <c r="X35" s="48">
        <v>12583.2</v>
      </c>
      <c r="Y35" s="48">
        <v>9920</v>
      </c>
      <c r="Z35" s="48">
        <v>9880</v>
      </c>
      <c r="AA35" s="48">
        <v>6480</v>
      </c>
      <c r="AB35" s="48">
        <v>6480</v>
      </c>
      <c r="AC35" s="48">
        <v>6400</v>
      </c>
      <c r="AD35" s="34">
        <v>4650</v>
      </c>
      <c r="AE35" s="34">
        <v>9321</v>
      </c>
      <c r="AF35" s="34">
        <v>5542.0000000000009</v>
      </c>
    </row>
    <row r="36" spans="1:32" x14ac:dyDescent="0.2">
      <c r="A36" s="3" t="s">
        <v>58</v>
      </c>
      <c r="B36" s="8" t="s">
        <v>49</v>
      </c>
      <c r="C36" s="48">
        <v>45481.1</v>
      </c>
      <c r="D36" s="48">
        <v>59800</v>
      </c>
      <c r="E36" s="48">
        <v>57200</v>
      </c>
      <c r="F36" s="48">
        <v>68200</v>
      </c>
      <c r="G36" s="48">
        <v>85320</v>
      </c>
      <c r="H36" s="48">
        <v>90750</v>
      </c>
      <c r="I36" s="48">
        <v>69000</v>
      </c>
      <c r="J36" s="48">
        <v>60480</v>
      </c>
      <c r="K36" s="48">
        <v>80600</v>
      </c>
      <c r="L36" s="48">
        <v>89100</v>
      </c>
      <c r="M36" s="48">
        <v>59400</v>
      </c>
      <c r="N36" s="48">
        <v>49470</v>
      </c>
      <c r="O36" s="48">
        <v>48285.599999999999</v>
      </c>
      <c r="P36" s="48">
        <v>47619</v>
      </c>
      <c r="Q36" s="48">
        <v>41556.400000000001</v>
      </c>
      <c r="R36" s="48">
        <v>39569.300000000003</v>
      </c>
      <c r="S36" s="48">
        <v>33039.599999999999</v>
      </c>
      <c r="T36" s="48">
        <v>18726.400000000001</v>
      </c>
      <c r="U36" s="48">
        <v>13372.2</v>
      </c>
      <c r="V36" s="48">
        <v>10398.6</v>
      </c>
      <c r="W36" s="48">
        <v>14473.8</v>
      </c>
      <c r="X36" s="48">
        <v>28444.400000000001</v>
      </c>
      <c r="Y36" s="48">
        <v>16650</v>
      </c>
      <c r="Z36" s="48">
        <v>11400</v>
      </c>
      <c r="AA36" s="48">
        <v>9120</v>
      </c>
      <c r="AB36" s="48">
        <v>11438</v>
      </c>
      <c r="AC36" s="48">
        <v>10500</v>
      </c>
      <c r="AD36" s="34">
        <v>7119</v>
      </c>
      <c r="AE36" s="34">
        <v>13000</v>
      </c>
      <c r="AF36" s="34">
        <v>8694</v>
      </c>
    </row>
    <row r="37" spans="1:32" x14ac:dyDescent="0.2">
      <c r="A37" s="3" t="s">
        <v>59</v>
      </c>
      <c r="B37" s="8" t="s">
        <v>49</v>
      </c>
      <c r="C37" s="48">
        <v>39449.599999999999</v>
      </c>
      <c r="D37" s="48">
        <v>48994.5</v>
      </c>
      <c r="E37" s="48">
        <v>41316.1</v>
      </c>
      <c r="F37" s="48">
        <v>31233.3</v>
      </c>
      <c r="G37" s="48">
        <v>46505.8</v>
      </c>
      <c r="H37" s="48">
        <v>55575</v>
      </c>
      <c r="I37" s="48">
        <v>43500</v>
      </c>
      <c r="J37" s="48">
        <v>40800</v>
      </c>
      <c r="K37" s="48">
        <v>54000</v>
      </c>
      <c r="L37" s="48">
        <v>60500</v>
      </c>
      <c r="M37" s="48">
        <v>43200</v>
      </c>
      <c r="N37" s="48">
        <v>37960</v>
      </c>
      <c r="O37" s="48">
        <v>37543.599999999999</v>
      </c>
      <c r="P37" s="48">
        <v>37290</v>
      </c>
      <c r="Q37" s="48">
        <v>38472</v>
      </c>
      <c r="R37" s="48">
        <v>37359</v>
      </c>
      <c r="S37" s="48">
        <v>38820</v>
      </c>
      <c r="T37" s="48">
        <v>34700</v>
      </c>
      <c r="U37" s="48">
        <v>13006.8</v>
      </c>
      <c r="V37" s="48">
        <v>9390</v>
      </c>
      <c r="W37" s="48">
        <v>11371.2</v>
      </c>
      <c r="X37" s="48">
        <v>25135</v>
      </c>
      <c r="Y37" s="48">
        <v>12160</v>
      </c>
      <c r="Z37" s="48">
        <v>9250</v>
      </c>
      <c r="AA37" s="48">
        <v>7600</v>
      </c>
      <c r="AB37" s="48">
        <v>10710</v>
      </c>
      <c r="AC37" s="48">
        <v>9450</v>
      </c>
      <c r="AD37" s="34">
        <v>7917</v>
      </c>
      <c r="AE37" s="34">
        <v>11154</v>
      </c>
      <c r="AF37" s="34">
        <v>7200</v>
      </c>
    </row>
    <row r="38" spans="1:32" x14ac:dyDescent="0.2">
      <c r="A38" s="13" t="s">
        <v>204</v>
      </c>
      <c r="B38" s="24" t="s">
        <v>49</v>
      </c>
      <c r="C38" s="50">
        <v>373653.3</v>
      </c>
      <c r="D38" s="50">
        <v>514594.5</v>
      </c>
      <c r="E38" s="50">
        <v>454660.1</v>
      </c>
      <c r="F38" s="50">
        <v>428603.3</v>
      </c>
      <c r="G38" s="50">
        <v>551725.80000000005</v>
      </c>
      <c r="H38" s="50">
        <v>562815</v>
      </c>
      <c r="I38" s="50">
        <v>449170</v>
      </c>
      <c r="J38" s="50">
        <v>385265</v>
      </c>
      <c r="K38" s="50">
        <v>509857</v>
      </c>
      <c r="L38" s="50">
        <v>510375</v>
      </c>
      <c r="M38" s="50">
        <v>382920</v>
      </c>
      <c r="N38" s="50">
        <v>293585</v>
      </c>
      <c r="O38" s="50">
        <v>244753.2</v>
      </c>
      <c r="P38" s="50">
        <v>258846.4</v>
      </c>
      <c r="Q38" s="50">
        <v>240352.4</v>
      </c>
      <c r="R38" s="50">
        <v>239216.3</v>
      </c>
      <c r="S38" s="50">
        <v>207857.6</v>
      </c>
      <c r="T38" s="50">
        <v>159930.29999999999</v>
      </c>
      <c r="U38" s="50">
        <v>84120.2</v>
      </c>
      <c r="V38" s="50">
        <v>69126.3</v>
      </c>
      <c r="W38" s="50">
        <v>85519.2</v>
      </c>
      <c r="X38" s="50">
        <v>198655.5</v>
      </c>
      <c r="Y38" s="50">
        <v>126350</v>
      </c>
      <c r="Z38" s="50">
        <v>83830</v>
      </c>
      <c r="AA38" s="50">
        <v>73690</v>
      </c>
      <c r="AB38" s="50">
        <v>85613</v>
      </c>
      <c r="AC38" s="50">
        <v>85685</v>
      </c>
      <c r="AD38" s="50">
        <v>60558</v>
      </c>
      <c r="AE38" s="50">
        <v>109740</v>
      </c>
      <c r="AF38" s="50">
        <v>75484.000000000015</v>
      </c>
    </row>
    <row r="39" spans="1:32" x14ac:dyDescent="0.2">
      <c r="A39" s="3" t="s">
        <v>61</v>
      </c>
      <c r="B39" s="8" t="s">
        <v>28</v>
      </c>
      <c r="C39" s="48">
        <v>83699</v>
      </c>
      <c r="D39" s="48">
        <v>73500</v>
      </c>
      <c r="E39" s="48">
        <v>57493.8</v>
      </c>
      <c r="F39" s="48">
        <v>55350</v>
      </c>
      <c r="G39" s="48">
        <v>58140</v>
      </c>
      <c r="H39" s="48">
        <v>53820</v>
      </c>
      <c r="I39" s="48">
        <v>51520</v>
      </c>
      <c r="J39" s="48">
        <v>35775</v>
      </c>
      <c r="K39" s="48">
        <v>54300</v>
      </c>
      <c r="L39" s="48">
        <v>61690</v>
      </c>
      <c r="M39" s="48">
        <v>46170</v>
      </c>
      <c r="N39" s="48">
        <v>29799</v>
      </c>
      <c r="O39" s="48">
        <v>24489.3</v>
      </c>
      <c r="P39" s="48">
        <v>24084</v>
      </c>
      <c r="Q39" s="48">
        <v>24310</v>
      </c>
      <c r="R39" s="48">
        <v>22100</v>
      </c>
      <c r="S39" s="48">
        <v>14548</v>
      </c>
      <c r="T39" s="48">
        <v>10222.5</v>
      </c>
      <c r="U39" s="48">
        <v>3864.6</v>
      </c>
      <c r="V39" s="48">
        <v>2932</v>
      </c>
      <c r="W39" s="48">
        <v>5184</v>
      </c>
      <c r="X39" s="48">
        <v>17419.5</v>
      </c>
      <c r="Y39" s="48">
        <v>8065.2</v>
      </c>
      <c r="Z39" s="48">
        <v>6680.5</v>
      </c>
      <c r="AA39" s="48">
        <v>5737.4</v>
      </c>
      <c r="AB39" s="48">
        <v>9702</v>
      </c>
      <c r="AC39" s="48">
        <v>23312</v>
      </c>
      <c r="AD39" s="34">
        <v>9942.6</v>
      </c>
      <c r="AE39" s="34">
        <v>12350</v>
      </c>
      <c r="AF39" s="34">
        <v>8775</v>
      </c>
    </row>
    <row r="40" spans="1:32" x14ac:dyDescent="0.2">
      <c r="A40" s="3" t="s">
        <v>62</v>
      </c>
      <c r="B40" s="8" t="s">
        <v>28</v>
      </c>
      <c r="C40" s="48">
        <v>195147</v>
      </c>
      <c r="D40" s="48">
        <v>236500</v>
      </c>
      <c r="E40" s="48">
        <v>214500</v>
      </c>
      <c r="F40" s="48">
        <v>176000</v>
      </c>
      <c r="G40" s="48">
        <v>217300</v>
      </c>
      <c r="H40" s="48">
        <v>199800</v>
      </c>
      <c r="I40" s="48">
        <v>181500</v>
      </c>
      <c r="J40" s="48">
        <v>142600</v>
      </c>
      <c r="K40" s="48">
        <v>194700</v>
      </c>
      <c r="L40" s="48">
        <v>200600</v>
      </c>
      <c r="M40" s="48">
        <v>174000</v>
      </c>
      <c r="N40" s="48">
        <v>133992.29999999999</v>
      </c>
      <c r="O40" s="48">
        <v>101402.5</v>
      </c>
      <c r="P40" s="48">
        <v>87754.1</v>
      </c>
      <c r="Q40" s="48">
        <v>67851</v>
      </c>
      <c r="R40" s="48">
        <v>89769.600000000006</v>
      </c>
      <c r="S40" s="48">
        <v>69625.600000000006</v>
      </c>
      <c r="T40" s="48">
        <v>31352.7</v>
      </c>
      <c r="U40" s="48">
        <v>13428</v>
      </c>
      <c r="V40" s="48">
        <v>9548.9</v>
      </c>
      <c r="W40" s="48">
        <v>14357</v>
      </c>
      <c r="X40" s="48">
        <v>39585</v>
      </c>
      <c r="Y40" s="48">
        <v>21756.9</v>
      </c>
      <c r="Z40" s="48">
        <v>16150.4</v>
      </c>
      <c r="AA40" s="48">
        <v>15701.4</v>
      </c>
      <c r="AB40" s="48">
        <v>19761.2</v>
      </c>
      <c r="AC40" s="48">
        <v>30168</v>
      </c>
      <c r="AD40" s="34">
        <v>11180.4</v>
      </c>
      <c r="AE40" s="34">
        <v>25550</v>
      </c>
      <c r="AF40" s="34">
        <v>27470</v>
      </c>
    </row>
    <row r="41" spans="1:32" x14ac:dyDescent="0.2">
      <c r="A41" s="3" t="s">
        <v>63</v>
      </c>
      <c r="B41" s="8" t="s">
        <v>28</v>
      </c>
      <c r="C41" s="48">
        <v>364600</v>
      </c>
      <c r="D41" s="48">
        <v>375200</v>
      </c>
      <c r="E41" s="48">
        <v>285670</v>
      </c>
      <c r="F41" s="48">
        <v>243000</v>
      </c>
      <c r="G41" s="48">
        <v>260000</v>
      </c>
      <c r="H41" s="48">
        <v>245000</v>
      </c>
      <c r="I41" s="48">
        <v>245850</v>
      </c>
      <c r="J41" s="48">
        <v>188600</v>
      </c>
      <c r="K41" s="48">
        <v>242000</v>
      </c>
      <c r="L41" s="48">
        <v>270810</v>
      </c>
      <c r="M41" s="48">
        <v>222300</v>
      </c>
      <c r="N41" s="48">
        <v>136000</v>
      </c>
      <c r="O41" s="48">
        <v>104504.9</v>
      </c>
      <c r="P41" s="48">
        <v>103906.4</v>
      </c>
      <c r="Q41" s="48">
        <v>114848.2</v>
      </c>
      <c r="R41" s="48">
        <v>134911.5</v>
      </c>
      <c r="S41" s="48">
        <v>94910.9</v>
      </c>
      <c r="T41" s="48">
        <v>64418.400000000001</v>
      </c>
      <c r="U41" s="48">
        <v>24051.599999999999</v>
      </c>
      <c r="V41" s="48">
        <v>22295</v>
      </c>
      <c r="W41" s="48">
        <v>38127.300000000003</v>
      </c>
      <c r="X41" s="48">
        <v>89006</v>
      </c>
      <c r="Y41" s="48">
        <v>40236.300000000003</v>
      </c>
      <c r="Z41" s="48">
        <v>40504</v>
      </c>
      <c r="AA41" s="48">
        <v>32547.8</v>
      </c>
      <c r="AB41" s="48">
        <v>40334</v>
      </c>
      <c r="AC41" s="48">
        <v>41055</v>
      </c>
      <c r="AD41" s="34">
        <v>31270.7</v>
      </c>
      <c r="AE41" s="34">
        <v>30800</v>
      </c>
      <c r="AF41" s="34">
        <v>29700</v>
      </c>
    </row>
    <row r="42" spans="1:32" x14ac:dyDescent="0.2">
      <c r="A42" s="3" t="s">
        <v>64</v>
      </c>
      <c r="B42" s="8" t="s">
        <v>28</v>
      </c>
      <c r="C42" s="48">
        <v>5400</v>
      </c>
      <c r="D42" s="48">
        <v>9690</v>
      </c>
      <c r="E42" s="48">
        <v>6970</v>
      </c>
      <c r="F42" s="48">
        <v>7500</v>
      </c>
      <c r="G42" s="48">
        <v>4080</v>
      </c>
      <c r="H42" s="48">
        <v>4850</v>
      </c>
      <c r="I42" s="48">
        <v>2760</v>
      </c>
      <c r="J42" s="48">
        <v>2250</v>
      </c>
      <c r="K42" s="48">
        <v>3120</v>
      </c>
      <c r="L42" s="48">
        <v>3360</v>
      </c>
      <c r="M42" s="48">
        <v>2000</v>
      </c>
      <c r="N42" s="48">
        <v>1200</v>
      </c>
      <c r="O42" s="48">
        <v>2396</v>
      </c>
      <c r="P42" s="48">
        <v>3196</v>
      </c>
      <c r="Q42" s="48">
        <v>3903.4</v>
      </c>
      <c r="R42" s="48">
        <v>7967.7</v>
      </c>
      <c r="S42" s="48">
        <v>6900.3</v>
      </c>
      <c r="T42" s="48">
        <v>4460</v>
      </c>
      <c r="U42" s="48">
        <v>2360.6</v>
      </c>
      <c r="V42" s="48">
        <v>1739.5</v>
      </c>
      <c r="W42" s="48">
        <v>2520</v>
      </c>
      <c r="X42" s="48">
        <v>7667</v>
      </c>
      <c r="Y42" s="48">
        <v>6667.9</v>
      </c>
      <c r="Z42" s="48">
        <v>9811.7999999999993</v>
      </c>
      <c r="AA42" s="48">
        <v>9495.2000000000007</v>
      </c>
      <c r="AB42" s="48">
        <v>13976.2</v>
      </c>
      <c r="AC42" s="48">
        <v>11942.5</v>
      </c>
      <c r="AD42" s="34">
        <v>13795.6</v>
      </c>
      <c r="AE42" s="34">
        <v>20150</v>
      </c>
      <c r="AF42" s="34">
        <v>17760</v>
      </c>
    </row>
    <row r="43" spans="1:32" x14ac:dyDescent="0.2">
      <c r="A43" s="13" t="s">
        <v>65</v>
      </c>
      <c r="B43" s="24" t="s">
        <v>28</v>
      </c>
      <c r="C43" s="50">
        <v>648846</v>
      </c>
      <c r="D43" s="50">
        <v>694890</v>
      </c>
      <c r="E43" s="50">
        <v>564633.80000000005</v>
      </c>
      <c r="F43" s="50">
        <v>481850</v>
      </c>
      <c r="G43" s="50">
        <v>539520</v>
      </c>
      <c r="H43" s="50">
        <v>503470</v>
      </c>
      <c r="I43" s="50">
        <v>481630</v>
      </c>
      <c r="J43" s="50">
        <v>369225</v>
      </c>
      <c r="K43" s="50">
        <v>494120</v>
      </c>
      <c r="L43" s="50">
        <v>536460</v>
      </c>
      <c r="M43" s="50">
        <v>444470</v>
      </c>
      <c r="N43" s="50">
        <v>300991.3</v>
      </c>
      <c r="O43" s="50">
        <v>232792.7</v>
      </c>
      <c r="P43" s="50">
        <v>218940.5</v>
      </c>
      <c r="Q43" s="50">
        <v>210912.6</v>
      </c>
      <c r="R43" s="50">
        <v>254748.79999999999</v>
      </c>
      <c r="S43" s="50">
        <v>185984.8</v>
      </c>
      <c r="T43" s="50">
        <v>110453.6</v>
      </c>
      <c r="U43" s="50">
        <v>43704.800000000003</v>
      </c>
      <c r="V43" s="50">
        <v>36515.4</v>
      </c>
      <c r="W43" s="50">
        <v>60188.3</v>
      </c>
      <c r="X43" s="50">
        <v>153677.5</v>
      </c>
      <c r="Y43" s="50">
        <v>76726.3</v>
      </c>
      <c r="Z43" s="50">
        <v>73146.7</v>
      </c>
      <c r="AA43" s="50">
        <v>63481.8</v>
      </c>
      <c r="AB43" s="50">
        <v>83773.399999999994</v>
      </c>
      <c r="AC43" s="50">
        <v>106477.5</v>
      </c>
      <c r="AD43" s="50">
        <v>66189.3</v>
      </c>
      <c r="AE43" s="50">
        <v>88850</v>
      </c>
      <c r="AF43" s="50">
        <v>83705</v>
      </c>
    </row>
    <row r="44" spans="1:32" x14ac:dyDescent="0.2">
      <c r="A44" s="3" t="s">
        <v>66</v>
      </c>
      <c r="B44" s="8" t="s">
        <v>32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</row>
    <row r="45" spans="1:32" x14ac:dyDescent="0.2">
      <c r="A45" s="3" t="s">
        <v>67</v>
      </c>
      <c r="B45" s="8" t="s">
        <v>32</v>
      </c>
      <c r="C45" s="48">
        <v>45</v>
      </c>
      <c r="D45" s="48">
        <v>135</v>
      </c>
      <c r="E45" s="42">
        <v>315</v>
      </c>
      <c r="F45" s="42">
        <v>201.4</v>
      </c>
      <c r="G45" s="42">
        <v>216.6</v>
      </c>
      <c r="H45" s="42">
        <v>880</v>
      </c>
      <c r="I45" s="48">
        <v>480</v>
      </c>
      <c r="J45" s="48">
        <v>200</v>
      </c>
      <c r="K45" s="48">
        <v>280</v>
      </c>
      <c r="L45" s="48">
        <v>280</v>
      </c>
      <c r="M45" s="58">
        <v>0</v>
      </c>
      <c r="N45" s="58">
        <v>0</v>
      </c>
      <c r="O45" s="58">
        <v>0</v>
      </c>
      <c r="P45" s="58">
        <v>0</v>
      </c>
      <c r="Q45" s="48">
        <v>18</v>
      </c>
      <c r="R45" s="58">
        <v>0</v>
      </c>
      <c r="S45" s="42">
        <v>30</v>
      </c>
      <c r="T45" s="58">
        <v>0</v>
      </c>
      <c r="U45" s="42">
        <v>230</v>
      </c>
      <c r="V45" s="58">
        <v>0</v>
      </c>
      <c r="W45" s="58">
        <v>0</v>
      </c>
      <c r="X45" s="48">
        <v>20</v>
      </c>
      <c r="Y45" s="48">
        <v>20</v>
      </c>
      <c r="Z45" s="42">
        <v>10</v>
      </c>
      <c r="AA45" s="42">
        <v>62.5</v>
      </c>
      <c r="AB45" s="42">
        <v>62.5</v>
      </c>
      <c r="AC45" s="42">
        <v>62.5</v>
      </c>
      <c r="AD45" s="58">
        <v>0</v>
      </c>
      <c r="AE45" s="34">
        <v>135</v>
      </c>
      <c r="AF45" s="34">
        <v>135</v>
      </c>
    </row>
    <row r="46" spans="1:32" x14ac:dyDescent="0.2">
      <c r="A46" s="13" t="s">
        <v>68</v>
      </c>
      <c r="B46" s="24" t="s">
        <v>32</v>
      </c>
      <c r="C46" s="50">
        <v>45</v>
      </c>
      <c r="D46" s="50">
        <v>135</v>
      </c>
      <c r="E46" s="50">
        <v>315</v>
      </c>
      <c r="F46" s="50">
        <v>201.4</v>
      </c>
      <c r="G46" s="50">
        <v>216.6</v>
      </c>
      <c r="H46" s="50">
        <v>880</v>
      </c>
      <c r="I46" s="50">
        <v>480</v>
      </c>
      <c r="J46" s="50">
        <v>200</v>
      </c>
      <c r="K46" s="50">
        <v>280</v>
      </c>
      <c r="L46" s="50">
        <v>280</v>
      </c>
      <c r="M46" s="50">
        <v>0</v>
      </c>
      <c r="N46" s="50">
        <v>0</v>
      </c>
      <c r="O46" s="50">
        <v>0</v>
      </c>
      <c r="P46" s="50">
        <v>0</v>
      </c>
      <c r="Q46" s="50">
        <v>18</v>
      </c>
      <c r="R46" s="50">
        <v>0</v>
      </c>
      <c r="S46" s="50">
        <v>30</v>
      </c>
      <c r="T46" s="50">
        <v>0</v>
      </c>
      <c r="U46" s="50">
        <v>230</v>
      </c>
      <c r="V46" s="50">
        <v>0</v>
      </c>
      <c r="W46" s="50">
        <v>0</v>
      </c>
      <c r="X46" s="50">
        <v>20</v>
      </c>
      <c r="Y46" s="50">
        <v>20</v>
      </c>
      <c r="Z46" s="50">
        <v>10</v>
      </c>
      <c r="AA46" s="50">
        <v>62.5</v>
      </c>
      <c r="AB46" s="50">
        <v>62.5</v>
      </c>
      <c r="AC46" s="50">
        <v>62.5</v>
      </c>
      <c r="AD46" s="50">
        <v>0</v>
      </c>
      <c r="AE46" s="50">
        <v>135</v>
      </c>
      <c r="AF46" s="50">
        <v>135</v>
      </c>
    </row>
    <row r="47" spans="1:32" x14ac:dyDescent="0.2">
      <c r="A47" s="3" t="s">
        <v>69</v>
      </c>
      <c r="B47" s="8" t="s">
        <v>28</v>
      </c>
      <c r="C47" s="48">
        <v>480</v>
      </c>
      <c r="D47" s="48">
        <v>640</v>
      </c>
      <c r="E47" s="48">
        <v>320</v>
      </c>
      <c r="F47" s="48">
        <v>320</v>
      </c>
      <c r="G47" s="48">
        <v>240</v>
      </c>
      <c r="H47" s="48">
        <v>280</v>
      </c>
      <c r="I47" s="48">
        <v>140</v>
      </c>
      <c r="J47" s="48">
        <v>180</v>
      </c>
      <c r="K47" s="48">
        <v>180</v>
      </c>
      <c r="L47" s="48">
        <v>180</v>
      </c>
      <c r="M47" s="48">
        <v>180</v>
      </c>
      <c r="N47" s="58">
        <v>0</v>
      </c>
      <c r="O47" s="48">
        <v>172.8</v>
      </c>
      <c r="P47" s="48">
        <v>96</v>
      </c>
      <c r="Q47" s="48">
        <v>92.4</v>
      </c>
      <c r="R47" s="48">
        <v>138</v>
      </c>
      <c r="S47" s="48">
        <v>118.8</v>
      </c>
      <c r="T47" s="48">
        <v>112</v>
      </c>
      <c r="U47" s="48">
        <v>150</v>
      </c>
      <c r="V47" s="48">
        <v>16</v>
      </c>
      <c r="W47" s="48">
        <v>51</v>
      </c>
      <c r="X47" s="48">
        <v>291</v>
      </c>
      <c r="Y47" s="48">
        <v>224</v>
      </c>
      <c r="Z47" s="48">
        <v>280</v>
      </c>
      <c r="AA47" s="48">
        <v>420</v>
      </c>
      <c r="AB47" s="48">
        <v>231</v>
      </c>
      <c r="AC47" s="48">
        <v>196</v>
      </c>
      <c r="AD47" s="34">
        <v>125</v>
      </c>
      <c r="AE47" s="34">
        <v>333</v>
      </c>
      <c r="AF47" s="34">
        <v>380</v>
      </c>
    </row>
    <row r="48" spans="1:32" x14ac:dyDescent="0.2">
      <c r="A48" s="3" t="s">
        <v>70</v>
      </c>
      <c r="B48" s="8" t="s">
        <v>28</v>
      </c>
      <c r="C48" s="48">
        <v>1600</v>
      </c>
      <c r="D48" s="48">
        <v>1780.2</v>
      </c>
      <c r="E48" s="48">
        <v>1669.5</v>
      </c>
      <c r="F48" s="48">
        <v>1611</v>
      </c>
      <c r="G48" s="48">
        <v>1552.5</v>
      </c>
      <c r="H48" s="48">
        <v>936</v>
      </c>
      <c r="I48" s="48">
        <v>900</v>
      </c>
      <c r="J48" s="48">
        <v>517.5</v>
      </c>
      <c r="K48" s="48">
        <v>499.5</v>
      </c>
      <c r="L48" s="48">
        <v>481.5</v>
      </c>
      <c r="M48" s="48">
        <v>297</v>
      </c>
      <c r="N48" s="48">
        <v>315</v>
      </c>
      <c r="O48" s="48">
        <v>254.8</v>
      </c>
      <c r="P48" s="48">
        <v>322</v>
      </c>
      <c r="Q48" s="48">
        <v>295</v>
      </c>
      <c r="R48" s="48">
        <v>525.6</v>
      </c>
      <c r="S48" s="48">
        <v>462</v>
      </c>
      <c r="T48" s="48">
        <v>348</v>
      </c>
      <c r="U48" s="48">
        <v>230</v>
      </c>
      <c r="V48" s="48">
        <v>152</v>
      </c>
      <c r="W48" s="48">
        <v>304</v>
      </c>
      <c r="X48" s="48">
        <v>507</v>
      </c>
      <c r="Y48" s="48">
        <v>364</v>
      </c>
      <c r="Z48" s="48">
        <v>280</v>
      </c>
      <c r="AA48" s="48">
        <v>315</v>
      </c>
      <c r="AB48" s="48">
        <v>264</v>
      </c>
      <c r="AC48" s="48">
        <v>249</v>
      </c>
      <c r="AD48" s="34">
        <v>168</v>
      </c>
      <c r="AE48" s="34">
        <v>1058</v>
      </c>
      <c r="AF48" s="34">
        <v>1131</v>
      </c>
    </row>
    <row r="49" spans="1:32" x14ac:dyDescent="0.2">
      <c r="A49" s="3" t="s">
        <v>71</v>
      </c>
      <c r="B49" s="8" t="s">
        <v>28</v>
      </c>
      <c r="C49" s="48">
        <v>1800</v>
      </c>
      <c r="D49" s="48">
        <v>2736</v>
      </c>
      <c r="E49" s="48">
        <v>1600</v>
      </c>
      <c r="F49" s="48">
        <v>1050</v>
      </c>
      <c r="G49" s="48">
        <v>850</v>
      </c>
      <c r="H49" s="48">
        <v>630</v>
      </c>
      <c r="I49" s="48">
        <v>152</v>
      </c>
      <c r="J49" s="48">
        <v>200</v>
      </c>
      <c r="K49" s="48">
        <v>189</v>
      </c>
      <c r="L49" s="48">
        <v>240</v>
      </c>
      <c r="M49" s="48">
        <v>80</v>
      </c>
      <c r="N49" s="48">
        <v>100</v>
      </c>
      <c r="O49" s="48">
        <v>96</v>
      </c>
      <c r="P49" s="48">
        <v>284</v>
      </c>
      <c r="Q49" s="48">
        <v>255</v>
      </c>
      <c r="R49" s="48">
        <v>332.5</v>
      </c>
      <c r="S49" s="48">
        <v>717.5</v>
      </c>
      <c r="T49" s="48">
        <v>774</v>
      </c>
      <c r="U49" s="48">
        <v>855</v>
      </c>
      <c r="V49" s="48">
        <v>355.3</v>
      </c>
      <c r="W49" s="48">
        <v>567</v>
      </c>
      <c r="X49" s="48">
        <v>885</v>
      </c>
      <c r="Y49" s="48">
        <v>960</v>
      </c>
      <c r="Z49" s="48">
        <v>960</v>
      </c>
      <c r="AA49" s="48">
        <v>1050</v>
      </c>
      <c r="AB49" s="48">
        <v>600</v>
      </c>
      <c r="AC49" s="48">
        <v>208</v>
      </c>
      <c r="AD49" s="34">
        <v>684</v>
      </c>
      <c r="AE49" s="34">
        <v>2100</v>
      </c>
      <c r="AF49" s="34">
        <v>2138.5</v>
      </c>
    </row>
    <row r="50" spans="1:32" x14ac:dyDescent="0.2">
      <c r="A50" s="3" t="s">
        <v>72</v>
      </c>
      <c r="B50" s="8" t="s">
        <v>28</v>
      </c>
      <c r="C50" s="58">
        <v>0</v>
      </c>
      <c r="D50" s="58">
        <v>0</v>
      </c>
      <c r="E50" s="58">
        <v>0</v>
      </c>
      <c r="F50" s="42">
        <v>52.5</v>
      </c>
      <c r="G50" s="42">
        <v>60</v>
      </c>
      <c r="H50" s="58">
        <v>0</v>
      </c>
      <c r="I50" s="58">
        <v>0</v>
      </c>
      <c r="J50" s="58">
        <v>0</v>
      </c>
      <c r="K50" s="48">
        <v>12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34">
        <v>10</v>
      </c>
      <c r="AE50" s="34">
        <v>114</v>
      </c>
      <c r="AF50" s="34">
        <v>147.00000000000003</v>
      </c>
    </row>
    <row r="51" spans="1:32" x14ac:dyDescent="0.2">
      <c r="A51" s="13" t="s">
        <v>73</v>
      </c>
      <c r="B51" s="24" t="s">
        <v>28</v>
      </c>
      <c r="C51" s="50">
        <v>3880</v>
      </c>
      <c r="D51" s="50">
        <v>5156.2</v>
      </c>
      <c r="E51" s="50">
        <v>3589.5</v>
      </c>
      <c r="F51" s="50">
        <v>3033.5</v>
      </c>
      <c r="G51" s="50">
        <v>2702.5</v>
      </c>
      <c r="H51" s="50">
        <v>1846</v>
      </c>
      <c r="I51" s="50">
        <v>1192</v>
      </c>
      <c r="J51" s="50">
        <v>897.5</v>
      </c>
      <c r="K51" s="50">
        <v>880.5</v>
      </c>
      <c r="L51" s="50">
        <v>901.5</v>
      </c>
      <c r="M51" s="50">
        <v>557</v>
      </c>
      <c r="N51" s="50">
        <v>415</v>
      </c>
      <c r="O51" s="50">
        <v>523.6</v>
      </c>
      <c r="P51" s="50">
        <v>702</v>
      </c>
      <c r="Q51" s="50">
        <v>642.4</v>
      </c>
      <c r="R51" s="50">
        <v>996.1</v>
      </c>
      <c r="S51" s="50">
        <v>1298.3</v>
      </c>
      <c r="T51" s="50">
        <v>1234</v>
      </c>
      <c r="U51" s="50">
        <v>1235</v>
      </c>
      <c r="V51" s="50">
        <v>523.29999999999995</v>
      </c>
      <c r="W51" s="50">
        <v>922</v>
      </c>
      <c r="X51" s="50">
        <v>1683</v>
      </c>
      <c r="Y51" s="50">
        <v>1548</v>
      </c>
      <c r="Z51" s="50">
        <v>1520</v>
      </c>
      <c r="AA51" s="50">
        <v>1785</v>
      </c>
      <c r="AB51" s="50">
        <v>1095</v>
      </c>
      <c r="AC51" s="50">
        <v>653</v>
      </c>
      <c r="AD51" s="50">
        <v>987</v>
      </c>
      <c r="AE51" s="50">
        <v>3605</v>
      </c>
      <c r="AF51" s="50">
        <v>3796.5</v>
      </c>
    </row>
    <row r="52" spans="1:32" x14ac:dyDescent="0.2">
      <c r="A52" s="3" t="s">
        <v>74</v>
      </c>
      <c r="B52" s="8" t="s">
        <v>49</v>
      </c>
      <c r="C52" s="48">
        <v>190665</v>
      </c>
      <c r="D52" s="48">
        <v>246382.5</v>
      </c>
      <c r="E52" s="48">
        <v>248793.60000000001</v>
      </c>
      <c r="F52" s="48">
        <v>240084</v>
      </c>
      <c r="G52" s="48">
        <v>251669</v>
      </c>
      <c r="H52" s="48">
        <v>229694.4</v>
      </c>
      <c r="I52" s="48">
        <v>175708.79999999999</v>
      </c>
      <c r="J52" s="48">
        <v>155785.70000000001</v>
      </c>
      <c r="K52" s="48">
        <v>186680.4</v>
      </c>
      <c r="L52" s="48">
        <v>180203.4</v>
      </c>
      <c r="M52" s="48">
        <v>150742.20000000001</v>
      </c>
      <c r="N52" s="48">
        <v>103747.5</v>
      </c>
      <c r="O52" s="48">
        <v>92269.8</v>
      </c>
      <c r="P52" s="48">
        <v>89840.3</v>
      </c>
      <c r="Q52" s="48">
        <v>90811.199999999997</v>
      </c>
      <c r="R52" s="48">
        <v>111361.60000000001</v>
      </c>
      <c r="S52" s="48">
        <v>78636.800000000003</v>
      </c>
      <c r="T52" s="48">
        <v>61507.6</v>
      </c>
      <c r="U52" s="48">
        <v>40946.400000000001</v>
      </c>
      <c r="V52" s="48">
        <v>34600</v>
      </c>
      <c r="W52" s="48">
        <v>37603.5</v>
      </c>
      <c r="X52" s="48">
        <v>44675</v>
      </c>
      <c r="Y52" s="48">
        <v>26236</v>
      </c>
      <c r="Z52" s="48">
        <v>21399</v>
      </c>
      <c r="AA52" s="48">
        <v>14582</v>
      </c>
      <c r="AB52" s="48">
        <v>10626</v>
      </c>
      <c r="AC52" s="48">
        <v>11954</v>
      </c>
      <c r="AD52" s="34">
        <v>7980</v>
      </c>
      <c r="AE52" s="34">
        <v>15412.5</v>
      </c>
      <c r="AF52" s="34">
        <v>10412</v>
      </c>
    </row>
    <row r="53" spans="1:32" x14ac:dyDescent="0.2">
      <c r="A53" s="3" t="s">
        <v>75</v>
      </c>
      <c r="B53" s="8" t="s">
        <v>49</v>
      </c>
      <c r="C53" s="48">
        <v>25220.799999999999</v>
      </c>
      <c r="D53" s="48">
        <v>37120</v>
      </c>
      <c r="E53" s="48">
        <v>38497.4</v>
      </c>
      <c r="F53" s="48">
        <v>40040</v>
      </c>
      <c r="G53" s="48">
        <v>41795.4</v>
      </c>
      <c r="H53" s="48">
        <v>38579.599999999999</v>
      </c>
      <c r="I53" s="48">
        <v>36800</v>
      </c>
      <c r="J53" s="48">
        <v>29040</v>
      </c>
      <c r="K53" s="48">
        <v>35360</v>
      </c>
      <c r="L53" s="48">
        <v>38955</v>
      </c>
      <c r="M53" s="48">
        <v>31990</v>
      </c>
      <c r="N53" s="48">
        <v>21285</v>
      </c>
      <c r="O53" s="48">
        <v>15830.1</v>
      </c>
      <c r="P53" s="48">
        <v>15849.6</v>
      </c>
      <c r="Q53" s="48">
        <v>18367.8</v>
      </c>
      <c r="R53" s="48">
        <v>16620.8</v>
      </c>
      <c r="S53" s="48">
        <v>14809.5</v>
      </c>
      <c r="T53" s="48">
        <v>12857</v>
      </c>
      <c r="U53" s="48">
        <v>8662.1</v>
      </c>
      <c r="V53" s="48">
        <v>5016</v>
      </c>
      <c r="W53" s="48">
        <v>5792.8</v>
      </c>
      <c r="X53" s="48">
        <v>10220</v>
      </c>
      <c r="Y53" s="48">
        <v>5680.8</v>
      </c>
      <c r="Z53" s="48">
        <v>6030</v>
      </c>
      <c r="AA53" s="48">
        <v>6063</v>
      </c>
      <c r="AB53" s="48">
        <v>5166</v>
      </c>
      <c r="AC53" s="48">
        <v>6345</v>
      </c>
      <c r="AD53" s="34">
        <v>3900</v>
      </c>
      <c r="AE53" s="34">
        <v>7810</v>
      </c>
      <c r="AF53" s="34">
        <v>6084.0000000000009</v>
      </c>
    </row>
    <row r="54" spans="1:32" x14ac:dyDescent="0.2">
      <c r="A54" s="3" t="s">
        <v>76</v>
      </c>
      <c r="B54" s="8" t="s">
        <v>49</v>
      </c>
      <c r="C54" s="48">
        <v>25225.200000000001</v>
      </c>
      <c r="D54" s="48">
        <v>31148</v>
      </c>
      <c r="E54" s="48">
        <v>32805</v>
      </c>
      <c r="F54" s="48">
        <v>31008</v>
      </c>
      <c r="G54" s="48">
        <v>38583</v>
      </c>
      <c r="H54" s="48">
        <v>37368</v>
      </c>
      <c r="I54" s="48">
        <v>30000</v>
      </c>
      <c r="J54" s="48">
        <v>27166</v>
      </c>
      <c r="K54" s="48">
        <v>35200</v>
      </c>
      <c r="L54" s="48">
        <v>36234</v>
      </c>
      <c r="M54" s="48">
        <v>29500</v>
      </c>
      <c r="N54" s="48">
        <v>24250</v>
      </c>
      <c r="O54" s="48">
        <v>20162.8</v>
      </c>
      <c r="P54" s="48">
        <v>23376.6</v>
      </c>
      <c r="Q54" s="48">
        <v>23836.799999999999</v>
      </c>
      <c r="R54" s="48">
        <v>28476.9</v>
      </c>
      <c r="S54" s="48">
        <v>23344.7</v>
      </c>
      <c r="T54" s="48">
        <v>21637.599999999999</v>
      </c>
      <c r="U54" s="48">
        <v>16572.2</v>
      </c>
      <c r="V54" s="48">
        <v>15009.6</v>
      </c>
      <c r="W54" s="48">
        <v>17688</v>
      </c>
      <c r="X54" s="48">
        <v>22630</v>
      </c>
      <c r="Y54" s="48">
        <v>12085.2</v>
      </c>
      <c r="Z54" s="48">
        <v>10462.5</v>
      </c>
      <c r="AA54" s="48">
        <v>9353</v>
      </c>
      <c r="AB54" s="48">
        <v>7912</v>
      </c>
      <c r="AC54" s="48">
        <v>8282</v>
      </c>
      <c r="AD54" s="34">
        <v>5434</v>
      </c>
      <c r="AE54" s="34">
        <v>8694</v>
      </c>
      <c r="AF54" s="34">
        <v>7216</v>
      </c>
    </row>
    <row r="55" spans="1:32" x14ac:dyDescent="0.2">
      <c r="A55" s="3" t="s">
        <v>77</v>
      </c>
      <c r="B55" s="8" t="s">
        <v>49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</row>
    <row r="56" spans="1:32" x14ac:dyDescent="0.2">
      <c r="A56" s="3" t="s">
        <v>78</v>
      </c>
      <c r="B56" s="8" t="s">
        <v>49</v>
      </c>
      <c r="C56" s="48">
        <v>206.4</v>
      </c>
      <c r="D56" s="48">
        <v>214.5</v>
      </c>
      <c r="E56" s="42">
        <v>193.8</v>
      </c>
      <c r="F56" s="42">
        <v>170.2</v>
      </c>
      <c r="G56" s="42">
        <v>208.8</v>
      </c>
      <c r="H56" s="42">
        <v>262.2</v>
      </c>
      <c r="I56" s="42">
        <v>211.2</v>
      </c>
      <c r="J56" s="42">
        <v>185</v>
      </c>
      <c r="K56" s="42">
        <v>319</v>
      </c>
      <c r="L56" s="42">
        <v>275.60000000000002</v>
      </c>
      <c r="M56" s="42">
        <v>232</v>
      </c>
      <c r="N56" s="42">
        <v>182</v>
      </c>
      <c r="O56" s="42">
        <v>53.3</v>
      </c>
      <c r="P56" s="42">
        <v>124.8</v>
      </c>
      <c r="Q56" s="42">
        <v>139.19999999999999</v>
      </c>
      <c r="R56" s="42">
        <v>219.3</v>
      </c>
      <c r="S56" s="42">
        <v>97.5</v>
      </c>
      <c r="T56" s="42">
        <v>68.8</v>
      </c>
      <c r="U56" s="42">
        <v>61.1</v>
      </c>
      <c r="V56" s="42">
        <v>120</v>
      </c>
      <c r="W56" s="42">
        <v>130</v>
      </c>
      <c r="X56" s="42">
        <v>115</v>
      </c>
      <c r="Y56" s="42">
        <v>85.1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</row>
    <row r="57" spans="1:32" x14ac:dyDescent="0.2">
      <c r="A57" s="3" t="s">
        <v>79</v>
      </c>
      <c r="B57" s="8" t="s">
        <v>49</v>
      </c>
      <c r="C57" s="42">
        <v>238.5</v>
      </c>
      <c r="D57" s="42">
        <v>212</v>
      </c>
      <c r="E57" s="42">
        <v>323.39999999999998</v>
      </c>
      <c r="F57" s="42">
        <v>300</v>
      </c>
      <c r="G57" s="42">
        <v>288</v>
      </c>
      <c r="H57" s="42">
        <v>291.2</v>
      </c>
      <c r="I57" s="42">
        <v>150</v>
      </c>
      <c r="J57" s="42">
        <v>118.8</v>
      </c>
      <c r="K57" s="42">
        <v>215</v>
      </c>
      <c r="L57" s="42">
        <v>0</v>
      </c>
      <c r="M57" s="42">
        <v>10</v>
      </c>
      <c r="N57" s="42">
        <v>15.6</v>
      </c>
      <c r="O57" s="42">
        <v>112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</row>
    <row r="58" spans="1:32" x14ac:dyDescent="0.2">
      <c r="A58" s="3" t="s">
        <v>80</v>
      </c>
      <c r="B58" s="8" t="s">
        <v>49</v>
      </c>
      <c r="C58" s="48">
        <v>16952</v>
      </c>
      <c r="D58" s="48">
        <v>23600</v>
      </c>
      <c r="E58" s="48">
        <v>26132.400000000001</v>
      </c>
      <c r="F58" s="48">
        <v>30210</v>
      </c>
      <c r="G58" s="48">
        <v>35485.800000000003</v>
      </c>
      <c r="H58" s="48">
        <v>36480</v>
      </c>
      <c r="I58" s="48">
        <v>26362</v>
      </c>
      <c r="J58" s="48">
        <v>24990</v>
      </c>
      <c r="K58" s="48">
        <v>30210</v>
      </c>
      <c r="L58" s="48">
        <v>36540</v>
      </c>
      <c r="M58" s="48">
        <v>31049</v>
      </c>
      <c r="N58" s="48">
        <v>20064</v>
      </c>
      <c r="O58" s="48">
        <v>17128</v>
      </c>
      <c r="P58" s="48">
        <v>15416.5</v>
      </c>
      <c r="Q58" s="48">
        <v>16152</v>
      </c>
      <c r="R58" s="48">
        <v>19338</v>
      </c>
      <c r="S58" s="48">
        <v>14521.5</v>
      </c>
      <c r="T58" s="48">
        <v>11579.4</v>
      </c>
      <c r="U58" s="48">
        <v>9996.9</v>
      </c>
      <c r="V58" s="48">
        <v>5299.2</v>
      </c>
      <c r="W58" s="48">
        <v>5938.4</v>
      </c>
      <c r="X58" s="48">
        <v>9110</v>
      </c>
      <c r="Y58" s="48">
        <v>4736</v>
      </c>
      <c r="Z58" s="48">
        <v>3735</v>
      </c>
      <c r="AA58" s="48">
        <v>2538</v>
      </c>
      <c r="AB58" s="48">
        <v>2352</v>
      </c>
      <c r="AC58" s="48">
        <v>2790</v>
      </c>
      <c r="AD58" s="34">
        <v>2725</v>
      </c>
      <c r="AE58" s="34">
        <v>4882.5</v>
      </c>
      <c r="AF58" s="34">
        <v>3811.0000000000005</v>
      </c>
    </row>
    <row r="59" spans="1:32" x14ac:dyDescent="0.2">
      <c r="A59" s="13" t="s">
        <v>81</v>
      </c>
      <c r="B59" s="24" t="s">
        <v>49</v>
      </c>
      <c r="C59" s="50">
        <v>258507.9</v>
      </c>
      <c r="D59" s="50">
        <v>338677</v>
      </c>
      <c r="E59" s="50">
        <v>346745.59999999998</v>
      </c>
      <c r="F59" s="50">
        <v>341812.2</v>
      </c>
      <c r="G59" s="50">
        <v>368030</v>
      </c>
      <c r="H59" s="50">
        <v>342675.4</v>
      </c>
      <c r="I59" s="50">
        <v>269232</v>
      </c>
      <c r="J59" s="50">
        <v>237285.5</v>
      </c>
      <c r="K59" s="50">
        <v>287984.40000000002</v>
      </c>
      <c r="L59" s="50">
        <v>292208</v>
      </c>
      <c r="M59" s="50">
        <v>243523.20000000001</v>
      </c>
      <c r="N59" s="50">
        <v>169544.1</v>
      </c>
      <c r="O59" s="50">
        <v>145556</v>
      </c>
      <c r="P59" s="50">
        <v>144607.79999999999</v>
      </c>
      <c r="Q59" s="50">
        <v>149307</v>
      </c>
      <c r="R59" s="50">
        <v>176016.6</v>
      </c>
      <c r="S59" s="50">
        <v>131410</v>
      </c>
      <c r="T59" s="50">
        <v>107650.4</v>
      </c>
      <c r="U59" s="50">
        <v>76238.7</v>
      </c>
      <c r="V59" s="50">
        <v>60044.800000000003</v>
      </c>
      <c r="W59" s="50">
        <v>67152.7</v>
      </c>
      <c r="X59" s="50">
        <v>86750</v>
      </c>
      <c r="Y59" s="50">
        <v>48823.1</v>
      </c>
      <c r="Z59" s="50">
        <v>41626.5</v>
      </c>
      <c r="AA59" s="50">
        <v>32536</v>
      </c>
      <c r="AB59" s="50">
        <v>26056</v>
      </c>
      <c r="AC59" s="50">
        <v>29371</v>
      </c>
      <c r="AD59" s="50">
        <v>20039</v>
      </c>
      <c r="AE59" s="50">
        <v>36799</v>
      </c>
      <c r="AF59" s="50">
        <v>27523</v>
      </c>
    </row>
    <row r="60" spans="1:32" x14ac:dyDescent="0.2">
      <c r="A60" s="3" t="s">
        <v>82</v>
      </c>
      <c r="B60" s="8" t="s">
        <v>32</v>
      </c>
      <c r="C60" s="48">
        <v>9129</v>
      </c>
      <c r="D60" s="48">
        <v>6000</v>
      </c>
      <c r="E60" s="48">
        <v>5440</v>
      </c>
      <c r="F60" s="48">
        <v>2610</v>
      </c>
      <c r="G60" s="48">
        <v>3120</v>
      </c>
      <c r="H60" s="48">
        <v>2900</v>
      </c>
      <c r="I60" s="48">
        <v>6400</v>
      </c>
      <c r="J60" s="48">
        <v>6480</v>
      </c>
      <c r="K60" s="48">
        <v>6600</v>
      </c>
      <c r="L60" s="48">
        <v>8695</v>
      </c>
      <c r="M60" s="48">
        <v>4480</v>
      </c>
      <c r="N60" s="48">
        <v>4200</v>
      </c>
      <c r="O60" s="48">
        <v>5760</v>
      </c>
      <c r="P60" s="48">
        <v>13450.4</v>
      </c>
      <c r="Q60" s="48">
        <v>10180.4</v>
      </c>
      <c r="R60" s="48">
        <v>7190</v>
      </c>
      <c r="S60" s="48">
        <v>8444.7000000000007</v>
      </c>
      <c r="T60" s="48">
        <v>6060</v>
      </c>
      <c r="U60" s="48">
        <v>6114.5</v>
      </c>
      <c r="V60" s="48">
        <v>3256</v>
      </c>
      <c r="W60" s="48">
        <v>2922.5</v>
      </c>
      <c r="X60" s="48">
        <v>7395.3</v>
      </c>
      <c r="Y60" s="48">
        <v>4450</v>
      </c>
      <c r="Z60" s="48">
        <v>2300</v>
      </c>
      <c r="AA60" s="48">
        <v>1260</v>
      </c>
      <c r="AB60" s="48">
        <v>4225</v>
      </c>
      <c r="AC60" s="48">
        <v>3240</v>
      </c>
      <c r="AD60" s="34">
        <v>9210</v>
      </c>
      <c r="AE60" s="34">
        <v>9884</v>
      </c>
      <c r="AF60" s="34">
        <v>3655</v>
      </c>
    </row>
    <row r="61" spans="1:32" x14ac:dyDescent="0.2">
      <c r="A61" s="3" t="s">
        <v>83</v>
      </c>
      <c r="B61" s="8" t="s">
        <v>32</v>
      </c>
      <c r="C61" s="48">
        <v>242.4</v>
      </c>
      <c r="D61" s="48">
        <v>337.5</v>
      </c>
      <c r="E61" s="48">
        <v>434.4</v>
      </c>
      <c r="F61" s="48">
        <v>205.9</v>
      </c>
      <c r="G61" s="48">
        <v>50</v>
      </c>
      <c r="H61" s="48">
        <v>90</v>
      </c>
      <c r="I61" s="48">
        <v>137.5</v>
      </c>
      <c r="J61" s="48">
        <v>75</v>
      </c>
      <c r="K61" s="48">
        <v>84</v>
      </c>
      <c r="L61" s="48">
        <v>450</v>
      </c>
      <c r="M61" s="48">
        <v>375</v>
      </c>
      <c r="N61" s="48">
        <v>375</v>
      </c>
      <c r="O61" s="48">
        <v>506</v>
      </c>
      <c r="P61" s="48">
        <v>600</v>
      </c>
      <c r="Q61" s="48">
        <v>260</v>
      </c>
      <c r="R61" s="48">
        <v>450</v>
      </c>
      <c r="S61" s="48">
        <v>280</v>
      </c>
      <c r="T61" s="48">
        <v>280</v>
      </c>
      <c r="U61" s="48">
        <v>231</v>
      </c>
      <c r="V61" s="48">
        <v>189</v>
      </c>
      <c r="W61" s="48">
        <v>162.5</v>
      </c>
      <c r="X61" s="48">
        <v>996</v>
      </c>
      <c r="Y61" s="48">
        <v>300</v>
      </c>
      <c r="Z61" s="48">
        <v>220</v>
      </c>
      <c r="AA61" s="48">
        <v>137.5</v>
      </c>
      <c r="AB61" s="48">
        <v>220</v>
      </c>
      <c r="AC61" s="48">
        <v>1200</v>
      </c>
      <c r="AD61" s="34">
        <v>610</v>
      </c>
      <c r="AE61" s="34">
        <v>587.5</v>
      </c>
      <c r="AF61" s="34">
        <v>187</v>
      </c>
    </row>
    <row r="62" spans="1:32" x14ac:dyDescent="0.2">
      <c r="A62" s="3" t="s">
        <v>84</v>
      </c>
      <c r="B62" s="8" t="s">
        <v>32</v>
      </c>
      <c r="C62" s="48">
        <v>332</v>
      </c>
      <c r="D62" s="48">
        <v>355.9</v>
      </c>
      <c r="E62" s="48">
        <v>144.4</v>
      </c>
      <c r="F62" s="48">
        <v>56</v>
      </c>
      <c r="G62" s="48">
        <v>224</v>
      </c>
      <c r="H62" s="48">
        <v>252</v>
      </c>
      <c r="I62" s="48">
        <v>1328.6</v>
      </c>
      <c r="J62" s="48">
        <v>1066</v>
      </c>
      <c r="K62" s="48">
        <v>1164</v>
      </c>
      <c r="L62" s="48">
        <v>949</v>
      </c>
      <c r="M62" s="48">
        <v>1123</v>
      </c>
      <c r="N62" s="48">
        <v>705</v>
      </c>
      <c r="O62" s="48">
        <v>375.9</v>
      </c>
      <c r="P62" s="48">
        <v>756</v>
      </c>
      <c r="Q62" s="48">
        <v>667.6</v>
      </c>
      <c r="R62" s="48">
        <v>706.5</v>
      </c>
      <c r="S62" s="48">
        <v>441</v>
      </c>
      <c r="T62" s="48">
        <v>417.5</v>
      </c>
      <c r="U62" s="48">
        <v>224.4</v>
      </c>
      <c r="V62" s="48">
        <v>132</v>
      </c>
      <c r="W62" s="48">
        <v>372</v>
      </c>
      <c r="X62" s="48">
        <v>1503.6</v>
      </c>
      <c r="Y62" s="48">
        <v>1350</v>
      </c>
      <c r="Z62" s="48">
        <v>1302</v>
      </c>
      <c r="AA62" s="48">
        <v>1288</v>
      </c>
      <c r="AB62" s="48">
        <v>1100</v>
      </c>
      <c r="AC62" s="48">
        <v>1530</v>
      </c>
      <c r="AD62" s="34">
        <v>1372.5</v>
      </c>
      <c r="AE62" s="34">
        <v>756</v>
      </c>
      <c r="AF62" s="34">
        <v>323</v>
      </c>
    </row>
    <row r="63" spans="1:32" x14ac:dyDescent="0.2">
      <c r="A63" s="3" t="s">
        <v>85</v>
      </c>
      <c r="B63" s="8" t="s">
        <v>32</v>
      </c>
      <c r="C63" s="42">
        <v>12.5</v>
      </c>
      <c r="D63" s="42">
        <v>12.5</v>
      </c>
      <c r="E63" s="42">
        <v>25</v>
      </c>
      <c r="F63" s="42">
        <v>25</v>
      </c>
      <c r="G63" s="42">
        <v>25</v>
      </c>
      <c r="H63" s="42">
        <v>37.5</v>
      </c>
      <c r="I63" s="42">
        <v>37.5</v>
      </c>
      <c r="J63" s="42">
        <v>37.5</v>
      </c>
      <c r="K63" s="42">
        <v>50</v>
      </c>
      <c r="L63" s="42">
        <v>50</v>
      </c>
      <c r="M63" s="42">
        <v>50</v>
      </c>
      <c r="N63" s="42">
        <v>62.5</v>
      </c>
      <c r="O63" s="58">
        <v>0</v>
      </c>
      <c r="P63" s="42">
        <v>7.5</v>
      </c>
      <c r="Q63" s="58">
        <v>0</v>
      </c>
      <c r="R63" s="42">
        <v>4</v>
      </c>
      <c r="S63" s="42">
        <v>7.5</v>
      </c>
      <c r="T63" s="58">
        <v>0</v>
      </c>
      <c r="U63" s="42">
        <v>21</v>
      </c>
      <c r="V63" s="58">
        <v>0</v>
      </c>
      <c r="W63" s="48">
        <v>15</v>
      </c>
      <c r="X63" s="58">
        <v>0</v>
      </c>
      <c r="Y63" s="58">
        <v>0</v>
      </c>
      <c r="Z63" s="42">
        <v>40</v>
      </c>
      <c r="AA63" s="48">
        <v>25</v>
      </c>
      <c r="AB63" s="48">
        <v>20</v>
      </c>
      <c r="AC63" s="48">
        <v>60</v>
      </c>
      <c r="AD63" s="34">
        <v>17.5</v>
      </c>
      <c r="AE63" s="34">
        <v>250</v>
      </c>
      <c r="AF63" s="34">
        <v>160</v>
      </c>
    </row>
    <row r="64" spans="1:32" x14ac:dyDescent="0.2">
      <c r="A64" s="3" t="s">
        <v>86</v>
      </c>
      <c r="B64" s="8" t="s">
        <v>32</v>
      </c>
      <c r="C64" s="58">
        <v>0</v>
      </c>
      <c r="D64" s="48">
        <v>35</v>
      </c>
      <c r="E64" s="48">
        <v>28</v>
      </c>
      <c r="F64" s="48">
        <v>17.5</v>
      </c>
      <c r="G64" s="48">
        <v>16</v>
      </c>
      <c r="H64" s="48">
        <v>35</v>
      </c>
      <c r="I64" s="48">
        <v>32</v>
      </c>
      <c r="J64" s="48">
        <v>50</v>
      </c>
      <c r="K64" s="48">
        <v>120</v>
      </c>
      <c r="L64" s="48">
        <v>112.5</v>
      </c>
      <c r="M64" s="48">
        <v>120</v>
      </c>
      <c r="N64" s="48">
        <v>150</v>
      </c>
      <c r="O64" s="48">
        <v>243.6</v>
      </c>
      <c r="P64" s="48">
        <v>14.4</v>
      </c>
      <c r="Q64" s="42">
        <v>85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48">
        <v>9</v>
      </c>
      <c r="Y64" s="58">
        <v>0</v>
      </c>
      <c r="Z64" s="48">
        <v>67.5</v>
      </c>
      <c r="AA64" s="48">
        <v>225</v>
      </c>
      <c r="AB64" s="48">
        <v>150</v>
      </c>
      <c r="AC64" s="48">
        <v>350</v>
      </c>
      <c r="AD64" s="34">
        <v>80</v>
      </c>
      <c r="AE64" s="34">
        <v>90</v>
      </c>
      <c r="AF64" s="34">
        <v>66</v>
      </c>
    </row>
    <row r="65" spans="1:32" x14ac:dyDescent="0.2">
      <c r="A65" s="13" t="s">
        <v>87</v>
      </c>
      <c r="B65" s="24" t="s">
        <v>32</v>
      </c>
      <c r="C65" s="50">
        <v>9715.9</v>
      </c>
      <c r="D65" s="50">
        <v>6740.9</v>
      </c>
      <c r="E65" s="50">
        <v>6071.8</v>
      </c>
      <c r="F65" s="50">
        <v>2914.4</v>
      </c>
      <c r="G65" s="50">
        <v>3435</v>
      </c>
      <c r="H65" s="50">
        <v>3314.5</v>
      </c>
      <c r="I65" s="50">
        <v>7935.6</v>
      </c>
      <c r="J65" s="50">
        <v>7708.5</v>
      </c>
      <c r="K65" s="50">
        <v>8018</v>
      </c>
      <c r="L65" s="50">
        <v>10256.5</v>
      </c>
      <c r="M65" s="50">
        <v>6148</v>
      </c>
      <c r="N65" s="50">
        <v>5492.5</v>
      </c>
      <c r="O65" s="50">
        <v>6885.5</v>
      </c>
      <c r="P65" s="50">
        <v>14828.3</v>
      </c>
      <c r="Q65" s="50">
        <v>11193</v>
      </c>
      <c r="R65" s="50">
        <v>8350.5</v>
      </c>
      <c r="S65" s="50">
        <v>9173.2000000000007</v>
      </c>
      <c r="T65" s="50">
        <v>6757.5</v>
      </c>
      <c r="U65" s="50">
        <v>6590.9</v>
      </c>
      <c r="V65" s="50">
        <v>3577</v>
      </c>
      <c r="W65" s="50">
        <v>3472</v>
      </c>
      <c r="X65" s="50">
        <v>9903.9</v>
      </c>
      <c r="Y65" s="50">
        <v>6100</v>
      </c>
      <c r="Z65" s="50">
        <v>3929.5</v>
      </c>
      <c r="AA65" s="50">
        <v>2935.5</v>
      </c>
      <c r="AB65" s="50">
        <v>5715</v>
      </c>
      <c r="AC65" s="50">
        <v>6380</v>
      </c>
      <c r="AD65" s="50">
        <v>11290</v>
      </c>
      <c r="AE65" s="50">
        <v>11567.5</v>
      </c>
      <c r="AF65" s="50">
        <v>4391</v>
      </c>
    </row>
    <row r="66" spans="1:32" x14ac:dyDescent="0.2">
      <c r="A66" s="3" t="s">
        <v>88</v>
      </c>
      <c r="B66" s="8" t="s">
        <v>49</v>
      </c>
      <c r="C66" s="58">
        <v>0</v>
      </c>
      <c r="D66" s="58">
        <v>0</v>
      </c>
      <c r="E66" s="58">
        <v>0</v>
      </c>
      <c r="F66" s="58">
        <v>0</v>
      </c>
      <c r="G66" s="48">
        <v>45</v>
      </c>
      <c r="H66" s="48">
        <v>55</v>
      </c>
      <c r="I66" s="48">
        <v>65</v>
      </c>
      <c r="J66" s="58">
        <v>0</v>
      </c>
      <c r="K66" s="48">
        <v>60</v>
      </c>
      <c r="L66" s="48">
        <v>80</v>
      </c>
      <c r="M66" s="48">
        <v>60</v>
      </c>
      <c r="N66" s="48">
        <v>60</v>
      </c>
      <c r="O66" s="48">
        <v>296</v>
      </c>
      <c r="P66" s="48">
        <v>152</v>
      </c>
      <c r="Q66" s="48">
        <v>109.2</v>
      </c>
      <c r="R66" s="48">
        <v>152</v>
      </c>
      <c r="S66" s="48">
        <v>62.4</v>
      </c>
      <c r="T66" s="48">
        <v>49</v>
      </c>
      <c r="U66" s="48">
        <v>40</v>
      </c>
      <c r="V66" s="48">
        <v>18</v>
      </c>
      <c r="W66" s="48">
        <v>34.200000000000003</v>
      </c>
      <c r="X66" s="48">
        <v>31.5</v>
      </c>
      <c r="Y66" s="48">
        <v>34.1</v>
      </c>
      <c r="Z66" s="48">
        <v>12</v>
      </c>
      <c r="AA66" s="48">
        <v>30.8</v>
      </c>
      <c r="AB66" s="48">
        <v>160</v>
      </c>
      <c r="AC66" s="48">
        <v>150</v>
      </c>
      <c r="AD66" s="34">
        <v>30</v>
      </c>
      <c r="AE66" s="34">
        <v>55.8</v>
      </c>
      <c r="AF66" s="34">
        <v>56</v>
      </c>
    </row>
    <row r="67" spans="1:32" x14ac:dyDescent="0.2">
      <c r="A67" s="3" t="s">
        <v>89</v>
      </c>
      <c r="B67" s="8" t="s">
        <v>49</v>
      </c>
      <c r="C67" s="48">
        <v>500</v>
      </c>
      <c r="D67" s="48">
        <v>987.5</v>
      </c>
      <c r="E67" s="48">
        <v>978</v>
      </c>
      <c r="F67" s="48">
        <v>821.1</v>
      </c>
      <c r="G67" s="48">
        <v>669.2</v>
      </c>
      <c r="H67" s="48">
        <v>472.5</v>
      </c>
      <c r="I67" s="48">
        <v>645</v>
      </c>
      <c r="J67" s="48">
        <v>518</v>
      </c>
      <c r="K67" s="48">
        <v>728</v>
      </c>
      <c r="L67" s="48">
        <v>601.6</v>
      </c>
      <c r="M67" s="48">
        <v>595</v>
      </c>
      <c r="N67" s="48">
        <v>570</v>
      </c>
      <c r="O67" s="48">
        <v>600</v>
      </c>
      <c r="P67" s="48">
        <v>720</v>
      </c>
      <c r="Q67" s="48">
        <v>625</v>
      </c>
      <c r="R67" s="48">
        <v>470</v>
      </c>
      <c r="S67" s="48">
        <v>300</v>
      </c>
      <c r="T67" s="48">
        <v>527</v>
      </c>
      <c r="U67" s="48">
        <v>340</v>
      </c>
      <c r="V67" s="48">
        <v>432</v>
      </c>
      <c r="W67" s="48">
        <v>532</v>
      </c>
      <c r="X67" s="48">
        <v>780</v>
      </c>
      <c r="Y67" s="48">
        <v>651</v>
      </c>
      <c r="Z67" s="48">
        <v>570</v>
      </c>
      <c r="AA67" s="48">
        <v>588</v>
      </c>
      <c r="AB67" s="48">
        <v>704</v>
      </c>
      <c r="AC67" s="48">
        <v>660</v>
      </c>
      <c r="AD67" s="34">
        <v>504</v>
      </c>
      <c r="AE67" s="34">
        <v>744</v>
      </c>
      <c r="AF67" s="34">
        <v>476.00000000000006</v>
      </c>
    </row>
    <row r="68" spans="1:32" x14ac:dyDescent="0.2">
      <c r="A68" s="3" t="s">
        <v>90</v>
      </c>
      <c r="B68" s="8" t="s">
        <v>49</v>
      </c>
      <c r="C68" s="48">
        <v>216</v>
      </c>
      <c r="D68" s="48">
        <v>150</v>
      </c>
      <c r="E68" s="48">
        <v>240</v>
      </c>
      <c r="F68" s="48">
        <v>150</v>
      </c>
      <c r="G68" s="48">
        <v>540</v>
      </c>
      <c r="H68" s="48">
        <v>990</v>
      </c>
      <c r="I68" s="48">
        <v>420</v>
      </c>
      <c r="J68" s="48">
        <v>384</v>
      </c>
      <c r="K68" s="48">
        <v>435</v>
      </c>
      <c r="L68" s="48">
        <v>595</v>
      </c>
      <c r="M68" s="48">
        <v>429</v>
      </c>
      <c r="N68" s="48">
        <v>360</v>
      </c>
      <c r="O68" s="48">
        <v>1160</v>
      </c>
      <c r="P68" s="48">
        <v>544</v>
      </c>
      <c r="Q68" s="48">
        <v>351</v>
      </c>
      <c r="R68" s="48">
        <v>240</v>
      </c>
      <c r="S68" s="48">
        <v>180</v>
      </c>
      <c r="T68" s="48">
        <v>255</v>
      </c>
      <c r="U68" s="48">
        <v>240</v>
      </c>
      <c r="V68" s="48">
        <v>144</v>
      </c>
      <c r="W68" s="48">
        <v>418</v>
      </c>
      <c r="X68" s="48">
        <v>700</v>
      </c>
      <c r="Y68" s="48">
        <v>1038.5</v>
      </c>
      <c r="Z68" s="48">
        <v>810</v>
      </c>
      <c r="AA68" s="48">
        <v>575</v>
      </c>
      <c r="AB68" s="48">
        <v>640</v>
      </c>
      <c r="AC68" s="48">
        <v>600</v>
      </c>
      <c r="AD68" s="34">
        <v>277.2</v>
      </c>
      <c r="AE68" s="34">
        <v>393</v>
      </c>
      <c r="AF68" s="34">
        <v>432</v>
      </c>
    </row>
    <row r="69" spans="1:32" x14ac:dyDescent="0.2">
      <c r="A69" s="13" t="s">
        <v>91</v>
      </c>
      <c r="B69" s="24" t="s">
        <v>49</v>
      </c>
      <c r="C69" s="50">
        <v>716</v>
      </c>
      <c r="D69" s="50">
        <v>1137.5</v>
      </c>
      <c r="E69" s="50">
        <v>1218</v>
      </c>
      <c r="F69" s="50">
        <v>971.1</v>
      </c>
      <c r="G69" s="50">
        <v>1254.2</v>
      </c>
      <c r="H69" s="50">
        <v>1517.5</v>
      </c>
      <c r="I69" s="50">
        <v>1130</v>
      </c>
      <c r="J69" s="50">
        <v>902</v>
      </c>
      <c r="K69" s="50">
        <v>1223</v>
      </c>
      <c r="L69" s="50">
        <v>1276.5999999999999</v>
      </c>
      <c r="M69" s="50">
        <v>1084</v>
      </c>
      <c r="N69" s="50">
        <v>990</v>
      </c>
      <c r="O69" s="50">
        <v>2056</v>
      </c>
      <c r="P69" s="50">
        <v>1416</v>
      </c>
      <c r="Q69" s="50">
        <v>1085.2</v>
      </c>
      <c r="R69" s="50">
        <v>862</v>
      </c>
      <c r="S69" s="50">
        <v>542.4</v>
      </c>
      <c r="T69" s="50">
        <v>831</v>
      </c>
      <c r="U69" s="50">
        <v>620</v>
      </c>
      <c r="V69" s="50">
        <v>594</v>
      </c>
      <c r="W69" s="50">
        <v>984.2</v>
      </c>
      <c r="X69" s="50">
        <v>1511.5</v>
      </c>
      <c r="Y69" s="50">
        <v>1723.6</v>
      </c>
      <c r="Z69" s="50">
        <v>1392</v>
      </c>
      <c r="AA69" s="50">
        <v>1193.8</v>
      </c>
      <c r="AB69" s="50">
        <v>1504</v>
      </c>
      <c r="AC69" s="50">
        <v>1410</v>
      </c>
      <c r="AD69" s="50">
        <v>811.2</v>
      </c>
      <c r="AE69" s="50">
        <v>1192.8</v>
      </c>
      <c r="AF69" s="50">
        <v>964.00000000000011</v>
      </c>
    </row>
    <row r="70" spans="1:32" x14ac:dyDescent="0.2">
      <c r="A70" s="3" t="s">
        <v>92</v>
      </c>
      <c r="B70" s="8" t="s">
        <v>28</v>
      </c>
      <c r="C70" s="48">
        <v>4012.8</v>
      </c>
      <c r="D70" s="48">
        <v>4400</v>
      </c>
      <c r="E70" s="48">
        <v>3185</v>
      </c>
      <c r="F70" s="48">
        <v>3000</v>
      </c>
      <c r="G70" s="48">
        <v>4680</v>
      </c>
      <c r="H70" s="48">
        <v>3200</v>
      </c>
      <c r="I70" s="48">
        <v>2400</v>
      </c>
      <c r="J70" s="48">
        <v>2000</v>
      </c>
      <c r="K70" s="48">
        <v>2500</v>
      </c>
      <c r="L70" s="48">
        <v>2750</v>
      </c>
      <c r="M70" s="48">
        <v>2200</v>
      </c>
      <c r="N70" s="48">
        <v>2850</v>
      </c>
      <c r="O70" s="48">
        <v>3800</v>
      </c>
      <c r="P70" s="48">
        <v>4400</v>
      </c>
      <c r="Q70" s="48">
        <v>4900</v>
      </c>
      <c r="R70" s="48">
        <v>7350</v>
      </c>
      <c r="S70" s="48">
        <v>5740</v>
      </c>
      <c r="T70" s="48">
        <v>4400</v>
      </c>
      <c r="U70" s="48">
        <v>2310</v>
      </c>
      <c r="V70" s="48">
        <v>1440</v>
      </c>
      <c r="W70" s="48">
        <v>1900</v>
      </c>
      <c r="X70" s="48">
        <v>6800</v>
      </c>
      <c r="Y70" s="48">
        <v>6200</v>
      </c>
      <c r="Z70" s="48">
        <v>9700</v>
      </c>
      <c r="AA70" s="48">
        <v>8680</v>
      </c>
      <c r="AB70" s="48">
        <v>9990</v>
      </c>
      <c r="AC70" s="48">
        <v>7696</v>
      </c>
      <c r="AD70" s="34">
        <v>9002.4</v>
      </c>
      <c r="AE70" s="34">
        <v>12040</v>
      </c>
      <c r="AF70" s="34">
        <v>10640</v>
      </c>
    </row>
    <row r="71" spans="1:32" x14ac:dyDescent="0.2">
      <c r="A71" s="3" t="s">
        <v>93</v>
      </c>
      <c r="B71" s="8" t="s">
        <v>28</v>
      </c>
      <c r="C71" s="48">
        <v>6480</v>
      </c>
      <c r="D71" s="48">
        <v>8800</v>
      </c>
      <c r="E71" s="48">
        <v>9200</v>
      </c>
      <c r="F71" s="48">
        <v>7400</v>
      </c>
      <c r="G71" s="48">
        <v>7200</v>
      </c>
      <c r="H71" s="48">
        <v>3330</v>
      </c>
      <c r="I71" s="48">
        <v>2500</v>
      </c>
      <c r="J71" s="48">
        <v>1500</v>
      </c>
      <c r="K71" s="48">
        <v>4000</v>
      </c>
      <c r="L71" s="48">
        <v>2850</v>
      </c>
      <c r="M71" s="48">
        <v>2200</v>
      </c>
      <c r="N71" s="48">
        <v>1050</v>
      </c>
      <c r="O71" s="48">
        <v>1700</v>
      </c>
      <c r="P71" s="48">
        <v>2400</v>
      </c>
      <c r="Q71" s="48">
        <v>3420</v>
      </c>
      <c r="R71" s="48">
        <v>9000</v>
      </c>
      <c r="S71" s="48">
        <v>7220</v>
      </c>
      <c r="T71" s="48">
        <v>5000</v>
      </c>
      <c r="U71" s="48">
        <v>1650</v>
      </c>
      <c r="V71" s="48">
        <v>1450</v>
      </c>
      <c r="W71" s="48">
        <v>1650</v>
      </c>
      <c r="X71" s="48">
        <v>5280</v>
      </c>
      <c r="Y71" s="48">
        <v>3400</v>
      </c>
      <c r="Z71" s="48">
        <v>6200</v>
      </c>
      <c r="AA71" s="48">
        <v>10500</v>
      </c>
      <c r="AB71" s="48">
        <v>12948</v>
      </c>
      <c r="AC71" s="48">
        <v>16263</v>
      </c>
      <c r="AD71" s="34">
        <v>11822</v>
      </c>
      <c r="AE71" s="34">
        <v>18705</v>
      </c>
      <c r="AF71" s="34">
        <v>12160</v>
      </c>
    </row>
    <row r="72" spans="1:32" x14ac:dyDescent="0.2">
      <c r="A72" s="3" t="s">
        <v>94</v>
      </c>
      <c r="B72" s="8" t="s">
        <v>28</v>
      </c>
      <c r="C72" s="48">
        <v>3400</v>
      </c>
      <c r="D72" s="48">
        <v>1884</v>
      </c>
      <c r="E72" s="48">
        <v>1913.5</v>
      </c>
      <c r="F72" s="48">
        <v>1680</v>
      </c>
      <c r="G72" s="48">
        <v>1782</v>
      </c>
      <c r="H72" s="48">
        <v>1344</v>
      </c>
      <c r="I72" s="48">
        <v>1128</v>
      </c>
      <c r="J72" s="48">
        <v>1197</v>
      </c>
      <c r="K72" s="48">
        <v>1129.5</v>
      </c>
      <c r="L72" s="48">
        <v>1185</v>
      </c>
      <c r="M72" s="48">
        <v>1400</v>
      </c>
      <c r="N72" s="48">
        <v>870</v>
      </c>
      <c r="O72" s="48">
        <v>2100</v>
      </c>
      <c r="P72" s="48">
        <v>2400</v>
      </c>
      <c r="Q72" s="48">
        <v>3004</v>
      </c>
      <c r="R72" s="48">
        <v>3600</v>
      </c>
      <c r="S72" s="48">
        <v>2880</v>
      </c>
      <c r="T72" s="48">
        <v>2090</v>
      </c>
      <c r="U72" s="48">
        <v>1860</v>
      </c>
      <c r="V72" s="48">
        <v>1200</v>
      </c>
      <c r="W72" s="48">
        <v>1700</v>
      </c>
      <c r="X72" s="48">
        <v>3060</v>
      </c>
      <c r="Y72" s="48">
        <v>4470</v>
      </c>
      <c r="Z72" s="48">
        <v>8100</v>
      </c>
      <c r="AA72" s="48">
        <v>10300</v>
      </c>
      <c r="AB72" s="48">
        <v>11470</v>
      </c>
      <c r="AC72" s="48">
        <v>7395</v>
      </c>
      <c r="AD72" s="34">
        <v>8694</v>
      </c>
      <c r="AE72" s="34">
        <v>16240</v>
      </c>
      <c r="AF72" s="34">
        <v>11200</v>
      </c>
    </row>
    <row r="73" spans="1:32" x14ac:dyDescent="0.2">
      <c r="A73" s="3" t="s">
        <v>95</v>
      </c>
      <c r="B73" s="8" t="s">
        <v>28</v>
      </c>
      <c r="C73" s="48">
        <v>263.89999999999998</v>
      </c>
      <c r="D73" s="48">
        <v>570</v>
      </c>
      <c r="E73" s="48">
        <v>600</v>
      </c>
      <c r="F73" s="48">
        <v>448</v>
      </c>
      <c r="G73" s="48">
        <v>80</v>
      </c>
      <c r="H73" s="48">
        <v>160</v>
      </c>
      <c r="I73" s="48">
        <v>90</v>
      </c>
      <c r="J73" s="48">
        <v>90</v>
      </c>
      <c r="K73" s="48">
        <v>135</v>
      </c>
      <c r="L73" s="48">
        <v>75</v>
      </c>
      <c r="M73" s="48">
        <v>87.5</v>
      </c>
      <c r="N73" s="48">
        <v>75</v>
      </c>
      <c r="O73" s="48">
        <v>480</v>
      </c>
      <c r="P73" s="48">
        <v>256</v>
      </c>
      <c r="Q73" s="48">
        <v>270</v>
      </c>
      <c r="R73" s="48">
        <v>442</v>
      </c>
      <c r="S73" s="48">
        <v>377</v>
      </c>
      <c r="T73" s="48">
        <v>360</v>
      </c>
      <c r="U73" s="48">
        <v>240</v>
      </c>
      <c r="V73" s="48">
        <v>80</v>
      </c>
      <c r="W73" s="48">
        <v>125</v>
      </c>
      <c r="X73" s="48">
        <v>520</v>
      </c>
      <c r="Y73" s="48">
        <v>290</v>
      </c>
      <c r="Z73" s="48">
        <v>500</v>
      </c>
      <c r="AA73" s="48">
        <v>320</v>
      </c>
      <c r="AB73" s="48">
        <v>760</v>
      </c>
      <c r="AC73" s="48">
        <v>663</v>
      </c>
      <c r="AD73" s="34">
        <v>1436</v>
      </c>
      <c r="AE73" s="34">
        <v>1800</v>
      </c>
      <c r="AF73" s="34">
        <v>1225</v>
      </c>
    </row>
    <row r="74" spans="1:32" x14ac:dyDescent="0.2">
      <c r="A74" s="13" t="s">
        <v>96</v>
      </c>
      <c r="B74" s="24" t="s">
        <v>28</v>
      </c>
      <c r="C74" s="50">
        <v>14156.7</v>
      </c>
      <c r="D74" s="50">
        <v>15654</v>
      </c>
      <c r="E74" s="50">
        <v>14898.5</v>
      </c>
      <c r="F74" s="50">
        <v>12528</v>
      </c>
      <c r="G74" s="50">
        <v>13742</v>
      </c>
      <c r="H74" s="50">
        <v>8034</v>
      </c>
      <c r="I74" s="50">
        <v>6118</v>
      </c>
      <c r="J74" s="50">
        <v>4787</v>
      </c>
      <c r="K74" s="50">
        <v>7764.5</v>
      </c>
      <c r="L74" s="50">
        <v>6860</v>
      </c>
      <c r="M74" s="50">
        <v>5887.5</v>
      </c>
      <c r="N74" s="50">
        <v>4845</v>
      </c>
      <c r="O74" s="50">
        <v>8080</v>
      </c>
      <c r="P74" s="50">
        <v>9456</v>
      </c>
      <c r="Q74" s="50">
        <v>11594</v>
      </c>
      <c r="R74" s="50">
        <v>20392</v>
      </c>
      <c r="S74" s="50">
        <v>16217</v>
      </c>
      <c r="T74" s="50">
        <v>11850</v>
      </c>
      <c r="U74" s="50">
        <v>6060</v>
      </c>
      <c r="V74" s="50">
        <v>4170</v>
      </c>
      <c r="W74" s="50">
        <v>5375</v>
      </c>
      <c r="X74" s="50">
        <v>15660</v>
      </c>
      <c r="Y74" s="50">
        <v>14360</v>
      </c>
      <c r="Z74" s="50">
        <v>24500</v>
      </c>
      <c r="AA74" s="50">
        <v>29800</v>
      </c>
      <c r="AB74" s="50">
        <v>35168</v>
      </c>
      <c r="AC74" s="50">
        <v>32017</v>
      </c>
      <c r="AD74" s="50">
        <v>30954.400000000001</v>
      </c>
      <c r="AE74" s="50">
        <v>48785</v>
      </c>
      <c r="AF74" s="50">
        <v>35225</v>
      </c>
    </row>
    <row r="75" spans="1:32" x14ac:dyDescent="0.2">
      <c r="A75" s="3" t="s">
        <v>97</v>
      </c>
      <c r="B75" s="8" t="s">
        <v>32</v>
      </c>
      <c r="C75" s="48">
        <v>1337.5</v>
      </c>
      <c r="D75" s="48">
        <v>2000</v>
      </c>
      <c r="E75" s="48">
        <v>640</v>
      </c>
      <c r="F75" s="48">
        <v>110</v>
      </c>
      <c r="G75" s="48">
        <v>2130</v>
      </c>
      <c r="H75" s="48">
        <v>1500</v>
      </c>
      <c r="I75" s="48">
        <v>3100</v>
      </c>
      <c r="J75" s="48">
        <v>2800</v>
      </c>
      <c r="K75" s="48">
        <v>2500</v>
      </c>
      <c r="L75" s="48">
        <v>4300</v>
      </c>
      <c r="M75" s="48">
        <v>3850</v>
      </c>
      <c r="N75" s="48">
        <v>2630</v>
      </c>
      <c r="O75" s="48">
        <v>2553.1999999999998</v>
      </c>
      <c r="P75" s="48">
        <v>3039</v>
      </c>
      <c r="Q75" s="48">
        <v>2132.5</v>
      </c>
      <c r="R75" s="48">
        <v>1862</v>
      </c>
      <c r="S75" s="48">
        <v>1827.5</v>
      </c>
      <c r="T75" s="48">
        <v>1457.5</v>
      </c>
      <c r="U75" s="48">
        <v>730.8</v>
      </c>
      <c r="V75" s="48">
        <v>437</v>
      </c>
      <c r="W75" s="48">
        <v>374</v>
      </c>
      <c r="X75" s="48">
        <v>1008</v>
      </c>
      <c r="Y75" s="48">
        <v>644.6</v>
      </c>
      <c r="Z75" s="48">
        <v>301</v>
      </c>
      <c r="AA75" s="48">
        <v>192</v>
      </c>
      <c r="AB75" s="48">
        <v>345</v>
      </c>
      <c r="AC75" s="48">
        <v>540</v>
      </c>
      <c r="AD75" s="34">
        <v>1380</v>
      </c>
      <c r="AE75" s="34">
        <v>1541</v>
      </c>
      <c r="AF75" s="34">
        <v>1380</v>
      </c>
    </row>
    <row r="76" spans="1:32" x14ac:dyDescent="0.2">
      <c r="A76" s="3" t="s">
        <v>98</v>
      </c>
      <c r="B76" s="8" t="s">
        <v>32</v>
      </c>
      <c r="C76" s="48">
        <v>207</v>
      </c>
      <c r="D76" s="48">
        <v>665</v>
      </c>
      <c r="E76" s="48">
        <v>135</v>
      </c>
      <c r="F76" s="58">
        <v>0</v>
      </c>
      <c r="G76" s="48">
        <v>262.39999999999998</v>
      </c>
      <c r="H76" s="48">
        <v>492.5</v>
      </c>
      <c r="I76" s="48">
        <v>1011.2</v>
      </c>
      <c r="J76" s="48">
        <v>645</v>
      </c>
      <c r="K76" s="48">
        <v>831.6</v>
      </c>
      <c r="L76" s="48">
        <v>786</v>
      </c>
      <c r="M76" s="48">
        <v>700</v>
      </c>
      <c r="N76" s="48">
        <v>660</v>
      </c>
      <c r="O76" s="48">
        <v>843</v>
      </c>
      <c r="P76" s="48">
        <v>540.4</v>
      </c>
      <c r="Q76" s="48">
        <v>296</v>
      </c>
      <c r="R76" s="48">
        <v>115.5</v>
      </c>
      <c r="S76" s="48">
        <v>162.5</v>
      </c>
      <c r="T76" s="48">
        <v>145</v>
      </c>
      <c r="U76" s="48">
        <v>134</v>
      </c>
      <c r="V76" s="48">
        <v>75</v>
      </c>
      <c r="W76" s="48">
        <v>90</v>
      </c>
      <c r="X76" s="48">
        <v>759</v>
      </c>
      <c r="Y76" s="48">
        <v>516.29999999999995</v>
      </c>
      <c r="Z76" s="48">
        <v>514.79999999999995</v>
      </c>
      <c r="AA76" s="48">
        <v>348</v>
      </c>
      <c r="AB76" s="48">
        <v>528</v>
      </c>
      <c r="AC76" s="48">
        <v>506</v>
      </c>
      <c r="AD76" s="34">
        <v>903</v>
      </c>
      <c r="AE76" s="34">
        <v>1312.5</v>
      </c>
      <c r="AF76" s="34">
        <v>560</v>
      </c>
    </row>
    <row r="77" spans="1:32" x14ac:dyDescent="0.2">
      <c r="A77" s="3" t="s">
        <v>99</v>
      </c>
      <c r="B77" s="8" t="s">
        <v>32</v>
      </c>
      <c r="C77" s="48">
        <v>32928</v>
      </c>
      <c r="D77" s="48">
        <v>36300</v>
      </c>
      <c r="E77" s="48">
        <v>24320</v>
      </c>
      <c r="F77" s="48">
        <v>18000</v>
      </c>
      <c r="G77" s="48">
        <v>28620</v>
      </c>
      <c r="H77" s="48">
        <v>17500</v>
      </c>
      <c r="I77" s="48">
        <v>21255</v>
      </c>
      <c r="J77" s="48">
        <v>26855</v>
      </c>
      <c r="K77" s="48">
        <v>23400</v>
      </c>
      <c r="L77" s="48">
        <v>29750</v>
      </c>
      <c r="M77" s="48">
        <v>20460</v>
      </c>
      <c r="N77" s="48">
        <v>18200</v>
      </c>
      <c r="O77" s="48">
        <v>23338.799999999999</v>
      </c>
      <c r="P77" s="48">
        <v>25703.200000000001</v>
      </c>
      <c r="Q77" s="48">
        <v>19995.5</v>
      </c>
      <c r="R77" s="48">
        <v>16078.4</v>
      </c>
      <c r="S77" s="48">
        <v>18057</v>
      </c>
      <c r="T77" s="48">
        <v>19062</v>
      </c>
      <c r="U77" s="48">
        <v>15528.8</v>
      </c>
      <c r="V77" s="48">
        <v>9857.2000000000007</v>
      </c>
      <c r="W77" s="48">
        <v>4389.6000000000004</v>
      </c>
      <c r="X77" s="48">
        <v>12950</v>
      </c>
      <c r="Y77" s="48">
        <v>7714.4</v>
      </c>
      <c r="Z77" s="48">
        <v>6104</v>
      </c>
      <c r="AA77" s="48">
        <v>2448</v>
      </c>
      <c r="AB77" s="48">
        <v>6120</v>
      </c>
      <c r="AC77" s="48">
        <v>5250</v>
      </c>
      <c r="AD77" s="34">
        <v>20440</v>
      </c>
      <c r="AE77" s="34">
        <v>18900</v>
      </c>
      <c r="AF77" s="34">
        <v>9450</v>
      </c>
    </row>
    <row r="78" spans="1:32" x14ac:dyDescent="0.2">
      <c r="A78" s="3" t="s">
        <v>100</v>
      </c>
      <c r="B78" s="8" t="s">
        <v>32</v>
      </c>
      <c r="C78" s="48">
        <v>13446.4</v>
      </c>
      <c r="D78" s="48">
        <v>13500</v>
      </c>
      <c r="E78" s="48">
        <v>3850</v>
      </c>
      <c r="F78" s="48">
        <v>1800</v>
      </c>
      <c r="G78" s="48">
        <v>14000</v>
      </c>
      <c r="H78" s="48">
        <v>10000</v>
      </c>
      <c r="I78" s="48">
        <v>16000</v>
      </c>
      <c r="J78" s="48">
        <v>28700</v>
      </c>
      <c r="K78" s="48">
        <v>27800</v>
      </c>
      <c r="L78" s="48">
        <v>34200</v>
      </c>
      <c r="M78" s="48">
        <v>14800</v>
      </c>
      <c r="N78" s="48">
        <v>17100</v>
      </c>
      <c r="O78" s="48">
        <v>10203</v>
      </c>
      <c r="P78" s="48">
        <v>16772.099999999999</v>
      </c>
      <c r="Q78" s="48">
        <v>9288.4</v>
      </c>
      <c r="R78" s="48">
        <v>11236.4</v>
      </c>
      <c r="S78" s="48">
        <v>12090</v>
      </c>
      <c r="T78" s="48">
        <v>10377.6</v>
      </c>
      <c r="U78" s="48">
        <v>6870.1</v>
      </c>
      <c r="V78" s="48">
        <v>3436.8</v>
      </c>
      <c r="W78" s="48">
        <v>2202</v>
      </c>
      <c r="X78" s="48">
        <v>5920</v>
      </c>
      <c r="Y78" s="48">
        <v>3466.1</v>
      </c>
      <c r="Z78" s="48">
        <v>2125.1999999999998</v>
      </c>
      <c r="AA78" s="48">
        <v>1982.5</v>
      </c>
      <c r="AB78" s="48">
        <v>6765</v>
      </c>
      <c r="AC78" s="48">
        <v>6831</v>
      </c>
      <c r="AD78" s="34">
        <v>17670</v>
      </c>
      <c r="AE78" s="34">
        <v>13440</v>
      </c>
      <c r="AF78" s="34">
        <v>10695</v>
      </c>
    </row>
    <row r="79" spans="1:32" x14ac:dyDescent="0.2">
      <c r="A79" s="3" t="s">
        <v>101</v>
      </c>
      <c r="B79" s="8" t="s">
        <v>32</v>
      </c>
      <c r="C79" s="48">
        <v>870</v>
      </c>
      <c r="D79" s="48">
        <v>600</v>
      </c>
      <c r="E79" s="48">
        <v>700</v>
      </c>
      <c r="F79" s="48">
        <v>320</v>
      </c>
      <c r="G79" s="48">
        <v>1400</v>
      </c>
      <c r="H79" s="48">
        <v>1080</v>
      </c>
      <c r="I79" s="48">
        <v>760</v>
      </c>
      <c r="J79" s="48">
        <v>1320</v>
      </c>
      <c r="K79" s="48">
        <v>945</v>
      </c>
      <c r="L79" s="48">
        <v>1300</v>
      </c>
      <c r="M79" s="48">
        <v>420</v>
      </c>
      <c r="N79" s="48">
        <v>270</v>
      </c>
      <c r="O79" s="48">
        <v>460</v>
      </c>
      <c r="P79" s="48">
        <v>236</v>
      </c>
      <c r="Q79" s="48">
        <v>132</v>
      </c>
      <c r="R79" s="48">
        <v>197.5</v>
      </c>
      <c r="S79" s="48">
        <v>132.5</v>
      </c>
      <c r="T79" s="48">
        <v>132</v>
      </c>
      <c r="U79" s="48">
        <v>130.19999999999999</v>
      </c>
      <c r="V79" s="48">
        <v>23</v>
      </c>
      <c r="W79" s="48">
        <v>34</v>
      </c>
      <c r="X79" s="48">
        <v>525</v>
      </c>
      <c r="Y79" s="48">
        <v>490.3</v>
      </c>
      <c r="Z79" s="48">
        <v>334.4</v>
      </c>
      <c r="AA79" s="48">
        <v>212.4</v>
      </c>
      <c r="AB79" s="48">
        <v>378</v>
      </c>
      <c r="AC79" s="48">
        <v>560</v>
      </c>
      <c r="AD79" s="34">
        <v>506</v>
      </c>
      <c r="AE79" s="34">
        <v>1270</v>
      </c>
      <c r="AF79" s="34">
        <v>936</v>
      </c>
    </row>
    <row r="80" spans="1:32" x14ac:dyDescent="0.2">
      <c r="A80" s="3" t="s">
        <v>102</v>
      </c>
      <c r="B80" s="8" t="s">
        <v>32</v>
      </c>
      <c r="C80" s="48">
        <v>2191</v>
      </c>
      <c r="D80" s="48">
        <v>4332</v>
      </c>
      <c r="E80" s="48">
        <v>810</v>
      </c>
      <c r="F80" s="48">
        <v>333</v>
      </c>
      <c r="G80" s="48">
        <v>272</v>
      </c>
      <c r="H80" s="48">
        <v>114</v>
      </c>
      <c r="I80" s="48">
        <v>30.8</v>
      </c>
      <c r="J80" s="48">
        <v>108</v>
      </c>
      <c r="K80" s="48">
        <v>97.5</v>
      </c>
      <c r="L80" s="48">
        <v>77.5</v>
      </c>
      <c r="M80" s="48">
        <v>75</v>
      </c>
      <c r="N80" s="48">
        <v>60</v>
      </c>
      <c r="O80" s="48">
        <v>28.8</v>
      </c>
      <c r="P80" s="48">
        <v>23.4</v>
      </c>
      <c r="Q80" s="48">
        <v>9</v>
      </c>
      <c r="R80" s="48">
        <v>9</v>
      </c>
      <c r="S80" s="48">
        <v>26</v>
      </c>
      <c r="T80" s="48">
        <v>24.2</v>
      </c>
      <c r="U80" s="48">
        <v>20.9</v>
      </c>
      <c r="V80" s="48">
        <v>13.2</v>
      </c>
      <c r="W80" s="48">
        <v>6.3</v>
      </c>
      <c r="X80" s="48">
        <v>262.5</v>
      </c>
      <c r="Y80" s="48">
        <v>143.69999999999999</v>
      </c>
      <c r="Z80" s="48">
        <v>163.30000000000001</v>
      </c>
      <c r="AA80" s="48">
        <v>70</v>
      </c>
      <c r="AB80" s="48">
        <v>88</v>
      </c>
      <c r="AC80" s="48">
        <v>125</v>
      </c>
      <c r="AD80" s="34">
        <v>1034</v>
      </c>
      <c r="AE80" s="34">
        <v>1276</v>
      </c>
      <c r="AF80" s="34">
        <v>1176.0000000000002</v>
      </c>
    </row>
    <row r="81" spans="1:32" x14ac:dyDescent="0.2">
      <c r="A81" s="3" t="s">
        <v>103</v>
      </c>
      <c r="B81" s="8" t="s">
        <v>32</v>
      </c>
      <c r="C81" s="48">
        <v>9525</v>
      </c>
      <c r="D81" s="48">
        <v>7296</v>
      </c>
      <c r="E81" s="48">
        <v>1419</v>
      </c>
      <c r="F81" s="48">
        <v>717.6</v>
      </c>
      <c r="G81" s="48">
        <v>9514.2000000000007</v>
      </c>
      <c r="H81" s="48">
        <v>3839</v>
      </c>
      <c r="I81" s="48">
        <v>4332</v>
      </c>
      <c r="J81" s="48">
        <v>5454</v>
      </c>
      <c r="K81" s="48">
        <v>5308.6</v>
      </c>
      <c r="L81" s="48">
        <v>5918.4</v>
      </c>
      <c r="M81" s="48">
        <v>3360</v>
      </c>
      <c r="N81" s="48">
        <v>4800</v>
      </c>
      <c r="O81" s="48">
        <v>6912</v>
      </c>
      <c r="P81" s="48">
        <v>6474</v>
      </c>
      <c r="Q81" s="48">
        <v>4022</v>
      </c>
      <c r="R81" s="48">
        <v>2738.7</v>
      </c>
      <c r="S81" s="48">
        <v>2018</v>
      </c>
      <c r="T81" s="48">
        <v>1579.6</v>
      </c>
      <c r="U81" s="48">
        <v>1782</v>
      </c>
      <c r="V81" s="48">
        <v>923</v>
      </c>
      <c r="W81" s="48">
        <v>1251</v>
      </c>
      <c r="X81" s="48">
        <v>4370</v>
      </c>
      <c r="Y81" s="48">
        <v>2024.8</v>
      </c>
      <c r="Z81" s="48">
        <v>1305</v>
      </c>
      <c r="AA81" s="48">
        <v>918</v>
      </c>
      <c r="AB81" s="48">
        <v>1760</v>
      </c>
      <c r="AC81" s="48">
        <v>1500</v>
      </c>
      <c r="AD81" s="34">
        <v>4470</v>
      </c>
      <c r="AE81" s="34">
        <v>6540</v>
      </c>
      <c r="AF81" s="34">
        <v>6020</v>
      </c>
    </row>
    <row r="82" spans="1:32" x14ac:dyDescent="0.2">
      <c r="A82" s="3" t="s">
        <v>104</v>
      </c>
      <c r="B82" s="8" t="s">
        <v>32</v>
      </c>
      <c r="C82" s="48">
        <v>7441.2</v>
      </c>
      <c r="D82" s="48">
        <v>5269.1</v>
      </c>
      <c r="E82" s="48">
        <v>1622.2</v>
      </c>
      <c r="F82" s="48">
        <v>1620</v>
      </c>
      <c r="G82" s="48">
        <v>9750</v>
      </c>
      <c r="H82" s="48">
        <v>4255</v>
      </c>
      <c r="I82" s="48">
        <v>4076.2</v>
      </c>
      <c r="J82" s="48">
        <v>7600</v>
      </c>
      <c r="K82" s="48">
        <v>8790</v>
      </c>
      <c r="L82" s="48">
        <v>12425</v>
      </c>
      <c r="M82" s="48">
        <v>9715</v>
      </c>
      <c r="N82" s="48">
        <v>10915</v>
      </c>
      <c r="O82" s="48">
        <v>10791.1</v>
      </c>
      <c r="P82" s="48">
        <v>19815.599999999999</v>
      </c>
      <c r="Q82" s="48">
        <v>9605.4</v>
      </c>
      <c r="R82" s="48">
        <v>10173.799999999999</v>
      </c>
      <c r="S82" s="48">
        <v>13279</v>
      </c>
      <c r="T82" s="48">
        <v>8668.7999999999993</v>
      </c>
      <c r="U82" s="48">
        <v>4572</v>
      </c>
      <c r="V82" s="48">
        <v>2037</v>
      </c>
      <c r="W82" s="48">
        <v>1599</v>
      </c>
      <c r="X82" s="48">
        <v>3564</v>
      </c>
      <c r="Y82" s="48">
        <v>1520.8</v>
      </c>
      <c r="Z82" s="48">
        <v>664.1</v>
      </c>
      <c r="AA82" s="48">
        <v>287.5</v>
      </c>
      <c r="AB82" s="48">
        <v>580</v>
      </c>
      <c r="AC82" s="48">
        <v>560</v>
      </c>
      <c r="AD82" s="34">
        <v>2380</v>
      </c>
      <c r="AE82" s="34">
        <v>2968</v>
      </c>
      <c r="AF82" s="34">
        <v>2236</v>
      </c>
    </row>
    <row r="83" spans="1:32" x14ac:dyDescent="0.2">
      <c r="A83" s="13" t="s">
        <v>105</v>
      </c>
      <c r="B83" s="24" t="s">
        <v>32</v>
      </c>
      <c r="C83" s="50">
        <v>67946.100000000006</v>
      </c>
      <c r="D83" s="50">
        <v>69962.100000000006</v>
      </c>
      <c r="E83" s="50">
        <v>33496.199999999997</v>
      </c>
      <c r="F83" s="50">
        <v>22900.6</v>
      </c>
      <c r="G83" s="50">
        <v>65948.600000000006</v>
      </c>
      <c r="H83" s="50">
        <v>38780.5</v>
      </c>
      <c r="I83" s="50">
        <v>50565.2</v>
      </c>
      <c r="J83" s="50">
        <v>73482</v>
      </c>
      <c r="K83" s="50">
        <v>69672.7</v>
      </c>
      <c r="L83" s="50">
        <v>88756.9</v>
      </c>
      <c r="M83" s="50">
        <v>53380</v>
      </c>
      <c r="N83" s="50">
        <v>54635</v>
      </c>
      <c r="O83" s="50">
        <v>55129.9</v>
      </c>
      <c r="P83" s="50">
        <v>72603.7</v>
      </c>
      <c r="Q83" s="50">
        <v>45480.800000000003</v>
      </c>
      <c r="R83" s="50">
        <v>42411.3</v>
      </c>
      <c r="S83" s="50">
        <v>47592.5</v>
      </c>
      <c r="T83" s="50">
        <v>41446.699999999997</v>
      </c>
      <c r="U83" s="50">
        <v>29768.799999999999</v>
      </c>
      <c r="V83" s="50">
        <v>16802.2</v>
      </c>
      <c r="W83" s="50">
        <v>9945.9</v>
      </c>
      <c r="X83" s="50">
        <v>29358.5</v>
      </c>
      <c r="Y83" s="50">
        <v>16521</v>
      </c>
      <c r="Z83" s="50">
        <v>11511.8</v>
      </c>
      <c r="AA83" s="50">
        <v>6458.4</v>
      </c>
      <c r="AB83" s="50">
        <v>16564</v>
      </c>
      <c r="AC83" s="50">
        <v>15872</v>
      </c>
      <c r="AD83" s="50">
        <v>48783</v>
      </c>
      <c r="AE83" s="50">
        <v>47247.5</v>
      </c>
      <c r="AF83" s="50">
        <v>32453.000000000004</v>
      </c>
    </row>
    <row r="84" spans="1:32" x14ac:dyDescent="0.2">
      <c r="A84" s="3" t="s">
        <v>106</v>
      </c>
      <c r="B84" s="8" t="s">
        <v>28</v>
      </c>
      <c r="C84" s="42">
        <v>38453.4</v>
      </c>
      <c r="D84" s="42">
        <v>67410</v>
      </c>
      <c r="E84" s="42">
        <v>71300</v>
      </c>
      <c r="F84" s="42">
        <v>95400</v>
      </c>
      <c r="G84" s="42">
        <v>115005</v>
      </c>
      <c r="H84" s="42">
        <v>83210</v>
      </c>
      <c r="I84" s="42">
        <v>55120</v>
      </c>
      <c r="J84" s="42">
        <v>63050</v>
      </c>
      <c r="K84" s="42">
        <v>79980</v>
      </c>
      <c r="L84" s="42">
        <v>85400</v>
      </c>
      <c r="M84" s="42">
        <v>70200</v>
      </c>
      <c r="N84" s="42">
        <v>45916</v>
      </c>
      <c r="O84" s="42">
        <v>43401.599999999999</v>
      </c>
      <c r="P84" s="42">
        <v>35969.4</v>
      </c>
      <c r="Q84" s="42">
        <v>32245.200000000001</v>
      </c>
      <c r="R84" s="42">
        <v>40504.800000000003</v>
      </c>
      <c r="S84" s="42">
        <v>23915.3</v>
      </c>
      <c r="T84" s="42">
        <v>18250</v>
      </c>
      <c r="U84" s="42">
        <v>7604</v>
      </c>
      <c r="V84" s="42">
        <v>3190</v>
      </c>
      <c r="W84" s="42">
        <v>4015</v>
      </c>
      <c r="X84" s="42">
        <v>10810.8</v>
      </c>
      <c r="Y84" s="42">
        <v>5940</v>
      </c>
      <c r="Z84" s="42">
        <v>3750</v>
      </c>
      <c r="AA84" s="42">
        <v>3546.4</v>
      </c>
      <c r="AB84" s="42">
        <v>3577.5</v>
      </c>
      <c r="AC84" s="42">
        <v>3819.9</v>
      </c>
      <c r="AD84" s="34">
        <v>2100</v>
      </c>
      <c r="AE84" s="34">
        <v>3200</v>
      </c>
      <c r="AF84" s="34">
        <v>2250</v>
      </c>
    </row>
    <row r="85" spans="1:32" x14ac:dyDescent="0.2">
      <c r="A85" s="3" t="s">
        <v>107</v>
      </c>
      <c r="B85" s="8" t="s">
        <v>28</v>
      </c>
      <c r="C85" s="42">
        <v>42086</v>
      </c>
      <c r="D85" s="42">
        <v>81035.5</v>
      </c>
      <c r="E85" s="42">
        <v>80572.5</v>
      </c>
      <c r="F85" s="42">
        <v>112470.8</v>
      </c>
      <c r="G85" s="42">
        <v>139465.79999999999</v>
      </c>
      <c r="H85" s="42">
        <v>106392</v>
      </c>
      <c r="I85" s="42">
        <v>74083.399999999994</v>
      </c>
      <c r="J85" s="42">
        <v>85452.800000000003</v>
      </c>
      <c r="K85" s="42">
        <v>109769.5</v>
      </c>
      <c r="L85" s="42">
        <v>111338.1</v>
      </c>
      <c r="M85" s="42">
        <v>108339</v>
      </c>
      <c r="N85" s="42">
        <v>71815</v>
      </c>
      <c r="O85" s="42">
        <v>60692.4</v>
      </c>
      <c r="P85" s="42">
        <v>52844.4</v>
      </c>
      <c r="Q85" s="42">
        <v>45885</v>
      </c>
      <c r="R85" s="42">
        <v>53212.1</v>
      </c>
      <c r="S85" s="42">
        <v>35353.5</v>
      </c>
      <c r="T85" s="42">
        <v>24966.400000000001</v>
      </c>
      <c r="U85" s="42">
        <v>10199.200000000001</v>
      </c>
      <c r="V85" s="42">
        <v>7026</v>
      </c>
      <c r="W85" s="42">
        <v>5654</v>
      </c>
      <c r="X85" s="42">
        <v>15655</v>
      </c>
      <c r="Y85" s="42">
        <v>8277.5</v>
      </c>
      <c r="Z85" s="42">
        <v>5750</v>
      </c>
      <c r="AA85" s="42">
        <v>5572</v>
      </c>
      <c r="AB85" s="42">
        <v>5379.5</v>
      </c>
      <c r="AC85" s="42">
        <v>5760</v>
      </c>
      <c r="AD85" s="34">
        <v>4816</v>
      </c>
      <c r="AE85" s="34">
        <v>6240</v>
      </c>
      <c r="AF85" s="34">
        <v>5400</v>
      </c>
    </row>
    <row r="86" spans="1:32" x14ac:dyDescent="0.2">
      <c r="A86" s="13" t="s">
        <v>108</v>
      </c>
      <c r="B86" s="24" t="s">
        <v>28</v>
      </c>
      <c r="C86" s="50">
        <v>80539.399999999994</v>
      </c>
      <c r="D86" s="50">
        <v>148445.5</v>
      </c>
      <c r="E86" s="50">
        <v>151872.5</v>
      </c>
      <c r="F86" s="50">
        <v>207870.8</v>
      </c>
      <c r="G86" s="50">
        <v>254470.8</v>
      </c>
      <c r="H86" s="50">
        <v>189602</v>
      </c>
      <c r="I86" s="50">
        <v>129203.4</v>
      </c>
      <c r="J86" s="50">
        <v>148502.79999999999</v>
      </c>
      <c r="K86" s="50">
        <v>189749.5</v>
      </c>
      <c r="L86" s="50">
        <v>196738.1</v>
      </c>
      <c r="M86" s="50">
        <v>178539</v>
      </c>
      <c r="N86" s="50">
        <v>117731</v>
      </c>
      <c r="O86" s="50">
        <v>104094</v>
      </c>
      <c r="P86" s="50">
        <v>88813.8</v>
      </c>
      <c r="Q86" s="50">
        <v>78130.2</v>
      </c>
      <c r="R86" s="50">
        <v>93716.9</v>
      </c>
      <c r="S86" s="50">
        <v>59268.800000000003</v>
      </c>
      <c r="T86" s="50">
        <v>43216.4</v>
      </c>
      <c r="U86" s="50">
        <v>17803.2</v>
      </c>
      <c r="V86" s="50">
        <v>10216</v>
      </c>
      <c r="W86" s="50">
        <v>9669</v>
      </c>
      <c r="X86" s="50">
        <v>26465.8</v>
      </c>
      <c r="Y86" s="50">
        <v>14217.5</v>
      </c>
      <c r="Z86" s="50">
        <v>9500</v>
      </c>
      <c r="AA86" s="50">
        <v>9118.4</v>
      </c>
      <c r="AB86" s="50">
        <v>8957</v>
      </c>
      <c r="AC86" s="50">
        <v>9579.9</v>
      </c>
      <c r="AD86" s="50">
        <v>6916</v>
      </c>
      <c r="AE86" s="50">
        <v>9440</v>
      </c>
      <c r="AF86" s="50">
        <v>7650</v>
      </c>
    </row>
    <row r="87" spans="1:32" x14ac:dyDescent="0.2">
      <c r="A87" s="3" t="s">
        <v>109</v>
      </c>
      <c r="B87" s="8" t="s">
        <v>49</v>
      </c>
      <c r="C87" s="48">
        <v>102442.5</v>
      </c>
      <c r="D87" s="48">
        <v>149985</v>
      </c>
      <c r="E87" s="48">
        <v>136449.60000000001</v>
      </c>
      <c r="F87" s="48">
        <v>165000</v>
      </c>
      <c r="G87" s="48">
        <v>167940</v>
      </c>
      <c r="H87" s="48">
        <v>145000</v>
      </c>
      <c r="I87" s="48">
        <v>112700</v>
      </c>
      <c r="J87" s="48">
        <v>119880</v>
      </c>
      <c r="K87" s="48">
        <v>115920</v>
      </c>
      <c r="L87" s="48">
        <v>132000</v>
      </c>
      <c r="M87" s="48">
        <v>114400</v>
      </c>
      <c r="N87" s="48">
        <v>81840</v>
      </c>
      <c r="O87" s="48">
        <v>74451</v>
      </c>
      <c r="P87" s="48">
        <v>74396.100000000006</v>
      </c>
      <c r="Q87" s="48">
        <v>77371.199999999997</v>
      </c>
      <c r="R87" s="48">
        <v>64280.4</v>
      </c>
      <c r="S87" s="48">
        <v>49759.6</v>
      </c>
      <c r="T87" s="48">
        <v>38342.5</v>
      </c>
      <c r="U87" s="48">
        <v>20918.7</v>
      </c>
      <c r="V87" s="48">
        <v>15891.2</v>
      </c>
      <c r="W87" s="48">
        <v>15978.3</v>
      </c>
      <c r="X87" s="48">
        <v>27981.200000000001</v>
      </c>
      <c r="Y87" s="48">
        <v>24976</v>
      </c>
      <c r="Z87" s="48">
        <v>14100</v>
      </c>
      <c r="AA87" s="48">
        <v>11000</v>
      </c>
      <c r="AB87" s="48">
        <v>11960</v>
      </c>
      <c r="AC87" s="48">
        <v>10120</v>
      </c>
      <c r="AD87" s="34">
        <v>16720</v>
      </c>
      <c r="AE87" s="34">
        <v>20140</v>
      </c>
      <c r="AF87" s="34">
        <v>12950</v>
      </c>
    </row>
    <row r="88" spans="1:32" x14ac:dyDescent="0.2">
      <c r="A88" s="3" t="s">
        <v>110</v>
      </c>
      <c r="B88" s="8" t="s">
        <v>49</v>
      </c>
      <c r="C88" s="42">
        <v>6720</v>
      </c>
      <c r="D88" s="42">
        <v>8558</v>
      </c>
      <c r="E88" s="42">
        <v>8169.6</v>
      </c>
      <c r="F88" s="42">
        <v>7866</v>
      </c>
      <c r="G88" s="42">
        <v>6868.8</v>
      </c>
      <c r="H88" s="42">
        <v>5846.4</v>
      </c>
      <c r="I88" s="42">
        <v>3249.6</v>
      </c>
      <c r="J88" s="42">
        <v>2092.8000000000002</v>
      </c>
      <c r="K88" s="42">
        <v>2700</v>
      </c>
      <c r="L88" s="42">
        <v>2776.2</v>
      </c>
      <c r="M88" s="42">
        <v>2163</v>
      </c>
      <c r="N88" s="42">
        <v>2120</v>
      </c>
      <c r="O88" s="42">
        <v>3112</v>
      </c>
      <c r="P88" s="42">
        <v>1739.5</v>
      </c>
      <c r="Q88" s="42">
        <v>2116</v>
      </c>
      <c r="R88" s="42">
        <v>1253</v>
      </c>
      <c r="S88" s="42">
        <v>1308.8</v>
      </c>
      <c r="T88" s="42">
        <v>1592</v>
      </c>
      <c r="U88" s="42">
        <v>964.6</v>
      </c>
      <c r="V88" s="42">
        <v>480</v>
      </c>
      <c r="W88" s="42">
        <v>624</v>
      </c>
      <c r="X88" s="42">
        <v>2138.5</v>
      </c>
      <c r="Y88" s="42">
        <v>1920</v>
      </c>
      <c r="Z88" s="42">
        <v>920</v>
      </c>
      <c r="AA88" s="42">
        <v>700</v>
      </c>
      <c r="AB88" s="42">
        <v>1000</v>
      </c>
      <c r="AC88" s="42">
        <v>800</v>
      </c>
      <c r="AD88" s="34">
        <v>4028</v>
      </c>
      <c r="AE88" s="34">
        <v>4760</v>
      </c>
      <c r="AF88" s="34">
        <v>3850</v>
      </c>
    </row>
    <row r="89" spans="1:32" x14ac:dyDescent="0.2">
      <c r="A89" s="3" t="s">
        <v>111</v>
      </c>
      <c r="B89" s="8" t="s">
        <v>49</v>
      </c>
      <c r="C89" s="48">
        <v>19254.599999999999</v>
      </c>
      <c r="D89" s="48">
        <v>28808.6</v>
      </c>
      <c r="E89" s="48">
        <v>32573.200000000001</v>
      </c>
      <c r="F89" s="48">
        <v>39721.5</v>
      </c>
      <c r="G89" s="48">
        <v>44827</v>
      </c>
      <c r="H89" s="48">
        <v>48990</v>
      </c>
      <c r="I89" s="48">
        <v>41125.5</v>
      </c>
      <c r="J89" s="48">
        <v>35698.5</v>
      </c>
      <c r="K89" s="48">
        <v>50852.1</v>
      </c>
      <c r="L89" s="48">
        <v>54255</v>
      </c>
      <c r="M89" s="48">
        <v>40500</v>
      </c>
      <c r="N89" s="48">
        <v>30750</v>
      </c>
      <c r="O89" s="48">
        <v>27982</v>
      </c>
      <c r="P89" s="48">
        <v>28063.7</v>
      </c>
      <c r="Q89" s="48">
        <v>29601.599999999999</v>
      </c>
      <c r="R89" s="48">
        <v>24536.400000000001</v>
      </c>
      <c r="S89" s="48">
        <v>22719.4</v>
      </c>
      <c r="T89" s="48">
        <v>17292.599999999999</v>
      </c>
      <c r="U89" s="48">
        <v>7250</v>
      </c>
      <c r="V89" s="48">
        <v>6865</v>
      </c>
      <c r="W89" s="48">
        <v>8981.1</v>
      </c>
      <c r="X89" s="48">
        <v>22948.799999999999</v>
      </c>
      <c r="Y89" s="48">
        <v>17178</v>
      </c>
      <c r="Z89" s="48">
        <v>13029</v>
      </c>
      <c r="AA89" s="48">
        <v>11470</v>
      </c>
      <c r="AB89" s="48">
        <v>11562</v>
      </c>
      <c r="AC89" s="48">
        <v>10250</v>
      </c>
      <c r="AD89" s="34">
        <v>13650</v>
      </c>
      <c r="AE89" s="34">
        <v>22800</v>
      </c>
      <c r="AF89" s="34">
        <v>13640</v>
      </c>
    </row>
    <row r="90" spans="1:32" x14ac:dyDescent="0.2">
      <c r="A90" s="13" t="s">
        <v>112</v>
      </c>
      <c r="B90" s="24" t="s">
        <v>49</v>
      </c>
      <c r="C90" s="50">
        <v>128417.1</v>
      </c>
      <c r="D90" s="50">
        <v>187351.6</v>
      </c>
      <c r="E90" s="50">
        <v>177192.4</v>
      </c>
      <c r="F90" s="50">
        <v>212587.5</v>
      </c>
      <c r="G90" s="50">
        <v>219635.8</v>
      </c>
      <c r="H90" s="50">
        <v>199836.4</v>
      </c>
      <c r="I90" s="50">
        <v>157075.1</v>
      </c>
      <c r="J90" s="50">
        <v>157671.29999999999</v>
      </c>
      <c r="K90" s="50">
        <v>169472.1</v>
      </c>
      <c r="L90" s="50">
        <v>189031.2</v>
      </c>
      <c r="M90" s="50">
        <v>157063</v>
      </c>
      <c r="N90" s="50">
        <v>114710</v>
      </c>
      <c r="O90" s="50">
        <v>105545</v>
      </c>
      <c r="P90" s="50">
        <v>104199.3</v>
      </c>
      <c r="Q90" s="50">
        <v>109088.8</v>
      </c>
      <c r="R90" s="50">
        <v>90069.8</v>
      </c>
      <c r="S90" s="50">
        <v>73787.8</v>
      </c>
      <c r="T90" s="50">
        <v>57227.1</v>
      </c>
      <c r="U90" s="50">
        <v>29133.3</v>
      </c>
      <c r="V90" s="50">
        <v>23236.2</v>
      </c>
      <c r="W90" s="50">
        <v>25583.4</v>
      </c>
      <c r="X90" s="50">
        <v>53068.5</v>
      </c>
      <c r="Y90" s="50">
        <v>44074</v>
      </c>
      <c r="Z90" s="50">
        <v>28049</v>
      </c>
      <c r="AA90" s="50">
        <v>23170</v>
      </c>
      <c r="AB90" s="50">
        <v>24522</v>
      </c>
      <c r="AC90" s="50">
        <v>21170</v>
      </c>
      <c r="AD90" s="50">
        <v>34398</v>
      </c>
      <c r="AE90" s="50">
        <v>47700</v>
      </c>
      <c r="AF90" s="50">
        <v>30440</v>
      </c>
    </row>
    <row r="91" spans="1:32" x14ac:dyDescent="0.2">
      <c r="A91" s="3" t="s">
        <v>113</v>
      </c>
      <c r="B91" s="8" t="s">
        <v>49</v>
      </c>
      <c r="C91" s="48">
        <v>155568</v>
      </c>
      <c r="D91" s="48">
        <v>215100</v>
      </c>
      <c r="E91" s="48">
        <v>184607.5</v>
      </c>
      <c r="F91" s="48">
        <v>226200</v>
      </c>
      <c r="G91" s="48">
        <v>236640</v>
      </c>
      <c r="H91" s="48">
        <v>219526</v>
      </c>
      <c r="I91" s="48">
        <v>179540</v>
      </c>
      <c r="J91" s="48">
        <v>180091.2</v>
      </c>
      <c r="K91" s="48">
        <v>204000</v>
      </c>
      <c r="L91" s="48">
        <v>221160</v>
      </c>
      <c r="M91" s="48">
        <v>173600</v>
      </c>
      <c r="N91" s="48">
        <v>125930</v>
      </c>
      <c r="O91" s="48">
        <v>91737.8</v>
      </c>
      <c r="P91" s="48">
        <v>101353.2</v>
      </c>
      <c r="Q91" s="48">
        <v>98911.4</v>
      </c>
      <c r="R91" s="48">
        <v>101903.1</v>
      </c>
      <c r="S91" s="48">
        <v>81504</v>
      </c>
      <c r="T91" s="48">
        <v>60592.4</v>
      </c>
      <c r="U91" s="48">
        <v>39704.400000000001</v>
      </c>
      <c r="V91" s="48">
        <v>25950</v>
      </c>
      <c r="W91" s="48">
        <v>29044</v>
      </c>
      <c r="X91" s="48">
        <v>47500.6</v>
      </c>
      <c r="Y91" s="48">
        <v>31799.8</v>
      </c>
      <c r="Z91" s="48">
        <v>24211.200000000001</v>
      </c>
      <c r="AA91" s="48">
        <v>23780</v>
      </c>
      <c r="AB91" s="48">
        <v>17466</v>
      </c>
      <c r="AC91" s="48">
        <v>24200</v>
      </c>
      <c r="AD91" s="34">
        <v>19200</v>
      </c>
      <c r="AE91" s="34">
        <v>23180</v>
      </c>
      <c r="AF91" s="34">
        <v>16800</v>
      </c>
    </row>
    <row r="92" spans="1:32" x14ac:dyDescent="0.2">
      <c r="A92" s="3" t="s">
        <v>114</v>
      </c>
      <c r="B92" s="8" t="s">
        <v>49</v>
      </c>
      <c r="C92" s="42">
        <v>83476.5</v>
      </c>
      <c r="D92" s="42">
        <v>114700</v>
      </c>
      <c r="E92" s="42">
        <v>87360</v>
      </c>
      <c r="F92" s="48">
        <v>117600</v>
      </c>
      <c r="G92" s="48">
        <v>118560</v>
      </c>
      <c r="H92" s="48">
        <v>114240</v>
      </c>
      <c r="I92" s="42">
        <v>97350</v>
      </c>
      <c r="J92" s="48">
        <v>114660</v>
      </c>
      <c r="K92" s="48">
        <v>102460</v>
      </c>
      <c r="L92" s="42">
        <v>121900</v>
      </c>
      <c r="M92" s="42">
        <v>100040</v>
      </c>
      <c r="N92" s="48">
        <v>69576</v>
      </c>
      <c r="O92" s="48">
        <v>58792.3</v>
      </c>
      <c r="P92" s="48">
        <v>52072.800000000003</v>
      </c>
      <c r="Q92" s="42">
        <v>52610</v>
      </c>
      <c r="R92" s="42">
        <v>51475</v>
      </c>
      <c r="S92" s="42">
        <v>39135.199999999997</v>
      </c>
      <c r="T92" s="42">
        <v>26902.799999999999</v>
      </c>
      <c r="U92" s="42">
        <v>15657.9</v>
      </c>
      <c r="V92" s="42">
        <v>7690.8</v>
      </c>
      <c r="W92" s="48">
        <v>7639.5</v>
      </c>
      <c r="X92" s="42">
        <v>15878.5</v>
      </c>
      <c r="Y92" s="48">
        <v>10425.299999999999</v>
      </c>
      <c r="Z92" s="48">
        <v>6864</v>
      </c>
      <c r="AA92" s="48">
        <v>5830</v>
      </c>
      <c r="AB92" s="48">
        <v>5430</v>
      </c>
      <c r="AC92" s="48">
        <v>12960</v>
      </c>
      <c r="AD92" s="34">
        <v>6390</v>
      </c>
      <c r="AE92" s="34">
        <v>8100</v>
      </c>
      <c r="AF92" s="34">
        <v>6120</v>
      </c>
    </row>
    <row r="93" spans="1:32" x14ac:dyDescent="0.2">
      <c r="A93" s="13" t="s">
        <v>115</v>
      </c>
      <c r="B93" s="24" t="s">
        <v>49</v>
      </c>
      <c r="C93" s="50">
        <v>239044.5</v>
      </c>
      <c r="D93" s="50">
        <v>329800</v>
      </c>
      <c r="E93" s="50">
        <v>271967.5</v>
      </c>
      <c r="F93" s="50">
        <v>343800</v>
      </c>
      <c r="G93" s="50">
        <v>355200</v>
      </c>
      <c r="H93" s="50">
        <v>333766</v>
      </c>
      <c r="I93" s="50">
        <v>276890</v>
      </c>
      <c r="J93" s="50">
        <v>294751.2</v>
      </c>
      <c r="K93" s="50">
        <v>306460</v>
      </c>
      <c r="L93" s="50">
        <v>343060</v>
      </c>
      <c r="M93" s="50">
        <v>273640</v>
      </c>
      <c r="N93" s="50">
        <v>195506</v>
      </c>
      <c r="O93" s="50">
        <v>150530.1</v>
      </c>
      <c r="P93" s="50">
        <v>153426</v>
      </c>
      <c r="Q93" s="50">
        <v>151521.4</v>
      </c>
      <c r="R93" s="50">
        <v>153378.1</v>
      </c>
      <c r="S93" s="50">
        <v>120639.2</v>
      </c>
      <c r="T93" s="50">
        <v>87495.2</v>
      </c>
      <c r="U93" s="50">
        <v>55362.3</v>
      </c>
      <c r="V93" s="50">
        <v>33640.800000000003</v>
      </c>
      <c r="W93" s="50">
        <v>36683.5</v>
      </c>
      <c r="X93" s="50">
        <v>63379.1</v>
      </c>
      <c r="Y93" s="50">
        <v>42225.1</v>
      </c>
      <c r="Z93" s="50">
        <v>31075.200000000001</v>
      </c>
      <c r="AA93" s="50">
        <v>29610</v>
      </c>
      <c r="AB93" s="50">
        <v>22896</v>
      </c>
      <c r="AC93" s="50">
        <v>37160</v>
      </c>
      <c r="AD93" s="50">
        <v>25590</v>
      </c>
      <c r="AE93" s="50">
        <v>31280</v>
      </c>
      <c r="AF93" s="50">
        <v>22920</v>
      </c>
    </row>
    <row r="94" spans="1:32" x14ac:dyDescent="0.2">
      <c r="A94" s="3" t="s">
        <v>116</v>
      </c>
      <c r="B94" s="8" t="s">
        <v>49</v>
      </c>
      <c r="C94" s="48">
        <v>13752</v>
      </c>
      <c r="D94" s="48">
        <v>12800</v>
      </c>
      <c r="E94" s="48">
        <v>10000</v>
      </c>
      <c r="F94" s="48">
        <v>6699</v>
      </c>
      <c r="G94" s="48">
        <v>10399.4</v>
      </c>
      <c r="H94" s="48">
        <v>7599.9</v>
      </c>
      <c r="I94" s="48">
        <v>3800</v>
      </c>
      <c r="J94" s="48">
        <v>6720</v>
      </c>
      <c r="K94" s="48">
        <v>8610</v>
      </c>
      <c r="L94" s="48">
        <v>10000</v>
      </c>
      <c r="M94" s="48">
        <v>7000</v>
      </c>
      <c r="N94" s="48">
        <v>7040</v>
      </c>
      <c r="O94" s="48">
        <v>6800</v>
      </c>
      <c r="P94" s="48">
        <v>7140</v>
      </c>
      <c r="Q94" s="48">
        <v>5250</v>
      </c>
      <c r="R94" s="48">
        <v>4200</v>
      </c>
      <c r="S94" s="48">
        <v>4550</v>
      </c>
      <c r="T94" s="48">
        <v>4200</v>
      </c>
      <c r="U94" s="48">
        <v>1820</v>
      </c>
      <c r="V94" s="48">
        <v>1607.1</v>
      </c>
      <c r="W94" s="48">
        <v>3018.4</v>
      </c>
      <c r="X94" s="48">
        <v>7255.5</v>
      </c>
      <c r="Y94" s="48">
        <v>5890</v>
      </c>
      <c r="Z94" s="48">
        <v>4605.6000000000004</v>
      </c>
      <c r="AA94" s="48">
        <v>3490.5</v>
      </c>
      <c r="AB94" s="48">
        <v>5256</v>
      </c>
      <c r="AC94" s="48">
        <v>7568</v>
      </c>
      <c r="AD94" s="34">
        <v>5859</v>
      </c>
      <c r="AE94" s="34">
        <v>8619</v>
      </c>
      <c r="AF94" s="34">
        <v>6805.5</v>
      </c>
    </row>
    <row r="95" spans="1:32" x14ac:dyDescent="0.2">
      <c r="A95" s="3" t="s">
        <v>117</v>
      </c>
      <c r="B95" s="8" t="s">
        <v>49</v>
      </c>
      <c r="C95" s="48">
        <v>17158.5</v>
      </c>
      <c r="D95" s="48">
        <v>19800</v>
      </c>
      <c r="E95" s="48">
        <v>19500</v>
      </c>
      <c r="F95" s="48">
        <v>22500</v>
      </c>
      <c r="G95" s="48">
        <v>16500</v>
      </c>
      <c r="H95" s="48">
        <v>18000</v>
      </c>
      <c r="I95" s="48">
        <v>10500</v>
      </c>
      <c r="J95" s="48">
        <v>11400</v>
      </c>
      <c r="K95" s="48">
        <v>24750</v>
      </c>
      <c r="L95" s="48">
        <v>29250</v>
      </c>
      <c r="M95" s="48">
        <v>23000</v>
      </c>
      <c r="N95" s="48">
        <v>20200</v>
      </c>
      <c r="O95" s="48">
        <v>9600</v>
      </c>
      <c r="P95" s="48">
        <v>18060</v>
      </c>
      <c r="Q95" s="48">
        <v>19240</v>
      </c>
      <c r="R95" s="48">
        <v>14400</v>
      </c>
      <c r="S95" s="48">
        <v>15580</v>
      </c>
      <c r="T95" s="48">
        <v>13500</v>
      </c>
      <c r="U95" s="48">
        <v>8100</v>
      </c>
      <c r="V95" s="48">
        <v>5268.9</v>
      </c>
      <c r="W95" s="48">
        <v>7916.3</v>
      </c>
      <c r="X95" s="48">
        <v>11973.6</v>
      </c>
      <c r="Y95" s="48">
        <v>8580</v>
      </c>
      <c r="Z95" s="48">
        <v>7124.4</v>
      </c>
      <c r="AA95" s="48">
        <v>5580</v>
      </c>
      <c r="AB95" s="48">
        <v>6068</v>
      </c>
      <c r="AC95" s="48">
        <v>5625</v>
      </c>
      <c r="AD95" s="34">
        <v>8534.7000000000007</v>
      </c>
      <c r="AE95" s="34">
        <v>11536.6</v>
      </c>
      <c r="AF95" s="34">
        <v>10540</v>
      </c>
    </row>
    <row r="96" spans="1:32" x14ac:dyDescent="0.2">
      <c r="A96" s="3" t="s">
        <v>118</v>
      </c>
      <c r="B96" s="8" t="s">
        <v>49</v>
      </c>
      <c r="C96" s="48">
        <v>15988.5</v>
      </c>
      <c r="D96" s="48">
        <v>23270</v>
      </c>
      <c r="E96" s="48">
        <v>20773.2</v>
      </c>
      <c r="F96" s="48">
        <v>25106.400000000001</v>
      </c>
      <c r="G96" s="48">
        <v>25978.5</v>
      </c>
      <c r="H96" s="48">
        <v>26982.7</v>
      </c>
      <c r="I96" s="48">
        <v>22888.9</v>
      </c>
      <c r="J96" s="48">
        <v>20408</v>
      </c>
      <c r="K96" s="48">
        <v>30640</v>
      </c>
      <c r="L96" s="48">
        <v>35939.699999999997</v>
      </c>
      <c r="M96" s="48">
        <v>33633</v>
      </c>
      <c r="N96" s="48">
        <v>31824</v>
      </c>
      <c r="O96" s="48">
        <v>26240</v>
      </c>
      <c r="P96" s="48">
        <v>23100</v>
      </c>
      <c r="Q96" s="48">
        <v>23400</v>
      </c>
      <c r="R96" s="48">
        <v>14800</v>
      </c>
      <c r="S96" s="48">
        <v>11400</v>
      </c>
      <c r="T96" s="48">
        <v>10070</v>
      </c>
      <c r="U96" s="48">
        <v>5400</v>
      </c>
      <c r="V96" s="48">
        <v>3754.8</v>
      </c>
      <c r="W96" s="48">
        <v>6265.6</v>
      </c>
      <c r="X96" s="48">
        <v>12749.5</v>
      </c>
      <c r="Y96" s="48">
        <v>6780</v>
      </c>
      <c r="Z96" s="48">
        <v>5556</v>
      </c>
      <c r="AA96" s="48">
        <v>5246</v>
      </c>
      <c r="AB96" s="48">
        <v>5368</v>
      </c>
      <c r="AC96" s="48">
        <v>5896</v>
      </c>
      <c r="AD96" s="34">
        <v>7036</v>
      </c>
      <c r="AE96" s="34">
        <v>7581.6</v>
      </c>
      <c r="AF96" s="34">
        <v>4560</v>
      </c>
    </row>
    <row r="97" spans="1:32" x14ac:dyDescent="0.2">
      <c r="A97" s="3" t="s">
        <v>119</v>
      </c>
      <c r="B97" s="8" t="s">
        <v>49</v>
      </c>
      <c r="C97" s="48">
        <v>15620</v>
      </c>
      <c r="D97" s="48">
        <v>23880.7</v>
      </c>
      <c r="E97" s="48">
        <v>30785</v>
      </c>
      <c r="F97" s="48">
        <v>34071</v>
      </c>
      <c r="G97" s="48">
        <v>42402.8</v>
      </c>
      <c r="H97" s="48">
        <v>40734.9</v>
      </c>
      <c r="I97" s="48">
        <v>26303.1</v>
      </c>
      <c r="J97" s="48">
        <v>19512.599999999999</v>
      </c>
      <c r="K97" s="48">
        <v>31330</v>
      </c>
      <c r="L97" s="48">
        <v>32795</v>
      </c>
      <c r="M97" s="48">
        <v>24123</v>
      </c>
      <c r="N97" s="48">
        <v>18937.2</v>
      </c>
      <c r="O97" s="48">
        <v>20276</v>
      </c>
      <c r="P97" s="48">
        <v>19552</v>
      </c>
      <c r="Q97" s="48">
        <v>17940</v>
      </c>
      <c r="R97" s="48">
        <v>15044.2</v>
      </c>
      <c r="S97" s="48">
        <v>15120</v>
      </c>
      <c r="T97" s="48">
        <v>11780</v>
      </c>
      <c r="U97" s="48">
        <v>8680</v>
      </c>
      <c r="V97" s="48">
        <v>6095.6</v>
      </c>
      <c r="W97" s="48">
        <v>8749.2000000000007</v>
      </c>
      <c r="X97" s="48">
        <v>20015.599999999999</v>
      </c>
      <c r="Y97" s="48">
        <v>11780</v>
      </c>
      <c r="Z97" s="48">
        <v>10075.1</v>
      </c>
      <c r="AA97" s="48">
        <v>9423.5</v>
      </c>
      <c r="AB97" s="48">
        <v>8778.1</v>
      </c>
      <c r="AC97" s="48">
        <v>9760</v>
      </c>
      <c r="AD97" s="34">
        <v>9267</v>
      </c>
      <c r="AE97" s="34">
        <v>12803.7</v>
      </c>
      <c r="AF97" s="34">
        <v>8280</v>
      </c>
    </row>
    <row r="98" spans="1:32" x14ac:dyDescent="0.2">
      <c r="A98" s="3" t="s">
        <v>120</v>
      </c>
      <c r="B98" s="8" t="s">
        <v>49</v>
      </c>
      <c r="C98" s="48">
        <v>13734</v>
      </c>
      <c r="D98" s="48">
        <v>10500</v>
      </c>
      <c r="E98" s="48">
        <v>6720</v>
      </c>
      <c r="F98" s="48">
        <v>7200</v>
      </c>
      <c r="G98" s="48">
        <v>11340</v>
      </c>
      <c r="H98" s="48">
        <v>9844</v>
      </c>
      <c r="I98" s="48">
        <v>9870</v>
      </c>
      <c r="J98" s="48">
        <v>13640</v>
      </c>
      <c r="K98" s="48">
        <v>22500</v>
      </c>
      <c r="L98" s="48">
        <v>25000</v>
      </c>
      <c r="M98" s="48">
        <v>14000</v>
      </c>
      <c r="N98" s="48">
        <v>10120</v>
      </c>
      <c r="O98" s="48">
        <v>14040</v>
      </c>
      <c r="P98" s="48">
        <v>13920</v>
      </c>
      <c r="Q98" s="48">
        <v>15480</v>
      </c>
      <c r="R98" s="48">
        <v>11520</v>
      </c>
      <c r="S98" s="48">
        <v>10560</v>
      </c>
      <c r="T98" s="48">
        <v>8000</v>
      </c>
      <c r="U98" s="48">
        <v>3680</v>
      </c>
      <c r="V98" s="48">
        <v>2765</v>
      </c>
      <c r="W98" s="48">
        <v>3638.6</v>
      </c>
      <c r="X98" s="48">
        <v>7900.2</v>
      </c>
      <c r="Y98" s="48">
        <v>5775</v>
      </c>
      <c r="Z98" s="48">
        <v>4547.3999999999996</v>
      </c>
      <c r="AA98" s="48">
        <v>3569</v>
      </c>
      <c r="AB98" s="48">
        <v>4368</v>
      </c>
      <c r="AC98" s="48">
        <v>5200</v>
      </c>
      <c r="AD98" s="34">
        <v>6266.2</v>
      </c>
      <c r="AE98" s="34">
        <v>7812.8</v>
      </c>
      <c r="AF98" s="34">
        <v>7277</v>
      </c>
    </row>
    <row r="99" spans="1:32" x14ac:dyDescent="0.2">
      <c r="A99" s="13" t="s">
        <v>121</v>
      </c>
      <c r="B99" s="24" t="s">
        <v>49</v>
      </c>
      <c r="C99" s="50">
        <v>76253</v>
      </c>
      <c r="D99" s="50">
        <v>90250.7</v>
      </c>
      <c r="E99" s="50">
        <v>87778.2</v>
      </c>
      <c r="F99" s="50">
        <v>95576.4</v>
      </c>
      <c r="G99" s="50">
        <v>106620.7</v>
      </c>
      <c r="H99" s="50">
        <v>103161.5</v>
      </c>
      <c r="I99" s="50">
        <v>73362</v>
      </c>
      <c r="J99" s="50">
        <v>71680.600000000006</v>
      </c>
      <c r="K99" s="50">
        <v>117830</v>
      </c>
      <c r="L99" s="50">
        <v>132984.70000000001</v>
      </c>
      <c r="M99" s="50">
        <v>101756</v>
      </c>
      <c r="N99" s="50">
        <v>88121.2</v>
      </c>
      <c r="O99" s="50">
        <v>76956</v>
      </c>
      <c r="P99" s="50">
        <v>81772</v>
      </c>
      <c r="Q99" s="50">
        <v>81310</v>
      </c>
      <c r="R99" s="50">
        <v>59964.2</v>
      </c>
      <c r="S99" s="50">
        <v>57210</v>
      </c>
      <c r="T99" s="50">
        <v>47550</v>
      </c>
      <c r="U99" s="50">
        <v>27680</v>
      </c>
      <c r="V99" s="50">
        <v>19491.400000000001</v>
      </c>
      <c r="W99" s="50">
        <v>29588.1</v>
      </c>
      <c r="X99" s="50">
        <v>59894.400000000001</v>
      </c>
      <c r="Y99" s="50">
        <v>38805</v>
      </c>
      <c r="Z99" s="50">
        <v>31908.5</v>
      </c>
      <c r="AA99" s="50">
        <v>27309</v>
      </c>
      <c r="AB99" s="50">
        <v>29838.1</v>
      </c>
      <c r="AC99" s="50">
        <v>34049</v>
      </c>
      <c r="AD99" s="50">
        <v>36962.9</v>
      </c>
      <c r="AE99" s="50">
        <v>48353.7</v>
      </c>
      <c r="AF99" s="50">
        <v>37462.5</v>
      </c>
    </row>
    <row r="100" spans="1:32" x14ac:dyDescent="0.2">
      <c r="A100" s="3" t="s">
        <v>122</v>
      </c>
      <c r="B100" s="8" t="s">
        <v>28</v>
      </c>
      <c r="C100" s="48">
        <v>201827.6</v>
      </c>
      <c r="D100" s="48">
        <v>242820</v>
      </c>
      <c r="E100" s="48">
        <v>238500</v>
      </c>
      <c r="F100" s="48">
        <v>249100</v>
      </c>
      <c r="G100" s="48">
        <v>299750</v>
      </c>
      <c r="H100" s="48">
        <v>254800</v>
      </c>
      <c r="I100" s="48">
        <v>195000</v>
      </c>
      <c r="J100" s="48">
        <v>204800</v>
      </c>
      <c r="K100" s="48">
        <v>217800</v>
      </c>
      <c r="L100" s="48">
        <v>224460</v>
      </c>
      <c r="M100" s="48">
        <v>185400</v>
      </c>
      <c r="N100" s="48">
        <v>101200</v>
      </c>
      <c r="O100" s="48">
        <v>93877.8</v>
      </c>
      <c r="P100" s="48">
        <v>70016.399999999994</v>
      </c>
      <c r="Q100" s="48">
        <v>84670</v>
      </c>
      <c r="R100" s="48">
        <v>90162.6</v>
      </c>
      <c r="S100" s="48">
        <v>52164</v>
      </c>
      <c r="T100" s="48">
        <v>39690</v>
      </c>
      <c r="U100" s="48">
        <v>15821.2</v>
      </c>
      <c r="V100" s="48">
        <v>9002.4</v>
      </c>
      <c r="W100" s="48">
        <v>20071.8</v>
      </c>
      <c r="X100" s="48">
        <v>35280</v>
      </c>
      <c r="Y100" s="48">
        <v>20177.900000000001</v>
      </c>
      <c r="Z100" s="48">
        <v>14195</v>
      </c>
      <c r="AA100" s="48">
        <v>10162.4</v>
      </c>
      <c r="AB100" s="48">
        <v>11745</v>
      </c>
      <c r="AC100" s="48">
        <v>22931</v>
      </c>
      <c r="AD100" s="34">
        <v>16016</v>
      </c>
      <c r="AE100" s="34">
        <v>16720</v>
      </c>
      <c r="AF100" s="34">
        <v>15580</v>
      </c>
    </row>
    <row r="101" spans="1:32" x14ac:dyDescent="0.2">
      <c r="A101" s="3" t="s">
        <v>123</v>
      </c>
      <c r="B101" s="8" t="s">
        <v>28</v>
      </c>
      <c r="C101" s="48">
        <v>164739.9</v>
      </c>
      <c r="D101" s="48">
        <v>201916.79999999999</v>
      </c>
      <c r="E101" s="48">
        <v>197160</v>
      </c>
      <c r="F101" s="48">
        <v>200200</v>
      </c>
      <c r="G101" s="48">
        <v>207500</v>
      </c>
      <c r="H101" s="48">
        <v>190800</v>
      </c>
      <c r="I101" s="48">
        <v>148500</v>
      </c>
      <c r="J101" s="48">
        <v>159600</v>
      </c>
      <c r="K101" s="48">
        <v>187550</v>
      </c>
      <c r="L101" s="48">
        <v>201260</v>
      </c>
      <c r="M101" s="48">
        <v>174220</v>
      </c>
      <c r="N101" s="48">
        <v>121500</v>
      </c>
      <c r="O101" s="48">
        <v>91271.7</v>
      </c>
      <c r="P101" s="48">
        <v>103707</v>
      </c>
      <c r="Q101" s="48">
        <v>118086.8</v>
      </c>
      <c r="R101" s="48">
        <v>117062.39999999999</v>
      </c>
      <c r="S101" s="48">
        <v>80452</v>
      </c>
      <c r="T101" s="48">
        <v>81403.7</v>
      </c>
      <c r="U101" s="48">
        <v>55678.5</v>
      </c>
      <c r="V101" s="48">
        <v>39145.599999999999</v>
      </c>
      <c r="W101" s="48">
        <v>48895</v>
      </c>
      <c r="X101" s="48">
        <v>61012.800000000003</v>
      </c>
      <c r="Y101" s="48">
        <v>36666.699999999997</v>
      </c>
      <c r="Z101" s="48">
        <v>37658.800000000003</v>
      </c>
      <c r="AA101" s="48">
        <v>33102.9</v>
      </c>
      <c r="AB101" s="48">
        <v>30627</v>
      </c>
      <c r="AC101" s="48">
        <v>32340</v>
      </c>
      <c r="AD101" s="34">
        <v>28130</v>
      </c>
      <c r="AE101" s="34">
        <v>37994</v>
      </c>
      <c r="AF101" s="34">
        <v>31000</v>
      </c>
    </row>
    <row r="102" spans="1:32" x14ac:dyDescent="0.2">
      <c r="A102" s="3" t="s">
        <v>124</v>
      </c>
      <c r="B102" s="8" t="s">
        <v>28</v>
      </c>
      <c r="C102" s="42">
        <v>129521.60000000001</v>
      </c>
      <c r="D102" s="48">
        <v>168797.2</v>
      </c>
      <c r="E102" s="48">
        <v>150660</v>
      </c>
      <c r="F102" s="48">
        <v>171803.6</v>
      </c>
      <c r="G102" s="48">
        <v>222567.7</v>
      </c>
      <c r="H102" s="48">
        <v>213475.5</v>
      </c>
      <c r="I102" s="48">
        <v>167374</v>
      </c>
      <c r="J102" s="48">
        <v>190340</v>
      </c>
      <c r="K102" s="48">
        <v>230100</v>
      </c>
      <c r="L102" s="48">
        <v>245180</v>
      </c>
      <c r="M102" s="48">
        <v>223700</v>
      </c>
      <c r="N102" s="48">
        <v>155150</v>
      </c>
      <c r="O102" s="48">
        <v>134784.6</v>
      </c>
      <c r="P102" s="48">
        <v>113562</v>
      </c>
      <c r="Q102" s="48">
        <v>123141.2</v>
      </c>
      <c r="R102" s="42">
        <v>134403.5</v>
      </c>
      <c r="S102" s="42">
        <v>90888.6</v>
      </c>
      <c r="T102" s="48">
        <v>78968.399999999994</v>
      </c>
      <c r="U102" s="48">
        <v>42381.3</v>
      </c>
      <c r="V102" s="48">
        <v>34435</v>
      </c>
      <c r="W102" s="48">
        <v>39545</v>
      </c>
      <c r="X102" s="48">
        <v>73300</v>
      </c>
      <c r="Y102" s="42">
        <v>44593.9</v>
      </c>
      <c r="Z102" s="48">
        <v>36164.9</v>
      </c>
      <c r="AA102" s="42">
        <v>29611</v>
      </c>
      <c r="AB102" s="42">
        <v>26875</v>
      </c>
      <c r="AC102" s="42">
        <v>40000</v>
      </c>
      <c r="AD102" s="34">
        <v>25950</v>
      </c>
      <c r="AE102" s="34">
        <v>29390.5</v>
      </c>
      <c r="AF102" s="34">
        <v>21200</v>
      </c>
    </row>
    <row r="103" spans="1:32" x14ac:dyDescent="0.2">
      <c r="A103" s="13" t="s">
        <v>125</v>
      </c>
      <c r="B103" s="24" t="s">
        <v>28</v>
      </c>
      <c r="C103" s="50">
        <v>496089.1</v>
      </c>
      <c r="D103" s="50">
        <v>613534</v>
      </c>
      <c r="E103" s="50">
        <v>586320</v>
      </c>
      <c r="F103" s="50">
        <v>621103.6</v>
      </c>
      <c r="G103" s="50">
        <v>729817.7</v>
      </c>
      <c r="H103" s="50">
        <v>659075.5</v>
      </c>
      <c r="I103" s="50">
        <v>510874</v>
      </c>
      <c r="J103" s="50">
        <v>554740</v>
      </c>
      <c r="K103" s="50">
        <v>635450</v>
      </c>
      <c r="L103" s="50">
        <v>670900</v>
      </c>
      <c r="M103" s="50">
        <v>583320</v>
      </c>
      <c r="N103" s="50">
        <v>377850</v>
      </c>
      <c r="O103" s="50">
        <v>319934.09999999998</v>
      </c>
      <c r="P103" s="50">
        <v>287285.40000000002</v>
      </c>
      <c r="Q103" s="50">
        <v>325898</v>
      </c>
      <c r="R103" s="50">
        <v>341628.5</v>
      </c>
      <c r="S103" s="50">
        <v>223504.6</v>
      </c>
      <c r="T103" s="50">
        <v>200062.1</v>
      </c>
      <c r="U103" s="50">
        <v>113881</v>
      </c>
      <c r="V103" s="50">
        <v>82583</v>
      </c>
      <c r="W103" s="50">
        <v>108511.8</v>
      </c>
      <c r="X103" s="50">
        <v>169592.8</v>
      </c>
      <c r="Y103" s="50">
        <v>101438.5</v>
      </c>
      <c r="Z103" s="50">
        <v>88018.7</v>
      </c>
      <c r="AA103" s="50">
        <v>72876.3</v>
      </c>
      <c r="AB103" s="50">
        <v>69247</v>
      </c>
      <c r="AC103" s="50">
        <v>95271</v>
      </c>
      <c r="AD103" s="50">
        <v>70096</v>
      </c>
      <c r="AE103" s="50">
        <v>84104.5</v>
      </c>
      <c r="AF103" s="50">
        <v>67780</v>
      </c>
    </row>
    <row r="104" spans="1:32" x14ac:dyDescent="0.2">
      <c r="A104" s="3" t="s">
        <v>126</v>
      </c>
      <c r="B104" s="8" t="s">
        <v>49</v>
      </c>
      <c r="C104" s="48">
        <v>15774.5</v>
      </c>
      <c r="D104" s="48">
        <v>14400</v>
      </c>
      <c r="E104" s="48">
        <v>9300</v>
      </c>
      <c r="F104" s="48">
        <v>4650</v>
      </c>
      <c r="G104" s="48">
        <v>12900</v>
      </c>
      <c r="H104" s="48">
        <v>16800</v>
      </c>
      <c r="I104" s="48">
        <v>15200</v>
      </c>
      <c r="J104" s="48">
        <v>14400</v>
      </c>
      <c r="K104" s="48">
        <v>16000</v>
      </c>
      <c r="L104" s="48">
        <v>16400</v>
      </c>
      <c r="M104" s="48">
        <v>14700</v>
      </c>
      <c r="N104" s="48">
        <v>11700</v>
      </c>
      <c r="O104" s="48">
        <v>11844</v>
      </c>
      <c r="P104" s="48">
        <v>11216</v>
      </c>
      <c r="Q104" s="48">
        <v>12192</v>
      </c>
      <c r="R104" s="48">
        <v>10086.4</v>
      </c>
      <c r="S104" s="48">
        <v>13034</v>
      </c>
      <c r="T104" s="48">
        <v>5728.8</v>
      </c>
      <c r="U104" s="48">
        <v>2807.2</v>
      </c>
      <c r="V104" s="48">
        <v>2226</v>
      </c>
      <c r="W104" s="48">
        <v>4060.8</v>
      </c>
      <c r="X104" s="48">
        <v>11308.8</v>
      </c>
      <c r="Y104" s="48">
        <v>5600</v>
      </c>
      <c r="Z104" s="48">
        <v>8208</v>
      </c>
      <c r="AA104" s="48">
        <v>7770</v>
      </c>
      <c r="AB104" s="48">
        <v>8400</v>
      </c>
      <c r="AC104" s="48">
        <v>11900</v>
      </c>
      <c r="AD104" s="34">
        <v>11552</v>
      </c>
      <c r="AE104" s="34">
        <v>14784</v>
      </c>
      <c r="AF104" s="34">
        <v>12639.000000000002</v>
      </c>
    </row>
    <row r="105" spans="1:32" x14ac:dyDescent="0.2">
      <c r="A105" s="3" t="s">
        <v>127</v>
      </c>
      <c r="B105" s="8" t="s">
        <v>49</v>
      </c>
      <c r="C105" s="48">
        <v>59530.8</v>
      </c>
      <c r="D105" s="48">
        <v>79895.3</v>
      </c>
      <c r="E105" s="48">
        <v>50700</v>
      </c>
      <c r="F105" s="48">
        <v>46800</v>
      </c>
      <c r="G105" s="48">
        <v>61100</v>
      </c>
      <c r="H105" s="48">
        <v>50000</v>
      </c>
      <c r="I105" s="48">
        <v>45000</v>
      </c>
      <c r="J105" s="48">
        <v>45150</v>
      </c>
      <c r="K105" s="48">
        <v>54600</v>
      </c>
      <c r="L105" s="48">
        <v>47470</v>
      </c>
      <c r="M105" s="48">
        <v>36660</v>
      </c>
      <c r="N105" s="48">
        <v>25900</v>
      </c>
      <c r="O105" s="48">
        <v>29170.799999999999</v>
      </c>
      <c r="P105" s="48">
        <v>36421.599999999999</v>
      </c>
      <c r="Q105" s="48">
        <v>31752</v>
      </c>
      <c r="R105" s="48">
        <v>31740</v>
      </c>
      <c r="S105" s="48">
        <v>33096.800000000003</v>
      </c>
      <c r="T105" s="48">
        <v>28388.400000000001</v>
      </c>
      <c r="U105" s="48">
        <v>21688</v>
      </c>
      <c r="V105" s="48">
        <v>21910.5</v>
      </c>
      <c r="W105" s="48">
        <v>26390.5</v>
      </c>
      <c r="X105" s="48">
        <v>31282.1</v>
      </c>
      <c r="Y105" s="48">
        <v>19560</v>
      </c>
      <c r="Z105" s="48">
        <v>27950</v>
      </c>
      <c r="AA105" s="48">
        <v>28728</v>
      </c>
      <c r="AB105" s="48">
        <v>27650</v>
      </c>
      <c r="AC105" s="48">
        <v>31450</v>
      </c>
      <c r="AD105" s="34">
        <v>36803</v>
      </c>
      <c r="AE105" s="34">
        <v>44695</v>
      </c>
      <c r="AF105" s="34">
        <v>36050</v>
      </c>
    </row>
    <row r="106" spans="1:32" x14ac:dyDescent="0.2">
      <c r="A106" s="3" t="s">
        <v>128</v>
      </c>
      <c r="B106" s="8" t="s">
        <v>49</v>
      </c>
      <c r="C106" s="48">
        <v>25140.5</v>
      </c>
      <c r="D106" s="48">
        <v>35925.1</v>
      </c>
      <c r="E106" s="48">
        <v>26673.8</v>
      </c>
      <c r="F106" s="48">
        <v>29227.1</v>
      </c>
      <c r="G106" s="48">
        <v>28578</v>
      </c>
      <c r="H106" s="48">
        <v>32860.800000000003</v>
      </c>
      <c r="I106" s="48">
        <v>24084.3</v>
      </c>
      <c r="J106" s="48">
        <v>21188.799999999999</v>
      </c>
      <c r="K106" s="48">
        <v>21267.599999999999</v>
      </c>
      <c r="L106" s="48">
        <v>19485</v>
      </c>
      <c r="M106" s="48">
        <v>14520</v>
      </c>
      <c r="N106" s="48">
        <v>13330</v>
      </c>
      <c r="O106" s="48">
        <v>14989.8</v>
      </c>
      <c r="P106" s="48">
        <v>15387.8</v>
      </c>
      <c r="Q106" s="48">
        <v>14784</v>
      </c>
      <c r="R106" s="48">
        <v>12017.6</v>
      </c>
      <c r="S106" s="48">
        <v>13876.8</v>
      </c>
      <c r="T106" s="48">
        <v>10389.200000000001</v>
      </c>
      <c r="U106" s="48">
        <v>6807.5</v>
      </c>
      <c r="V106" s="48">
        <v>5296.5</v>
      </c>
      <c r="W106" s="48">
        <v>6961.8</v>
      </c>
      <c r="X106" s="48">
        <v>14151.5</v>
      </c>
      <c r="Y106" s="48">
        <v>10790</v>
      </c>
      <c r="Z106" s="48">
        <v>14532</v>
      </c>
      <c r="AA106" s="48">
        <v>13533</v>
      </c>
      <c r="AB106" s="48">
        <v>16020</v>
      </c>
      <c r="AC106" s="48">
        <v>16100</v>
      </c>
      <c r="AD106" s="34">
        <v>16032</v>
      </c>
      <c r="AE106" s="34">
        <v>22080</v>
      </c>
      <c r="AF106" s="34">
        <v>20009</v>
      </c>
    </row>
    <row r="107" spans="1:32" x14ac:dyDescent="0.2">
      <c r="A107" s="3" t="s">
        <v>129</v>
      </c>
      <c r="B107" s="8" t="s">
        <v>49</v>
      </c>
      <c r="C107" s="48">
        <v>38492</v>
      </c>
      <c r="D107" s="48">
        <v>41300</v>
      </c>
      <c r="E107" s="48">
        <v>30240</v>
      </c>
      <c r="F107" s="48">
        <v>27750</v>
      </c>
      <c r="G107" s="48">
        <v>40500</v>
      </c>
      <c r="H107" s="48">
        <v>41400</v>
      </c>
      <c r="I107" s="48">
        <v>41400</v>
      </c>
      <c r="J107" s="48">
        <v>23100</v>
      </c>
      <c r="K107" s="48">
        <v>33300</v>
      </c>
      <c r="L107" s="48">
        <v>29920</v>
      </c>
      <c r="M107" s="48">
        <v>19500</v>
      </c>
      <c r="N107" s="48">
        <v>16480</v>
      </c>
      <c r="O107" s="48">
        <v>13500.5</v>
      </c>
      <c r="P107" s="48">
        <v>14197.5</v>
      </c>
      <c r="Q107" s="48">
        <v>13964</v>
      </c>
      <c r="R107" s="48">
        <v>10944</v>
      </c>
      <c r="S107" s="48">
        <v>13112</v>
      </c>
      <c r="T107" s="48">
        <v>5361.8</v>
      </c>
      <c r="U107" s="48">
        <v>2613</v>
      </c>
      <c r="V107" s="48">
        <v>1548</v>
      </c>
      <c r="W107" s="48">
        <v>3139</v>
      </c>
      <c r="X107" s="48">
        <v>7797.6</v>
      </c>
      <c r="Y107" s="48">
        <v>4416</v>
      </c>
      <c r="Z107" s="48">
        <v>4864</v>
      </c>
      <c r="AA107" s="48">
        <v>5412</v>
      </c>
      <c r="AB107" s="48">
        <v>5168</v>
      </c>
      <c r="AC107" s="48">
        <v>6400</v>
      </c>
      <c r="AD107" s="34">
        <v>6600</v>
      </c>
      <c r="AE107" s="34">
        <v>10352</v>
      </c>
      <c r="AF107" s="34">
        <v>10086.400000000001</v>
      </c>
    </row>
    <row r="108" spans="1:32" x14ac:dyDescent="0.2">
      <c r="A108" s="13" t="s">
        <v>130</v>
      </c>
      <c r="B108" s="24" t="s">
        <v>49</v>
      </c>
      <c r="C108" s="50">
        <v>138937.79999999999</v>
      </c>
      <c r="D108" s="50">
        <v>171520.4</v>
      </c>
      <c r="E108" s="50">
        <v>116913.8</v>
      </c>
      <c r="F108" s="50">
        <v>108427.1</v>
      </c>
      <c r="G108" s="50">
        <v>143078</v>
      </c>
      <c r="H108" s="50">
        <v>141060.79999999999</v>
      </c>
      <c r="I108" s="50">
        <v>125684.3</v>
      </c>
      <c r="J108" s="50">
        <v>103838.8</v>
      </c>
      <c r="K108" s="50">
        <v>125167.6</v>
      </c>
      <c r="L108" s="50">
        <v>113275</v>
      </c>
      <c r="M108" s="50">
        <v>85380</v>
      </c>
      <c r="N108" s="50">
        <v>67410</v>
      </c>
      <c r="O108" s="50">
        <v>69505.100000000006</v>
      </c>
      <c r="P108" s="50">
        <v>77222.899999999994</v>
      </c>
      <c r="Q108" s="50">
        <v>72692</v>
      </c>
      <c r="R108" s="50">
        <v>64788</v>
      </c>
      <c r="S108" s="50">
        <v>73119.600000000006</v>
      </c>
      <c r="T108" s="50">
        <v>49868.2</v>
      </c>
      <c r="U108" s="50">
        <v>33915.699999999997</v>
      </c>
      <c r="V108" s="50">
        <v>30981</v>
      </c>
      <c r="W108" s="50">
        <v>40552.1</v>
      </c>
      <c r="X108" s="50">
        <v>64540</v>
      </c>
      <c r="Y108" s="50">
        <v>40366</v>
      </c>
      <c r="Z108" s="50">
        <v>55554</v>
      </c>
      <c r="AA108" s="50">
        <v>55443</v>
      </c>
      <c r="AB108" s="50">
        <v>57238</v>
      </c>
      <c r="AC108" s="50">
        <v>65850</v>
      </c>
      <c r="AD108" s="50">
        <v>70987</v>
      </c>
      <c r="AE108" s="50">
        <v>91911</v>
      </c>
      <c r="AF108" s="50">
        <v>78784.400000000009</v>
      </c>
    </row>
    <row r="109" spans="1:32" x14ac:dyDescent="0.2">
      <c r="A109" s="3" t="s">
        <v>131</v>
      </c>
      <c r="B109" s="8" t="s">
        <v>32</v>
      </c>
      <c r="C109" s="48">
        <v>1490</v>
      </c>
      <c r="D109" s="48">
        <v>4560</v>
      </c>
      <c r="E109" s="48">
        <v>1160</v>
      </c>
      <c r="F109" s="48">
        <v>770</v>
      </c>
      <c r="G109" s="48">
        <v>2880</v>
      </c>
      <c r="H109" s="48">
        <v>6510</v>
      </c>
      <c r="I109" s="48">
        <v>6650</v>
      </c>
      <c r="J109" s="48">
        <v>6020</v>
      </c>
      <c r="K109" s="48">
        <v>4620</v>
      </c>
      <c r="L109" s="48">
        <v>6720</v>
      </c>
      <c r="M109" s="48">
        <v>5440</v>
      </c>
      <c r="N109" s="48">
        <v>3150</v>
      </c>
      <c r="O109" s="48">
        <v>2789.9</v>
      </c>
      <c r="P109" s="48">
        <v>4004.1</v>
      </c>
      <c r="Q109" s="48">
        <v>3280.2</v>
      </c>
      <c r="R109" s="48">
        <v>3693.8</v>
      </c>
      <c r="S109" s="48">
        <v>5011.2</v>
      </c>
      <c r="T109" s="48">
        <v>2422.5</v>
      </c>
      <c r="U109" s="48">
        <v>2463.3000000000002</v>
      </c>
      <c r="V109" s="48">
        <v>2052.5</v>
      </c>
      <c r="W109" s="48">
        <v>2341.5</v>
      </c>
      <c r="X109" s="48">
        <v>3433.5</v>
      </c>
      <c r="Y109" s="48">
        <v>2093.4</v>
      </c>
      <c r="Z109" s="48">
        <v>1577.5</v>
      </c>
      <c r="AA109" s="48">
        <v>1362.5</v>
      </c>
      <c r="AB109" s="48">
        <v>1940</v>
      </c>
      <c r="AC109" s="48">
        <v>1016.4</v>
      </c>
      <c r="AD109" s="34">
        <v>765.8</v>
      </c>
      <c r="AE109" s="34">
        <v>800</v>
      </c>
      <c r="AF109" s="34">
        <v>1409.1</v>
      </c>
    </row>
    <row r="110" spans="1:32" x14ac:dyDescent="0.2">
      <c r="A110" s="3" t="s">
        <v>132</v>
      </c>
      <c r="B110" s="8" t="s">
        <v>32</v>
      </c>
      <c r="C110" s="58">
        <v>0</v>
      </c>
      <c r="D110" s="58">
        <v>0</v>
      </c>
      <c r="E110" s="48">
        <v>40</v>
      </c>
      <c r="F110" s="48">
        <v>112.5</v>
      </c>
      <c r="G110" s="58">
        <v>0</v>
      </c>
      <c r="H110" s="58">
        <v>0</v>
      </c>
      <c r="I110" s="58">
        <v>0</v>
      </c>
      <c r="J110" s="48">
        <v>154</v>
      </c>
      <c r="K110" s="48">
        <v>96</v>
      </c>
      <c r="L110" s="48">
        <v>132</v>
      </c>
      <c r="M110" s="48">
        <v>90</v>
      </c>
      <c r="N110" s="48">
        <v>62.5</v>
      </c>
      <c r="O110" s="48">
        <v>44</v>
      </c>
      <c r="P110" s="48">
        <v>7.5</v>
      </c>
      <c r="Q110" s="48">
        <v>27.3</v>
      </c>
      <c r="R110" s="48">
        <v>20</v>
      </c>
      <c r="S110" s="48">
        <v>48</v>
      </c>
      <c r="T110" s="48">
        <v>48</v>
      </c>
      <c r="U110" s="48">
        <v>66.7</v>
      </c>
      <c r="V110" s="48">
        <v>108</v>
      </c>
      <c r="W110" s="48">
        <v>150</v>
      </c>
      <c r="X110" s="48">
        <v>172.5</v>
      </c>
      <c r="Y110" s="48">
        <v>125</v>
      </c>
      <c r="Z110" s="48">
        <v>90</v>
      </c>
      <c r="AA110" s="48">
        <v>152.5</v>
      </c>
      <c r="AB110" s="48">
        <v>100</v>
      </c>
      <c r="AC110" s="48">
        <v>30</v>
      </c>
      <c r="AD110" s="34">
        <v>52.5</v>
      </c>
      <c r="AE110" s="34">
        <v>59</v>
      </c>
      <c r="AF110" s="34">
        <v>60</v>
      </c>
    </row>
    <row r="111" spans="1:32" x14ac:dyDescent="0.2">
      <c r="A111" s="3" t="s">
        <v>133</v>
      </c>
      <c r="B111" s="8" t="s">
        <v>32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42">
        <v>25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58">
        <v>6.9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58">
        <v>0</v>
      </c>
      <c r="AC111" s="58">
        <v>0</v>
      </c>
      <c r="AD111" s="58">
        <v>0</v>
      </c>
      <c r="AE111" s="58">
        <v>0</v>
      </c>
      <c r="AF111" s="58">
        <v>0</v>
      </c>
    </row>
    <row r="112" spans="1:32" x14ac:dyDescent="0.2">
      <c r="A112" s="3" t="s">
        <v>134</v>
      </c>
      <c r="B112" s="8" t="s">
        <v>32</v>
      </c>
      <c r="C112" s="58">
        <v>0</v>
      </c>
      <c r="D112" s="48">
        <v>795</v>
      </c>
      <c r="E112" s="48">
        <v>404</v>
      </c>
      <c r="F112" s="48">
        <v>536</v>
      </c>
      <c r="G112" s="48">
        <v>411</v>
      </c>
      <c r="H112" s="48">
        <v>469</v>
      </c>
      <c r="I112" s="48">
        <v>465</v>
      </c>
      <c r="J112" s="48">
        <v>252</v>
      </c>
      <c r="K112" s="48">
        <v>201</v>
      </c>
      <c r="L112" s="48">
        <v>293</v>
      </c>
      <c r="M112" s="48">
        <v>220</v>
      </c>
      <c r="N112" s="48">
        <v>200</v>
      </c>
      <c r="O112" s="48">
        <v>254</v>
      </c>
      <c r="P112" s="48">
        <v>382</v>
      </c>
      <c r="Q112" s="48">
        <v>454</v>
      </c>
      <c r="R112" s="48">
        <v>202</v>
      </c>
      <c r="S112" s="48">
        <v>473</v>
      </c>
      <c r="T112" s="48">
        <v>405</v>
      </c>
      <c r="U112" s="48">
        <v>900</v>
      </c>
      <c r="V112" s="48">
        <v>427.5</v>
      </c>
      <c r="W112" s="48">
        <v>344</v>
      </c>
      <c r="X112" s="48">
        <v>836</v>
      </c>
      <c r="Y112" s="48">
        <v>1310.4000000000001</v>
      </c>
      <c r="Z112" s="48">
        <v>522</v>
      </c>
      <c r="AA112" s="48">
        <v>722</v>
      </c>
      <c r="AB112" s="48">
        <v>681.7</v>
      </c>
      <c r="AC112" s="48">
        <v>934</v>
      </c>
      <c r="AD112" s="34">
        <v>748</v>
      </c>
      <c r="AE112" s="34">
        <v>623.70000000000005</v>
      </c>
      <c r="AF112" s="34">
        <v>630</v>
      </c>
    </row>
    <row r="113" spans="1:32" x14ac:dyDescent="0.2">
      <c r="A113" s="3" t="s">
        <v>135</v>
      </c>
      <c r="B113" s="8" t="s">
        <v>32</v>
      </c>
      <c r="C113" s="48">
        <v>75</v>
      </c>
      <c r="D113" s="48">
        <v>66</v>
      </c>
      <c r="E113" s="48">
        <v>455</v>
      </c>
      <c r="F113" s="48">
        <v>450</v>
      </c>
      <c r="G113" s="48">
        <v>450</v>
      </c>
      <c r="H113" s="48">
        <v>2250</v>
      </c>
      <c r="I113" s="48">
        <v>1050</v>
      </c>
      <c r="J113" s="48">
        <v>1050</v>
      </c>
      <c r="K113" s="48">
        <v>470</v>
      </c>
      <c r="L113" s="48">
        <v>1470</v>
      </c>
      <c r="M113" s="48">
        <v>600</v>
      </c>
      <c r="N113" s="48">
        <v>550</v>
      </c>
      <c r="O113" s="48">
        <v>348</v>
      </c>
      <c r="P113" s="48">
        <v>679</v>
      </c>
      <c r="Q113" s="48">
        <v>437.5</v>
      </c>
      <c r="R113" s="48">
        <v>660</v>
      </c>
      <c r="S113" s="48">
        <v>735</v>
      </c>
      <c r="T113" s="48">
        <v>325.5</v>
      </c>
      <c r="U113" s="48">
        <v>719.2</v>
      </c>
      <c r="V113" s="48">
        <v>247.8</v>
      </c>
      <c r="W113" s="48">
        <v>158</v>
      </c>
      <c r="X113" s="48">
        <v>405</v>
      </c>
      <c r="Y113" s="48">
        <v>480</v>
      </c>
      <c r="Z113" s="48">
        <v>267.3</v>
      </c>
      <c r="AA113" s="48">
        <v>399.9</v>
      </c>
      <c r="AB113" s="48">
        <v>288</v>
      </c>
      <c r="AC113" s="48">
        <v>223.1</v>
      </c>
      <c r="AD113" s="34">
        <v>119.3</v>
      </c>
      <c r="AE113" s="34">
        <v>79</v>
      </c>
      <c r="AF113" s="34">
        <v>107.00000000000001</v>
      </c>
    </row>
    <row r="114" spans="1:32" x14ac:dyDescent="0.2">
      <c r="A114" s="3" t="s">
        <v>136</v>
      </c>
      <c r="B114" s="8" t="s">
        <v>32</v>
      </c>
      <c r="C114" s="48">
        <v>252</v>
      </c>
      <c r="D114" s="48">
        <v>360</v>
      </c>
      <c r="E114" s="48">
        <v>450</v>
      </c>
      <c r="F114" s="48">
        <v>360</v>
      </c>
      <c r="G114" s="48">
        <v>600</v>
      </c>
      <c r="H114" s="48">
        <v>480</v>
      </c>
      <c r="I114" s="48">
        <v>595</v>
      </c>
      <c r="J114" s="48">
        <v>750</v>
      </c>
      <c r="K114" s="48">
        <v>750</v>
      </c>
      <c r="L114" s="48">
        <v>1000</v>
      </c>
      <c r="M114" s="48">
        <v>1040</v>
      </c>
      <c r="N114" s="48">
        <v>625</v>
      </c>
      <c r="O114" s="48">
        <v>650</v>
      </c>
      <c r="P114" s="48">
        <v>806</v>
      </c>
      <c r="Q114" s="48">
        <v>385</v>
      </c>
      <c r="R114" s="48">
        <v>480</v>
      </c>
      <c r="S114" s="48">
        <v>925</v>
      </c>
      <c r="T114" s="48">
        <v>560</v>
      </c>
      <c r="U114" s="48">
        <v>563.20000000000005</v>
      </c>
      <c r="V114" s="48">
        <v>270.60000000000002</v>
      </c>
      <c r="W114" s="48">
        <v>228</v>
      </c>
      <c r="X114" s="48">
        <v>498</v>
      </c>
      <c r="Y114" s="48">
        <v>655.20000000000005</v>
      </c>
      <c r="Z114" s="48">
        <v>478.8</v>
      </c>
      <c r="AA114" s="48">
        <v>560</v>
      </c>
      <c r="AB114" s="48">
        <v>801.5</v>
      </c>
      <c r="AC114" s="48">
        <v>1200</v>
      </c>
      <c r="AD114" s="34">
        <v>1304.0999999999999</v>
      </c>
      <c r="AE114" s="34">
        <v>1387</v>
      </c>
      <c r="AF114" s="34">
        <v>1000</v>
      </c>
    </row>
    <row r="115" spans="1:32" x14ac:dyDescent="0.2">
      <c r="A115" s="13" t="s">
        <v>137</v>
      </c>
      <c r="B115" s="24" t="s">
        <v>32</v>
      </c>
      <c r="C115" s="50">
        <v>1817</v>
      </c>
      <c r="D115" s="50">
        <v>5781</v>
      </c>
      <c r="E115" s="50">
        <v>2509</v>
      </c>
      <c r="F115" s="50">
        <v>2228.5</v>
      </c>
      <c r="G115" s="50">
        <v>4341</v>
      </c>
      <c r="H115" s="50">
        <v>9709</v>
      </c>
      <c r="I115" s="50">
        <v>8760</v>
      </c>
      <c r="J115" s="50">
        <v>8251</v>
      </c>
      <c r="K115" s="50">
        <v>6137</v>
      </c>
      <c r="L115" s="50">
        <v>9615</v>
      </c>
      <c r="M115" s="50">
        <v>7390</v>
      </c>
      <c r="N115" s="50">
        <v>4587.5</v>
      </c>
      <c r="O115" s="50">
        <v>4085.9</v>
      </c>
      <c r="P115" s="50">
        <v>5878.6</v>
      </c>
      <c r="Q115" s="50">
        <v>4584</v>
      </c>
      <c r="R115" s="50">
        <v>5055.8</v>
      </c>
      <c r="S115" s="50">
        <v>7192.2</v>
      </c>
      <c r="T115" s="50">
        <v>3761</v>
      </c>
      <c r="U115" s="50">
        <v>4719.3</v>
      </c>
      <c r="V115" s="50">
        <v>3106.4</v>
      </c>
      <c r="W115" s="50">
        <v>3221.5</v>
      </c>
      <c r="X115" s="50">
        <v>5345</v>
      </c>
      <c r="Y115" s="50">
        <v>4664</v>
      </c>
      <c r="Z115" s="50">
        <v>2935.6</v>
      </c>
      <c r="AA115" s="50">
        <v>3196.9</v>
      </c>
      <c r="AB115" s="50">
        <v>3811.2</v>
      </c>
      <c r="AC115" s="50">
        <v>3403.5</v>
      </c>
      <c r="AD115" s="50">
        <v>2989.7</v>
      </c>
      <c r="AE115" s="50">
        <v>2948.7</v>
      </c>
      <c r="AF115" s="50">
        <v>3206.1000000000004</v>
      </c>
    </row>
    <row r="116" spans="1:32" x14ac:dyDescent="0.2">
      <c r="A116" s="3" t="s">
        <v>138</v>
      </c>
      <c r="B116" s="8" t="s">
        <v>32</v>
      </c>
      <c r="C116" s="48">
        <v>3609</v>
      </c>
      <c r="D116" s="48">
        <v>10260</v>
      </c>
      <c r="E116" s="48">
        <v>7310</v>
      </c>
      <c r="F116" s="48">
        <v>9100</v>
      </c>
      <c r="G116" s="48">
        <v>8750</v>
      </c>
      <c r="H116" s="48">
        <v>6300</v>
      </c>
      <c r="I116" s="48">
        <v>5400</v>
      </c>
      <c r="J116" s="48">
        <v>4180</v>
      </c>
      <c r="K116" s="48">
        <v>3240</v>
      </c>
      <c r="L116" s="48">
        <v>2960</v>
      </c>
      <c r="M116" s="48">
        <v>2660</v>
      </c>
      <c r="N116" s="48">
        <v>1680</v>
      </c>
      <c r="O116" s="48">
        <v>1584</v>
      </c>
      <c r="P116" s="48">
        <v>784</v>
      </c>
      <c r="Q116" s="48">
        <v>582</v>
      </c>
      <c r="R116" s="48">
        <v>768</v>
      </c>
      <c r="S116" s="48">
        <v>764</v>
      </c>
      <c r="T116" s="48">
        <v>710.5</v>
      </c>
      <c r="U116" s="48">
        <v>703.5</v>
      </c>
      <c r="V116" s="48">
        <v>332</v>
      </c>
      <c r="W116" s="48">
        <v>353.5</v>
      </c>
      <c r="X116" s="48">
        <v>1100</v>
      </c>
      <c r="Y116" s="48">
        <v>640</v>
      </c>
      <c r="Z116" s="48">
        <v>456</v>
      </c>
      <c r="AA116" s="48">
        <v>250</v>
      </c>
      <c r="AB116" s="48">
        <v>493</v>
      </c>
      <c r="AC116" s="48">
        <v>527</v>
      </c>
      <c r="AD116" s="34">
        <v>600</v>
      </c>
      <c r="AE116" s="34">
        <v>1073</v>
      </c>
      <c r="AF116" s="34">
        <v>715</v>
      </c>
    </row>
    <row r="117" spans="1:32" x14ac:dyDescent="0.2">
      <c r="A117" s="3" t="s">
        <v>139</v>
      </c>
      <c r="B117" s="8" t="s">
        <v>32</v>
      </c>
      <c r="C117" s="48">
        <v>348</v>
      </c>
      <c r="D117" s="48">
        <v>968</v>
      </c>
      <c r="E117" s="48">
        <v>423</v>
      </c>
      <c r="F117" s="48">
        <v>318.5</v>
      </c>
      <c r="G117" s="48">
        <v>88</v>
      </c>
      <c r="H117" s="48">
        <v>430</v>
      </c>
      <c r="I117" s="48">
        <v>367.4</v>
      </c>
      <c r="J117" s="48">
        <v>291.60000000000002</v>
      </c>
      <c r="K117" s="48">
        <v>282.60000000000002</v>
      </c>
      <c r="L117" s="48">
        <v>515</v>
      </c>
      <c r="M117" s="48">
        <v>400</v>
      </c>
      <c r="N117" s="48">
        <v>400</v>
      </c>
      <c r="O117" s="48">
        <v>368</v>
      </c>
      <c r="P117" s="48">
        <v>224</v>
      </c>
      <c r="Q117" s="48">
        <v>91</v>
      </c>
      <c r="R117" s="48">
        <v>158</v>
      </c>
      <c r="S117" s="48">
        <v>152</v>
      </c>
      <c r="T117" s="48">
        <v>106</v>
      </c>
      <c r="U117" s="48">
        <v>112</v>
      </c>
      <c r="V117" s="48">
        <v>30</v>
      </c>
      <c r="W117" s="48">
        <v>118</v>
      </c>
      <c r="X117" s="48">
        <v>305.89999999999998</v>
      </c>
      <c r="Y117" s="48">
        <v>120</v>
      </c>
      <c r="Z117" s="48">
        <v>140</v>
      </c>
      <c r="AA117" s="48">
        <v>153</v>
      </c>
      <c r="AB117" s="48">
        <v>90</v>
      </c>
      <c r="AC117" s="48">
        <v>50</v>
      </c>
      <c r="AD117" s="34">
        <v>232.5</v>
      </c>
      <c r="AE117" s="34">
        <v>312</v>
      </c>
      <c r="AF117" s="34">
        <v>171</v>
      </c>
    </row>
    <row r="118" spans="1:32" x14ac:dyDescent="0.2">
      <c r="A118" s="3" t="s">
        <v>140</v>
      </c>
      <c r="B118" s="8" t="s">
        <v>32</v>
      </c>
      <c r="C118" s="48">
        <v>4893.2</v>
      </c>
      <c r="D118" s="48">
        <v>10360</v>
      </c>
      <c r="E118" s="48">
        <v>10440</v>
      </c>
      <c r="F118" s="48">
        <v>10388.299999999999</v>
      </c>
      <c r="G118" s="48">
        <v>9990</v>
      </c>
      <c r="H118" s="48">
        <v>8742</v>
      </c>
      <c r="I118" s="48">
        <v>12960</v>
      </c>
      <c r="J118" s="48">
        <v>12870</v>
      </c>
      <c r="K118" s="48">
        <v>13340</v>
      </c>
      <c r="L118" s="48">
        <v>18240</v>
      </c>
      <c r="M118" s="48">
        <v>15300</v>
      </c>
      <c r="N118" s="48">
        <v>11129</v>
      </c>
      <c r="O118" s="48">
        <v>10096</v>
      </c>
      <c r="P118" s="48">
        <v>10875.6</v>
      </c>
      <c r="Q118" s="48">
        <v>8556.7999999999993</v>
      </c>
      <c r="R118" s="48">
        <v>7906.6</v>
      </c>
      <c r="S118" s="48">
        <v>8543.5</v>
      </c>
      <c r="T118" s="48">
        <v>4491</v>
      </c>
      <c r="U118" s="48">
        <v>2660</v>
      </c>
      <c r="V118" s="48">
        <v>2109</v>
      </c>
      <c r="W118" s="48">
        <v>1952.5</v>
      </c>
      <c r="X118" s="48">
        <v>3519</v>
      </c>
      <c r="Y118" s="48">
        <v>3300</v>
      </c>
      <c r="Z118" s="48">
        <v>1855</v>
      </c>
      <c r="AA118" s="48">
        <v>1230</v>
      </c>
      <c r="AB118" s="48">
        <v>1313</v>
      </c>
      <c r="AC118" s="48">
        <v>1456</v>
      </c>
      <c r="AD118" s="34">
        <v>2096</v>
      </c>
      <c r="AE118" s="34">
        <v>2368</v>
      </c>
      <c r="AF118" s="34">
        <v>2175</v>
      </c>
    </row>
    <row r="119" spans="1:32" x14ac:dyDescent="0.2">
      <c r="A119" s="3" t="s">
        <v>141</v>
      </c>
      <c r="B119" s="8" t="s">
        <v>32</v>
      </c>
      <c r="C119" s="48">
        <v>6108</v>
      </c>
      <c r="D119" s="48">
        <v>11700</v>
      </c>
      <c r="E119" s="48">
        <v>9750</v>
      </c>
      <c r="F119" s="48">
        <v>9250</v>
      </c>
      <c r="G119" s="48">
        <v>18000</v>
      </c>
      <c r="H119" s="48">
        <v>16800</v>
      </c>
      <c r="I119" s="48">
        <v>18400</v>
      </c>
      <c r="J119" s="48">
        <v>16000</v>
      </c>
      <c r="K119" s="48">
        <v>16000</v>
      </c>
      <c r="L119" s="48">
        <v>18400</v>
      </c>
      <c r="M119" s="48">
        <v>15120</v>
      </c>
      <c r="N119" s="48">
        <v>11340</v>
      </c>
      <c r="O119" s="48">
        <v>9431.6</v>
      </c>
      <c r="P119" s="48">
        <v>7249.2</v>
      </c>
      <c r="Q119" s="48">
        <v>5171.1000000000004</v>
      </c>
      <c r="R119" s="48">
        <v>7018.6</v>
      </c>
      <c r="S119" s="48">
        <v>7120.8</v>
      </c>
      <c r="T119" s="48">
        <v>4750.2</v>
      </c>
      <c r="U119" s="48">
        <v>3008</v>
      </c>
      <c r="V119" s="48">
        <v>1345.2</v>
      </c>
      <c r="W119" s="48">
        <v>1229.8</v>
      </c>
      <c r="X119" s="48">
        <v>3468</v>
      </c>
      <c r="Y119" s="48">
        <v>1920</v>
      </c>
      <c r="Z119" s="48">
        <v>1440</v>
      </c>
      <c r="AA119" s="48">
        <v>966</v>
      </c>
      <c r="AB119" s="48">
        <v>1764</v>
      </c>
      <c r="AC119" s="48">
        <v>1760</v>
      </c>
      <c r="AD119" s="34">
        <v>2520</v>
      </c>
      <c r="AE119" s="34">
        <v>2430</v>
      </c>
      <c r="AF119" s="34">
        <v>1600</v>
      </c>
    </row>
    <row r="120" spans="1:32" x14ac:dyDescent="0.2">
      <c r="A120" s="3" t="s">
        <v>142</v>
      </c>
      <c r="B120" s="8" t="s">
        <v>32</v>
      </c>
      <c r="C120" s="48">
        <v>660</v>
      </c>
      <c r="D120" s="48">
        <v>1250</v>
      </c>
      <c r="E120" s="48">
        <v>1840</v>
      </c>
      <c r="F120" s="48">
        <v>1557.5</v>
      </c>
      <c r="G120" s="48">
        <v>1648</v>
      </c>
      <c r="H120" s="48">
        <v>1260</v>
      </c>
      <c r="I120" s="48">
        <v>1120</v>
      </c>
      <c r="J120" s="48">
        <v>1035</v>
      </c>
      <c r="K120" s="48">
        <v>1260</v>
      </c>
      <c r="L120" s="48">
        <v>1260</v>
      </c>
      <c r="M120" s="48">
        <v>1050</v>
      </c>
      <c r="N120" s="48">
        <v>840</v>
      </c>
      <c r="O120" s="48">
        <v>1268.4000000000001</v>
      </c>
      <c r="P120" s="48">
        <v>764.4</v>
      </c>
      <c r="Q120" s="48">
        <v>519</v>
      </c>
      <c r="R120" s="48">
        <v>216</v>
      </c>
      <c r="S120" s="48">
        <v>555</v>
      </c>
      <c r="T120" s="48">
        <v>342</v>
      </c>
      <c r="U120" s="48">
        <v>405</v>
      </c>
      <c r="V120" s="48">
        <v>252</v>
      </c>
      <c r="W120" s="48">
        <v>159</v>
      </c>
      <c r="X120" s="48">
        <v>300.3</v>
      </c>
      <c r="Y120" s="48">
        <v>165</v>
      </c>
      <c r="Z120" s="48">
        <v>105</v>
      </c>
      <c r="AA120" s="48">
        <v>100</v>
      </c>
      <c r="AB120" s="48">
        <v>200</v>
      </c>
      <c r="AC120" s="48">
        <v>200</v>
      </c>
      <c r="AD120" s="34">
        <v>440</v>
      </c>
      <c r="AE120" s="34">
        <v>1095</v>
      </c>
      <c r="AF120" s="34">
        <v>377</v>
      </c>
    </row>
    <row r="121" spans="1:32" x14ac:dyDescent="0.2">
      <c r="A121" s="3" t="s">
        <v>143</v>
      </c>
      <c r="B121" s="8" t="s">
        <v>32</v>
      </c>
      <c r="C121" s="48">
        <v>360</v>
      </c>
      <c r="D121" s="48">
        <v>1530.5</v>
      </c>
      <c r="E121" s="48">
        <v>1762</v>
      </c>
      <c r="F121" s="48">
        <v>1311.3</v>
      </c>
      <c r="G121" s="48">
        <v>4909.5</v>
      </c>
      <c r="H121" s="48">
        <v>4264</v>
      </c>
      <c r="I121" s="48">
        <v>4856</v>
      </c>
      <c r="J121" s="48">
        <v>6862.5</v>
      </c>
      <c r="K121" s="48">
        <v>5211.5</v>
      </c>
      <c r="L121" s="48">
        <v>7595.2</v>
      </c>
      <c r="M121" s="48">
        <v>7050</v>
      </c>
      <c r="N121" s="48">
        <v>5850</v>
      </c>
      <c r="O121" s="48">
        <v>5805</v>
      </c>
      <c r="P121" s="48">
        <v>6941.9</v>
      </c>
      <c r="Q121" s="48">
        <v>5860</v>
      </c>
      <c r="R121" s="48">
        <v>5233.5</v>
      </c>
      <c r="S121" s="48">
        <v>3769.5</v>
      </c>
      <c r="T121" s="48">
        <v>2142</v>
      </c>
      <c r="U121" s="48">
        <v>1326.5</v>
      </c>
      <c r="V121" s="48">
        <v>493.5</v>
      </c>
      <c r="W121" s="48">
        <v>691.6</v>
      </c>
      <c r="X121" s="48">
        <v>1653</v>
      </c>
      <c r="Y121" s="48">
        <v>720</v>
      </c>
      <c r="Z121" s="48">
        <v>460</v>
      </c>
      <c r="AA121" s="48">
        <v>285</v>
      </c>
      <c r="AB121" s="48">
        <v>370</v>
      </c>
      <c r="AC121" s="48">
        <v>380</v>
      </c>
      <c r="AD121" s="34">
        <v>647.5</v>
      </c>
      <c r="AE121" s="34">
        <v>540</v>
      </c>
      <c r="AF121" s="34">
        <v>456</v>
      </c>
    </row>
    <row r="122" spans="1:32" x14ac:dyDescent="0.2">
      <c r="A122" s="3" t="s">
        <v>144</v>
      </c>
      <c r="B122" s="8" t="s">
        <v>32</v>
      </c>
      <c r="C122" s="58">
        <v>0</v>
      </c>
      <c r="D122" s="42">
        <v>560</v>
      </c>
      <c r="E122" s="42">
        <v>450</v>
      </c>
      <c r="F122" s="42">
        <v>350</v>
      </c>
      <c r="G122" s="42">
        <v>315</v>
      </c>
      <c r="H122" s="42">
        <v>200</v>
      </c>
      <c r="I122" s="42">
        <v>100</v>
      </c>
      <c r="J122" s="48">
        <v>60</v>
      </c>
      <c r="K122" s="48">
        <v>25</v>
      </c>
      <c r="L122" s="48">
        <v>20</v>
      </c>
      <c r="M122" s="48">
        <v>10</v>
      </c>
      <c r="N122" s="48">
        <v>15</v>
      </c>
      <c r="O122" s="48">
        <v>24</v>
      </c>
      <c r="P122" s="48">
        <v>17.5</v>
      </c>
      <c r="Q122" s="48">
        <v>28.8</v>
      </c>
      <c r="R122" s="48">
        <v>52</v>
      </c>
      <c r="S122" s="48">
        <v>153</v>
      </c>
      <c r="T122" s="48">
        <v>96</v>
      </c>
      <c r="U122" s="48">
        <v>93</v>
      </c>
      <c r="V122" s="48">
        <v>45</v>
      </c>
      <c r="W122" s="48">
        <v>45</v>
      </c>
      <c r="X122" s="48">
        <v>175.5</v>
      </c>
      <c r="Y122" s="48">
        <v>30</v>
      </c>
      <c r="Z122" s="48">
        <v>41.6</v>
      </c>
      <c r="AA122" s="48">
        <v>12</v>
      </c>
      <c r="AB122" s="48">
        <v>12</v>
      </c>
      <c r="AC122" s="48">
        <v>12</v>
      </c>
      <c r="AD122" s="34">
        <v>42.5</v>
      </c>
      <c r="AE122" s="34">
        <v>30</v>
      </c>
      <c r="AF122" s="34">
        <v>13.5</v>
      </c>
    </row>
    <row r="123" spans="1:32" x14ac:dyDescent="0.2">
      <c r="A123" s="3" t="s">
        <v>145</v>
      </c>
      <c r="B123" s="8" t="s">
        <v>32</v>
      </c>
      <c r="C123" s="58">
        <v>0</v>
      </c>
      <c r="D123" s="58">
        <v>0</v>
      </c>
      <c r="E123" s="58">
        <v>0</v>
      </c>
      <c r="F123" s="42">
        <v>120</v>
      </c>
      <c r="G123" s="42">
        <v>120</v>
      </c>
      <c r="H123" s="42">
        <v>150</v>
      </c>
      <c r="I123" s="48">
        <v>90</v>
      </c>
      <c r="J123" s="48">
        <v>300</v>
      </c>
      <c r="K123" s="48">
        <v>240</v>
      </c>
      <c r="L123" s="48">
        <v>270</v>
      </c>
      <c r="M123" s="48">
        <v>240</v>
      </c>
      <c r="N123" s="48">
        <v>108</v>
      </c>
      <c r="O123" s="48">
        <v>116</v>
      </c>
      <c r="P123" s="48">
        <v>186</v>
      </c>
      <c r="Q123" s="48">
        <v>151.80000000000001</v>
      </c>
      <c r="R123" s="48">
        <v>152.5</v>
      </c>
      <c r="S123" s="48">
        <v>300</v>
      </c>
      <c r="T123" s="48">
        <v>241.5</v>
      </c>
      <c r="U123" s="48">
        <v>268</v>
      </c>
      <c r="V123" s="48">
        <v>132</v>
      </c>
      <c r="W123" s="48">
        <v>87.5</v>
      </c>
      <c r="X123" s="48">
        <v>243</v>
      </c>
      <c r="Y123" s="48">
        <v>200</v>
      </c>
      <c r="Z123" s="48">
        <v>294</v>
      </c>
      <c r="AA123" s="48">
        <v>140</v>
      </c>
      <c r="AB123" s="48">
        <v>240</v>
      </c>
      <c r="AC123" s="48">
        <v>240</v>
      </c>
      <c r="AD123" s="34">
        <v>210</v>
      </c>
      <c r="AE123" s="34">
        <v>210</v>
      </c>
      <c r="AF123" s="34">
        <v>105</v>
      </c>
    </row>
    <row r="124" spans="1:32" x14ac:dyDescent="0.2">
      <c r="A124" s="13" t="s">
        <v>146</v>
      </c>
      <c r="B124" s="24" t="s">
        <v>32</v>
      </c>
      <c r="C124" s="50">
        <v>15978.2</v>
      </c>
      <c r="D124" s="50">
        <v>36628.5</v>
      </c>
      <c r="E124" s="50">
        <v>31975</v>
      </c>
      <c r="F124" s="50">
        <v>32395.599999999999</v>
      </c>
      <c r="G124" s="50">
        <v>43820.5</v>
      </c>
      <c r="H124" s="50">
        <v>38146</v>
      </c>
      <c r="I124" s="50">
        <v>43293.4</v>
      </c>
      <c r="J124" s="50">
        <v>41599.1</v>
      </c>
      <c r="K124" s="50">
        <v>39599.1</v>
      </c>
      <c r="L124" s="50">
        <v>49260.2</v>
      </c>
      <c r="M124" s="50">
        <v>41830</v>
      </c>
      <c r="N124" s="50">
        <v>31362</v>
      </c>
      <c r="O124" s="50">
        <v>28693</v>
      </c>
      <c r="P124" s="50">
        <v>27042.6</v>
      </c>
      <c r="Q124" s="50">
        <v>20960.5</v>
      </c>
      <c r="R124" s="50">
        <v>21505.200000000001</v>
      </c>
      <c r="S124" s="50">
        <v>21357.8</v>
      </c>
      <c r="T124" s="50">
        <v>12879.2</v>
      </c>
      <c r="U124" s="50">
        <v>8576</v>
      </c>
      <c r="V124" s="50">
        <v>4738.7</v>
      </c>
      <c r="W124" s="50">
        <v>4636.8999999999996</v>
      </c>
      <c r="X124" s="50">
        <v>10764.7</v>
      </c>
      <c r="Y124" s="50">
        <v>7095</v>
      </c>
      <c r="Z124" s="50">
        <v>4791.6000000000004</v>
      </c>
      <c r="AA124" s="50">
        <v>3136</v>
      </c>
      <c r="AB124" s="50">
        <v>4482</v>
      </c>
      <c r="AC124" s="50">
        <v>4625</v>
      </c>
      <c r="AD124" s="50">
        <v>6788.5</v>
      </c>
      <c r="AE124" s="50">
        <v>8058</v>
      </c>
      <c r="AF124" s="50">
        <v>5612.5</v>
      </c>
    </row>
    <row r="125" spans="1:32" ht="15" x14ac:dyDescent="0.25">
      <c r="A125" s="16" t="s">
        <v>147</v>
      </c>
      <c r="B125" s="25" t="s">
        <v>148</v>
      </c>
      <c r="C125" s="60">
        <v>2820194.5</v>
      </c>
      <c r="D125" s="60">
        <v>3597310.7</v>
      </c>
      <c r="E125" s="60">
        <v>3192880.7</v>
      </c>
      <c r="F125" s="60">
        <v>3258875.5</v>
      </c>
      <c r="G125" s="60">
        <v>3727558.2</v>
      </c>
      <c r="H125" s="60">
        <v>3402027.7</v>
      </c>
      <c r="I125" s="60">
        <v>2775893.7</v>
      </c>
      <c r="J125" s="60">
        <v>2603767.7000000002</v>
      </c>
      <c r="K125" s="60">
        <v>3154113.3</v>
      </c>
      <c r="L125" s="60">
        <v>3348549.8</v>
      </c>
      <c r="M125" s="60">
        <v>2708784.7</v>
      </c>
      <c r="N125" s="60">
        <v>1937110.3</v>
      </c>
      <c r="O125" s="60">
        <v>1652768.9</v>
      </c>
      <c r="P125" s="60">
        <v>1653895.1</v>
      </c>
      <c r="Q125" s="60">
        <v>1608086.5</v>
      </c>
      <c r="R125" s="60">
        <v>1673075.3</v>
      </c>
      <c r="S125" s="60">
        <v>1322444.6000000001</v>
      </c>
      <c r="T125" s="60">
        <v>1004415.3</v>
      </c>
      <c r="U125" s="60">
        <v>585131.9</v>
      </c>
      <c r="V125" s="60">
        <v>441382.9</v>
      </c>
      <c r="W125" s="60">
        <v>535724.69999999995</v>
      </c>
      <c r="X125" s="60">
        <v>1069204.6000000001</v>
      </c>
      <c r="Y125" s="60">
        <v>663387.30000000005</v>
      </c>
      <c r="Z125" s="60">
        <v>552647.69999999995</v>
      </c>
      <c r="AA125" s="60">
        <v>488052.1</v>
      </c>
      <c r="AB125" s="60">
        <v>528313.80000000005</v>
      </c>
      <c r="AC125" s="60">
        <v>615215.4</v>
      </c>
      <c r="AD125" s="60">
        <v>547849</v>
      </c>
      <c r="AE125" s="60">
        <v>770865.2</v>
      </c>
      <c r="AF125" s="60">
        <v>616011.19999999995</v>
      </c>
    </row>
    <row r="126" spans="1:32" ht="15.75" x14ac:dyDescent="0.25">
      <c r="A126" s="32" t="s">
        <v>212</v>
      </c>
      <c r="B126" s="2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57"/>
      <c r="V126" s="57"/>
      <c r="W126" s="57"/>
      <c r="X126" s="57"/>
      <c r="Y126" s="57"/>
      <c r="Z126" s="57"/>
      <c r="AA126" s="57"/>
      <c r="AB126" s="57"/>
      <c r="AC126" s="57"/>
      <c r="AD126" s="2"/>
      <c r="AE126" s="2"/>
    </row>
    <row r="127" spans="1:32" ht="15" x14ac:dyDescent="0.25">
      <c r="A127" s="9"/>
      <c r="B127" s="9"/>
      <c r="C127" s="10" t="s">
        <v>8</v>
      </c>
      <c r="D127" s="10" t="s">
        <v>9</v>
      </c>
      <c r="E127" s="10" t="s">
        <v>10</v>
      </c>
      <c r="F127" s="10" t="s">
        <v>11</v>
      </c>
      <c r="G127" s="10" t="s">
        <v>12</v>
      </c>
      <c r="H127" s="10" t="s">
        <v>13</v>
      </c>
      <c r="I127" s="10" t="s">
        <v>14</v>
      </c>
      <c r="J127" s="10" t="s">
        <v>15</v>
      </c>
      <c r="K127" s="10" t="s">
        <v>16</v>
      </c>
      <c r="L127" s="10" t="s">
        <v>17</v>
      </c>
      <c r="M127" s="10" t="s">
        <v>18</v>
      </c>
      <c r="N127" s="10" t="s">
        <v>19</v>
      </c>
      <c r="O127" s="10" t="s">
        <v>20</v>
      </c>
      <c r="P127" s="10" t="s">
        <v>21</v>
      </c>
      <c r="Q127" s="10" t="s">
        <v>22</v>
      </c>
      <c r="R127" s="10" t="s">
        <v>23</v>
      </c>
      <c r="S127" s="10" t="s">
        <v>24</v>
      </c>
      <c r="T127" s="10" t="s">
        <v>25</v>
      </c>
      <c r="U127" s="10" t="s">
        <v>26</v>
      </c>
      <c r="V127" s="10">
        <v>2008</v>
      </c>
      <c r="W127" s="10">
        <v>2009</v>
      </c>
      <c r="X127" s="10">
        <v>2010</v>
      </c>
      <c r="Y127" s="10">
        <v>2011</v>
      </c>
      <c r="Z127" s="10">
        <v>2012</v>
      </c>
      <c r="AA127" s="10">
        <v>2013</v>
      </c>
      <c r="AB127" s="10">
        <v>2014</v>
      </c>
      <c r="AC127" s="10">
        <v>2015</v>
      </c>
      <c r="AD127" s="10">
        <v>2016</v>
      </c>
      <c r="AE127" s="10">
        <v>2017</v>
      </c>
      <c r="AF127" s="10" t="s">
        <v>214</v>
      </c>
    </row>
    <row r="128" spans="1:32" x14ac:dyDescent="0.2">
      <c r="A128" s="13" t="s">
        <v>150</v>
      </c>
      <c r="B128" s="24" t="s">
        <v>49</v>
      </c>
      <c r="C128" s="34">
        <v>141145.4</v>
      </c>
      <c r="D128" s="34">
        <v>210542.3</v>
      </c>
      <c r="E128" s="34">
        <v>198374.9</v>
      </c>
      <c r="F128" s="34">
        <v>204323.9</v>
      </c>
      <c r="G128" s="34">
        <v>157014</v>
      </c>
      <c r="H128" s="34">
        <v>111821.5</v>
      </c>
      <c r="I128" s="34">
        <v>63890.400000000001</v>
      </c>
      <c r="J128" s="34">
        <v>47926.5</v>
      </c>
      <c r="K128" s="34">
        <v>67565.5</v>
      </c>
      <c r="L128" s="34">
        <v>78926.399999999994</v>
      </c>
      <c r="M128" s="34">
        <v>58865</v>
      </c>
      <c r="N128" s="34">
        <v>40060</v>
      </c>
      <c r="O128" s="34">
        <v>40067.4</v>
      </c>
      <c r="P128" s="34">
        <v>37591.199999999997</v>
      </c>
      <c r="Q128" s="34">
        <v>28595.1</v>
      </c>
      <c r="R128" s="34">
        <v>22259</v>
      </c>
      <c r="S128" s="34">
        <v>23053.200000000001</v>
      </c>
      <c r="T128" s="34">
        <v>14990.6</v>
      </c>
      <c r="U128" s="34">
        <v>9172.5</v>
      </c>
      <c r="V128" s="34">
        <v>12821.8</v>
      </c>
      <c r="W128" s="34">
        <v>8463.4</v>
      </c>
      <c r="X128" s="34">
        <v>45035.9</v>
      </c>
      <c r="Y128" s="34">
        <v>27109.200000000001</v>
      </c>
      <c r="Z128" s="34">
        <v>13959.6</v>
      </c>
      <c r="AA128" s="34">
        <v>8157</v>
      </c>
      <c r="AB128" s="34">
        <v>9185.4</v>
      </c>
      <c r="AC128" s="34">
        <v>16038</v>
      </c>
      <c r="AD128" s="34">
        <v>16040</v>
      </c>
      <c r="AE128" s="34">
        <f>AE31</f>
        <v>22750</v>
      </c>
      <c r="AF128" s="34">
        <f>AF31</f>
        <v>18900</v>
      </c>
    </row>
    <row r="129" spans="1:32" x14ac:dyDescent="0.2">
      <c r="A129" s="13" t="s">
        <v>151</v>
      </c>
      <c r="B129" s="24" t="s">
        <v>49</v>
      </c>
      <c r="C129" s="34">
        <v>373653.3</v>
      </c>
      <c r="D129" s="34">
        <v>514594.5</v>
      </c>
      <c r="E129" s="34">
        <v>454660.1</v>
      </c>
      <c r="F129" s="34">
        <v>428603.3</v>
      </c>
      <c r="G129" s="34">
        <v>551725.80000000005</v>
      </c>
      <c r="H129" s="34">
        <v>562815</v>
      </c>
      <c r="I129" s="34">
        <v>449170</v>
      </c>
      <c r="J129" s="34">
        <v>385265</v>
      </c>
      <c r="K129" s="34">
        <v>509857</v>
      </c>
      <c r="L129" s="34">
        <v>510375</v>
      </c>
      <c r="M129" s="34">
        <v>382920</v>
      </c>
      <c r="N129" s="34">
        <v>293585</v>
      </c>
      <c r="O129" s="34">
        <v>244753.2</v>
      </c>
      <c r="P129" s="34">
        <v>258846.4</v>
      </c>
      <c r="Q129" s="34">
        <v>240352.4</v>
      </c>
      <c r="R129" s="34">
        <v>239216.3</v>
      </c>
      <c r="S129" s="34">
        <v>207857.6</v>
      </c>
      <c r="T129" s="34">
        <v>159930.29999999999</v>
      </c>
      <c r="U129" s="34">
        <v>84120.2</v>
      </c>
      <c r="V129" s="34">
        <v>69126.3</v>
      </c>
      <c r="W129" s="34">
        <v>85519.2</v>
      </c>
      <c r="X129" s="34">
        <v>198655.5</v>
      </c>
      <c r="Y129" s="34">
        <v>126350</v>
      </c>
      <c r="Z129" s="34">
        <v>83830</v>
      </c>
      <c r="AA129" s="34">
        <v>73690</v>
      </c>
      <c r="AB129" s="34">
        <v>85613</v>
      </c>
      <c r="AC129" s="34">
        <v>85685</v>
      </c>
      <c r="AD129" s="34">
        <v>68140</v>
      </c>
      <c r="AE129" s="34">
        <f>AE38</f>
        <v>109740</v>
      </c>
      <c r="AF129" s="34">
        <f>AF38</f>
        <v>75484.000000000015</v>
      </c>
    </row>
    <row r="130" spans="1:32" x14ac:dyDescent="0.2">
      <c r="A130" s="13" t="s">
        <v>152</v>
      </c>
      <c r="B130" s="24" t="s">
        <v>49</v>
      </c>
      <c r="C130" s="34">
        <v>258507.9</v>
      </c>
      <c r="D130" s="34">
        <v>338677</v>
      </c>
      <c r="E130" s="34">
        <v>346745.59999999998</v>
      </c>
      <c r="F130" s="34">
        <v>341812.2</v>
      </c>
      <c r="G130" s="34">
        <v>368030</v>
      </c>
      <c r="H130" s="34">
        <v>342675.4</v>
      </c>
      <c r="I130" s="34">
        <v>269232</v>
      </c>
      <c r="J130" s="34">
        <v>237285.5</v>
      </c>
      <c r="K130" s="34">
        <v>287984.40000000002</v>
      </c>
      <c r="L130" s="34">
        <v>292208</v>
      </c>
      <c r="M130" s="34">
        <v>243523.20000000001</v>
      </c>
      <c r="N130" s="34">
        <v>169544.1</v>
      </c>
      <c r="O130" s="34">
        <v>145556</v>
      </c>
      <c r="P130" s="34">
        <v>144607.79999999999</v>
      </c>
      <c r="Q130" s="34">
        <v>149307</v>
      </c>
      <c r="R130" s="34">
        <v>176016.6</v>
      </c>
      <c r="S130" s="34">
        <v>131410</v>
      </c>
      <c r="T130" s="34">
        <v>107650.4</v>
      </c>
      <c r="U130" s="34">
        <v>76238.7</v>
      </c>
      <c r="V130" s="34">
        <v>60044.800000000003</v>
      </c>
      <c r="W130" s="34">
        <v>67152.7</v>
      </c>
      <c r="X130" s="34">
        <v>86750</v>
      </c>
      <c r="Y130" s="34">
        <v>48823.1</v>
      </c>
      <c r="Z130" s="34">
        <v>41626.5</v>
      </c>
      <c r="AA130" s="34">
        <v>32536</v>
      </c>
      <c r="AB130" s="34">
        <v>26056</v>
      </c>
      <c r="AC130" s="34">
        <v>29371</v>
      </c>
      <c r="AD130" s="34">
        <v>34268</v>
      </c>
      <c r="AE130" s="34">
        <f>AE59</f>
        <v>36799</v>
      </c>
      <c r="AF130" s="34">
        <f>AF59</f>
        <v>27523</v>
      </c>
    </row>
    <row r="131" spans="1:32" x14ac:dyDescent="0.2">
      <c r="A131" s="13" t="s">
        <v>153</v>
      </c>
      <c r="B131" s="24" t="s">
        <v>49</v>
      </c>
      <c r="C131" s="34">
        <v>716</v>
      </c>
      <c r="D131" s="34">
        <v>1137.5</v>
      </c>
      <c r="E131" s="34">
        <v>1218</v>
      </c>
      <c r="F131" s="34">
        <v>971.1</v>
      </c>
      <c r="G131" s="34">
        <v>1254.2</v>
      </c>
      <c r="H131" s="34">
        <v>1517.5</v>
      </c>
      <c r="I131" s="34">
        <v>1130</v>
      </c>
      <c r="J131" s="34">
        <v>902</v>
      </c>
      <c r="K131" s="34">
        <v>1223</v>
      </c>
      <c r="L131" s="34">
        <v>1276.5999999999999</v>
      </c>
      <c r="M131" s="34">
        <v>1084</v>
      </c>
      <c r="N131" s="34">
        <v>990</v>
      </c>
      <c r="O131" s="34">
        <v>2056</v>
      </c>
      <c r="P131" s="34">
        <v>1416</v>
      </c>
      <c r="Q131" s="34">
        <v>1085.2</v>
      </c>
      <c r="R131" s="34">
        <v>862</v>
      </c>
      <c r="S131" s="34">
        <v>542.4</v>
      </c>
      <c r="T131" s="34">
        <v>831</v>
      </c>
      <c r="U131" s="34">
        <v>620</v>
      </c>
      <c r="V131" s="34">
        <v>594</v>
      </c>
      <c r="W131" s="34">
        <v>984.2</v>
      </c>
      <c r="X131" s="34">
        <v>1511.5</v>
      </c>
      <c r="Y131" s="34">
        <v>1723.6</v>
      </c>
      <c r="Z131" s="34">
        <v>1392</v>
      </c>
      <c r="AA131" s="34">
        <v>1193.8</v>
      </c>
      <c r="AB131" s="34">
        <v>1504</v>
      </c>
      <c r="AC131" s="34">
        <v>1410</v>
      </c>
      <c r="AD131" s="34">
        <v>1095</v>
      </c>
      <c r="AE131" s="34">
        <f>AE69</f>
        <v>1192.8</v>
      </c>
      <c r="AF131" s="34">
        <f>AF69</f>
        <v>964.00000000000011</v>
      </c>
    </row>
    <row r="132" spans="1:32" x14ac:dyDescent="0.2">
      <c r="A132" s="13" t="s">
        <v>154</v>
      </c>
      <c r="B132" s="24" t="s">
        <v>49</v>
      </c>
      <c r="C132" s="34">
        <v>128417.1</v>
      </c>
      <c r="D132" s="34">
        <v>187351.6</v>
      </c>
      <c r="E132" s="34">
        <v>177192.4</v>
      </c>
      <c r="F132" s="34">
        <v>212587.5</v>
      </c>
      <c r="G132" s="34">
        <v>219635.8</v>
      </c>
      <c r="H132" s="34">
        <v>199836.4</v>
      </c>
      <c r="I132" s="34">
        <v>157075.1</v>
      </c>
      <c r="J132" s="34">
        <v>157671.29999999999</v>
      </c>
      <c r="K132" s="34">
        <v>169472.1</v>
      </c>
      <c r="L132" s="34">
        <v>189031.2</v>
      </c>
      <c r="M132" s="34">
        <v>157063</v>
      </c>
      <c r="N132" s="34">
        <v>114710</v>
      </c>
      <c r="O132" s="34">
        <v>105545</v>
      </c>
      <c r="P132" s="34">
        <v>104199.3</v>
      </c>
      <c r="Q132" s="34">
        <v>109088.8</v>
      </c>
      <c r="R132" s="34">
        <v>90069.8</v>
      </c>
      <c r="S132" s="34">
        <v>73787.8</v>
      </c>
      <c r="T132" s="34">
        <v>57227.1</v>
      </c>
      <c r="U132" s="34">
        <v>29133.3</v>
      </c>
      <c r="V132" s="34">
        <v>23236.2</v>
      </c>
      <c r="W132" s="34">
        <v>25583.4</v>
      </c>
      <c r="X132" s="34">
        <v>53068.5</v>
      </c>
      <c r="Y132" s="34">
        <v>44074</v>
      </c>
      <c r="Z132" s="34">
        <v>28049</v>
      </c>
      <c r="AA132" s="34">
        <v>23170</v>
      </c>
      <c r="AB132" s="34">
        <v>24522</v>
      </c>
      <c r="AC132" s="34">
        <v>21170</v>
      </c>
      <c r="AD132" s="34">
        <v>34000</v>
      </c>
      <c r="AE132" s="34">
        <f>AE90</f>
        <v>47700</v>
      </c>
      <c r="AF132" s="34">
        <f>AF90</f>
        <v>30440</v>
      </c>
    </row>
    <row r="133" spans="1:32" x14ac:dyDescent="0.2">
      <c r="A133" s="13" t="s">
        <v>155</v>
      </c>
      <c r="B133" s="24" t="s">
        <v>49</v>
      </c>
      <c r="C133" s="34">
        <v>239044.5</v>
      </c>
      <c r="D133" s="34">
        <v>329800</v>
      </c>
      <c r="E133" s="34">
        <v>271967.5</v>
      </c>
      <c r="F133" s="34">
        <v>343800</v>
      </c>
      <c r="G133" s="34">
        <v>355200</v>
      </c>
      <c r="H133" s="34">
        <v>333766</v>
      </c>
      <c r="I133" s="34">
        <v>276890</v>
      </c>
      <c r="J133" s="34">
        <v>294751.2</v>
      </c>
      <c r="K133" s="34">
        <v>306460</v>
      </c>
      <c r="L133" s="34">
        <v>343060</v>
      </c>
      <c r="M133" s="34">
        <v>273640</v>
      </c>
      <c r="N133" s="34">
        <v>195506</v>
      </c>
      <c r="O133" s="34">
        <v>150530.1</v>
      </c>
      <c r="P133" s="34">
        <v>153426</v>
      </c>
      <c r="Q133" s="34">
        <v>151521.4</v>
      </c>
      <c r="R133" s="34">
        <v>153378.1</v>
      </c>
      <c r="S133" s="34">
        <v>120639.2</v>
      </c>
      <c r="T133" s="34">
        <v>87495.2</v>
      </c>
      <c r="U133" s="34">
        <v>55362.3</v>
      </c>
      <c r="V133" s="34">
        <v>33640.800000000003</v>
      </c>
      <c r="W133" s="34">
        <v>36683.5</v>
      </c>
      <c r="X133" s="34">
        <v>63379.1</v>
      </c>
      <c r="Y133" s="34">
        <v>42225.1</v>
      </c>
      <c r="Z133" s="34">
        <v>31075.200000000001</v>
      </c>
      <c r="AA133" s="34">
        <v>29610</v>
      </c>
      <c r="AB133" s="34">
        <v>22896</v>
      </c>
      <c r="AC133" s="34">
        <v>37160</v>
      </c>
      <c r="AD133" s="34">
        <v>27200</v>
      </c>
      <c r="AE133" s="34">
        <f>AE93</f>
        <v>31280</v>
      </c>
      <c r="AF133" s="34">
        <f>AF93</f>
        <v>22920</v>
      </c>
    </row>
    <row r="134" spans="1:32" x14ac:dyDescent="0.2">
      <c r="A134" s="13" t="s">
        <v>156</v>
      </c>
      <c r="B134" s="24" t="s">
        <v>49</v>
      </c>
      <c r="C134" s="34">
        <v>76253</v>
      </c>
      <c r="D134" s="34">
        <v>90250.7</v>
      </c>
      <c r="E134" s="34">
        <v>87778.2</v>
      </c>
      <c r="F134" s="34">
        <v>95576.4</v>
      </c>
      <c r="G134" s="34">
        <v>106620.7</v>
      </c>
      <c r="H134" s="34">
        <v>103161.5</v>
      </c>
      <c r="I134" s="34">
        <v>73362</v>
      </c>
      <c r="J134" s="34">
        <v>71680.600000000006</v>
      </c>
      <c r="K134" s="34">
        <v>117830</v>
      </c>
      <c r="L134" s="34">
        <v>132984.70000000001</v>
      </c>
      <c r="M134" s="34">
        <v>101756</v>
      </c>
      <c r="N134" s="34">
        <v>88121.2</v>
      </c>
      <c r="O134" s="34">
        <v>76956</v>
      </c>
      <c r="P134" s="34">
        <v>81772</v>
      </c>
      <c r="Q134" s="34">
        <v>81310</v>
      </c>
      <c r="R134" s="34">
        <v>59964.2</v>
      </c>
      <c r="S134" s="48">
        <v>57210</v>
      </c>
      <c r="T134" s="48">
        <v>47550</v>
      </c>
      <c r="U134" s="48">
        <v>27680</v>
      </c>
      <c r="V134" s="48">
        <v>19491.400000000001</v>
      </c>
      <c r="W134" s="48">
        <v>29588.1</v>
      </c>
      <c r="X134" s="48">
        <v>59894.400000000001</v>
      </c>
      <c r="Y134" s="48">
        <v>38805</v>
      </c>
      <c r="Z134" s="48">
        <v>31908.5</v>
      </c>
      <c r="AA134" s="48">
        <v>27309</v>
      </c>
      <c r="AB134" s="48">
        <v>29838.1</v>
      </c>
      <c r="AC134" s="48">
        <v>34049</v>
      </c>
      <c r="AD134" s="34">
        <v>38692.5</v>
      </c>
      <c r="AE134" s="34">
        <f>AE99</f>
        <v>48353.7</v>
      </c>
      <c r="AF134" s="34">
        <f>AF99</f>
        <v>37462.5</v>
      </c>
    </row>
    <row r="135" spans="1:32" x14ac:dyDescent="0.2">
      <c r="A135" s="13" t="s">
        <v>157</v>
      </c>
      <c r="B135" s="24" t="s">
        <v>49</v>
      </c>
      <c r="C135" s="34">
        <v>138937.79999999999</v>
      </c>
      <c r="D135" s="48">
        <v>171520.4</v>
      </c>
      <c r="E135" s="48">
        <v>116913.8</v>
      </c>
      <c r="F135" s="48">
        <v>108427.1</v>
      </c>
      <c r="G135" s="48">
        <v>143078</v>
      </c>
      <c r="H135" s="48">
        <v>141060.79999999999</v>
      </c>
      <c r="I135" s="48">
        <v>125684.3</v>
      </c>
      <c r="J135" s="48">
        <v>103838.8</v>
      </c>
      <c r="K135" s="48">
        <v>125167.6</v>
      </c>
      <c r="L135" s="48">
        <v>113275</v>
      </c>
      <c r="M135" s="48">
        <v>85380</v>
      </c>
      <c r="N135" s="34">
        <v>67410</v>
      </c>
      <c r="O135" s="34">
        <v>69505.100000000006</v>
      </c>
      <c r="P135" s="34">
        <v>77222.899999999994</v>
      </c>
      <c r="Q135" s="34">
        <v>72692</v>
      </c>
      <c r="R135" s="34">
        <v>64788</v>
      </c>
      <c r="S135" s="48">
        <v>73119.600000000006</v>
      </c>
      <c r="T135" s="48">
        <v>49868.2</v>
      </c>
      <c r="U135" s="48">
        <v>33915.699999999997</v>
      </c>
      <c r="V135" s="48">
        <v>30981</v>
      </c>
      <c r="W135" s="48">
        <v>40552.1</v>
      </c>
      <c r="X135" s="48">
        <v>64540</v>
      </c>
      <c r="Y135" s="48">
        <v>40366</v>
      </c>
      <c r="Z135" s="48">
        <v>55554</v>
      </c>
      <c r="AA135" s="48">
        <v>55443</v>
      </c>
      <c r="AB135" s="48">
        <v>57238</v>
      </c>
      <c r="AC135" s="48">
        <v>65850</v>
      </c>
      <c r="AD135" s="34">
        <v>51350</v>
      </c>
      <c r="AE135" s="34">
        <f>AE108</f>
        <v>91911</v>
      </c>
      <c r="AF135" s="34">
        <f>AF108</f>
        <v>78784.400000000009</v>
      </c>
    </row>
    <row r="136" spans="1:32" x14ac:dyDescent="0.2">
      <c r="A136" s="13" t="s">
        <v>158</v>
      </c>
      <c r="B136" s="24" t="s">
        <v>28</v>
      </c>
      <c r="C136" s="34">
        <v>868.7</v>
      </c>
      <c r="D136" s="48">
        <v>619</v>
      </c>
      <c r="E136" s="48">
        <v>368</v>
      </c>
      <c r="F136" s="48">
        <v>125</v>
      </c>
      <c r="G136" s="48">
        <v>177</v>
      </c>
      <c r="H136" s="48">
        <v>147</v>
      </c>
      <c r="I136" s="48">
        <v>147</v>
      </c>
      <c r="J136" s="48">
        <v>131</v>
      </c>
      <c r="K136" s="48">
        <v>140.4</v>
      </c>
      <c r="L136" s="48">
        <v>94</v>
      </c>
      <c r="M136" s="48">
        <v>50</v>
      </c>
      <c r="N136" s="34">
        <v>128</v>
      </c>
      <c r="O136" s="34">
        <v>121.8</v>
      </c>
      <c r="P136" s="34">
        <v>207.4</v>
      </c>
      <c r="Q136" s="34">
        <v>222.6</v>
      </c>
      <c r="R136" s="34">
        <v>372.4</v>
      </c>
      <c r="S136" s="48">
        <v>662.4</v>
      </c>
      <c r="T136" s="48">
        <v>792</v>
      </c>
      <c r="U136" s="48">
        <v>576</v>
      </c>
      <c r="V136" s="48">
        <v>438</v>
      </c>
      <c r="W136" s="48">
        <v>492.8</v>
      </c>
      <c r="X136" s="48">
        <v>784</v>
      </c>
      <c r="Y136" s="48">
        <v>360</v>
      </c>
      <c r="Z136" s="48">
        <v>178</v>
      </c>
      <c r="AA136" s="48">
        <v>148</v>
      </c>
      <c r="AB136" s="48">
        <v>236.2</v>
      </c>
      <c r="AC136" s="48">
        <v>245.5</v>
      </c>
      <c r="AD136" s="34">
        <v>306</v>
      </c>
      <c r="AE136" s="34">
        <f>AE10</f>
        <v>833</v>
      </c>
      <c r="AF136" s="34">
        <f>AF10</f>
        <v>350</v>
      </c>
    </row>
    <row r="137" spans="1:32" x14ac:dyDescent="0.2">
      <c r="A137" s="13" t="s">
        <v>159</v>
      </c>
      <c r="B137" s="24" t="s">
        <v>28</v>
      </c>
      <c r="C137" s="34">
        <v>103892.2</v>
      </c>
      <c r="D137" s="48">
        <v>127481.60000000001</v>
      </c>
      <c r="E137" s="48">
        <v>117854.1</v>
      </c>
      <c r="F137" s="48">
        <v>110777.60000000001</v>
      </c>
      <c r="G137" s="48">
        <v>140094.5</v>
      </c>
      <c r="H137" s="48">
        <v>131922.70000000001</v>
      </c>
      <c r="I137" s="48">
        <v>100245.6</v>
      </c>
      <c r="J137" s="48">
        <v>75207.199999999997</v>
      </c>
      <c r="K137" s="48">
        <v>94771.3</v>
      </c>
      <c r="L137" s="48">
        <v>89958.9</v>
      </c>
      <c r="M137" s="48">
        <v>64620</v>
      </c>
      <c r="N137" s="34">
        <v>55100</v>
      </c>
      <c r="O137" s="34">
        <v>39295</v>
      </c>
      <c r="P137" s="34">
        <v>49249.599999999999</v>
      </c>
      <c r="Q137" s="34">
        <v>53743.199999999997</v>
      </c>
      <c r="R137" s="34">
        <v>65915.5</v>
      </c>
      <c r="S137" s="48">
        <v>51888.800000000003</v>
      </c>
      <c r="T137" s="48">
        <v>35788</v>
      </c>
      <c r="U137" s="48">
        <v>28936.2</v>
      </c>
      <c r="V137" s="48">
        <v>23619</v>
      </c>
      <c r="W137" s="48">
        <v>29200</v>
      </c>
      <c r="X137" s="48">
        <v>61450</v>
      </c>
      <c r="Y137" s="48">
        <v>44001</v>
      </c>
      <c r="Z137" s="48">
        <v>39196</v>
      </c>
      <c r="AA137" s="48">
        <v>39287</v>
      </c>
      <c r="AB137" s="48">
        <v>36360</v>
      </c>
      <c r="AC137" s="48">
        <v>43990</v>
      </c>
      <c r="AD137" s="34">
        <v>9960</v>
      </c>
      <c r="AE137" s="34">
        <f>AE26</f>
        <v>65575</v>
      </c>
      <c r="AF137" s="34">
        <f>AF26</f>
        <v>70944</v>
      </c>
    </row>
    <row r="138" spans="1:32" x14ac:dyDescent="0.2">
      <c r="A138" s="13" t="s">
        <v>160</v>
      </c>
      <c r="B138" s="24" t="s">
        <v>28</v>
      </c>
      <c r="C138" s="34">
        <v>648846</v>
      </c>
      <c r="D138" s="48">
        <v>694890</v>
      </c>
      <c r="E138" s="48">
        <v>564633.80000000005</v>
      </c>
      <c r="F138" s="48">
        <v>481850</v>
      </c>
      <c r="G138" s="48">
        <v>539520</v>
      </c>
      <c r="H138" s="48">
        <v>503470</v>
      </c>
      <c r="I138" s="48">
        <v>481630</v>
      </c>
      <c r="J138" s="48">
        <v>369225</v>
      </c>
      <c r="K138" s="48">
        <v>494120</v>
      </c>
      <c r="L138" s="48">
        <v>536460</v>
      </c>
      <c r="M138" s="48">
        <v>444470</v>
      </c>
      <c r="N138" s="34">
        <v>300991.3</v>
      </c>
      <c r="O138" s="34">
        <v>232792.7</v>
      </c>
      <c r="P138" s="34">
        <v>218940.5</v>
      </c>
      <c r="Q138" s="34">
        <v>210912.6</v>
      </c>
      <c r="R138" s="34">
        <v>254748.79999999999</v>
      </c>
      <c r="S138" s="48">
        <v>185984.8</v>
      </c>
      <c r="T138" s="48">
        <v>110453.6</v>
      </c>
      <c r="U138" s="48">
        <v>43704.800000000003</v>
      </c>
      <c r="V138" s="48">
        <v>36515.4</v>
      </c>
      <c r="W138" s="48">
        <v>60188.3</v>
      </c>
      <c r="X138" s="48">
        <v>153677.5</v>
      </c>
      <c r="Y138" s="48">
        <v>76726.3</v>
      </c>
      <c r="Z138" s="48">
        <v>73146.7</v>
      </c>
      <c r="AA138" s="48">
        <v>63481.8</v>
      </c>
      <c r="AB138" s="48">
        <v>83773.399999999994</v>
      </c>
      <c r="AC138" s="48">
        <v>106477.5</v>
      </c>
      <c r="AD138" s="34">
        <v>88050</v>
      </c>
      <c r="AE138" s="34">
        <f>AE43</f>
        <v>88850</v>
      </c>
      <c r="AF138" s="34">
        <f>AF43</f>
        <v>83705</v>
      </c>
    </row>
    <row r="139" spans="1:32" x14ac:dyDescent="0.2">
      <c r="A139" s="13" t="s">
        <v>161</v>
      </c>
      <c r="B139" s="24" t="s">
        <v>28</v>
      </c>
      <c r="C139" s="48">
        <v>3880</v>
      </c>
      <c r="D139" s="48">
        <v>5156.2</v>
      </c>
      <c r="E139" s="48">
        <v>3589.5</v>
      </c>
      <c r="F139" s="48">
        <v>3033.5</v>
      </c>
      <c r="G139" s="48">
        <v>2702.5</v>
      </c>
      <c r="H139" s="48">
        <v>1846</v>
      </c>
      <c r="I139" s="48">
        <v>1192</v>
      </c>
      <c r="J139" s="48">
        <v>897.5</v>
      </c>
      <c r="K139" s="48">
        <v>880.5</v>
      </c>
      <c r="L139" s="48">
        <v>901.5</v>
      </c>
      <c r="M139" s="48">
        <v>557</v>
      </c>
      <c r="N139" s="34">
        <v>415</v>
      </c>
      <c r="O139" s="34">
        <v>523.6</v>
      </c>
      <c r="P139" s="34">
        <v>702</v>
      </c>
      <c r="Q139" s="34">
        <v>642.4</v>
      </c>
      <c r="R139" s="34">
        <v>996.1</v>
      </c>
      <c r="S139" s="48">
        <v>1298.3</v>
      </c>
      <c r="T139" s="48">
        <v>1234</v>
      </c>
      <c r="U139" s="48">
        <v>1235</v>
      </c>
      <c r="V139" s="48">
        <v>523.29999999999995</v>
      </c>
      <c r="W139" s="48">
        <v>922</v>
      </c>
      <c r="X139" s="48">
        <v>1683</v>
      </c>
      <c r="Y139" s="48">
        <v>1548</v>
      </c>
      <c r="Z139" s="48">
        <v>1520</v>
      </c>
      <c r="AA139" s="48">
        <v>1785</v>
      </c>
      <c r="AB139" s="48">
        <v>1095</v>
      </c>
      <c r="AC139" s="48">
        <v>653</v>
      </c>
      <c r="AD139" s="34">
        <v>760</v>
      </c>
      <c r="AE139" s="34">
        <f>AE51</f>
        <v>3605</v>
      </c>
      <c r="AF139" s="34">
        <f>AF51</f>
        <v>3796.5</v>
      </c>
    </row>
    <row r="140" spans="1:32" x14ac:dyDescent="0.2">
      <c r="A140" s="13" t="s">
        <v>162</v>
      </c>
      <c r="B140" s="24" t="s">
        <v>28</v>
      </c>
      <c r="C140" s="48">
        <v>14156.7</v>
      </c>
      <c r="D140" s="48">
        <v>15654</v>
      </c>
      <c r="E140" s="48">
        <v>14898.5</v>
      </c>
      <c r="F140" s="48">
        <v>12528</v>
      </c>
      <c r="G140" s="48">
        <v>13742</v>
      </c>
      <c r="H140" s="48">
        <v>8034</v>
      </c>
      <c r="I140" s="48">
        <v>6118</v>
      </c>
      <c r="J140" s="48">
        <v>4787</v>
      </c>
      <c r="K140" s="48">
        <v>7764.5</v>
      </c>
      <c r="L140" s="48">
        <v>6860</v>
      </c>
      <c r="M140" s="48">
        <v>5887.5</v>
      </c>
      <c r="N140" s="48">
        <v>4845</v>
      </c>
      <c r="O140" s="48">
        <v>8080</v>
      </c>
      <c r="P140" s="48">
        <v>9456</v>
      </c>
      <c r="Q140" s="48">
        <v>11594</v>
      </c>
      <c r="R140" s="48">
        <v>20392</v>
      </c>
      <c r="S140" s="48">
        <v>16217</v>
      </c>
      <c r="T140" s="48">
        <v>11850</v>
      </c>
      <c r="U140" s="48">
        <v>6060</v>
      </c>
      <c r="V140" s="48">
        <v>4170</v>
      </c>
      <c r="W140" s="48">
        <v>5375</v>
      </c>
      <c r="X140" s="48">
        <v>15660</v>
      </c>
      <c r="Y140" s="48">
        <v>14360</v>
      </c>
      <c r="Z140" s="48">
        <v>24500</v>
      </c>
      <c r="AA140" s="48">
        <v>29800</v>
      </c>
      <c r="AB140" s="48">
        <v>35168</v>
      </c>
      <c r="AC140" s="48">
        <v>32017</v>
      </c>
      <c r="AD140" s="34">
        <v>36540.199999999997</v>
      </c>
      <c r="AE140" s="34">
        <f>AE74</f>
        <v>48785</v>
      </c>
      <c r="AF140" s="34">
        <f>AF74</f>
        <v>35225</v>
      </c>
    </row>
    <row r="141" spans="1:32" x14ac:dyDescent="0.2">
      <c r="A141" s="13" t="s">
        <v>163</v>
      </c>
      <c r="B141" s="24" t="s">
        <v>28</v>
      </c>
      <c r="C141" s="42">
        <v>80539.399999999994</v>
      </c>
      <c r="D141" s="42">
        <v>148445.5</v>
      </c>
      <c r="E141" s="42">
        <v>151872.5</v>
      </c>
      <c r="F141" s="42">
        <v>207870.8</v>
      </c>
      <c r="G141" s="42">
        <v>254470.8</v>
      </c>
      <c r="H141" s="42">
        <v>189602</v>
      </c>
      <c r="I141" s="42">
        <v>129203.4</v>
      </c>
      <c r="J141" s="42">
        <v>148502.79999999999</v>
      </c>
      <c r="K141" s="42">
        <v>189749.5</v>
      </c>
      <c r="L141" s="42">
        <v>196738.1</v>
      </c>
      <c r="M141" s="42">
        <v>178539</v>
      </c>
      <c r="N141" s="42">
        <v>117731</v>
      </c>
      <c r="O141" s="42">
        <v>104094</v>
      </c>
      <c r="P141" s="42">
        <v>88813.8</v>
      </c>
      <c r="Q141" s="42">
        <v>78130.2</v>
      </c>
      <c r="R141" s="42">
        <v>93716.9</v>
      </c>
      <c r="S141" s="42">
        <v>59268.800000000003</v>
      </c>
      <c r="T141" s="42">
        <v>43216.4</v>
      </c>
      <c r="U141" s="42">
        <v>17803.2</v>
      </c>
      <c r="V141" s="42">
        <v>10216</v>
      </c>
      <c r="W141" s="42">
        <v>9669</v>
      </c>
      <c r="X141" s="42">
        <v>26465.8</v>
      </c>
      <c r="Y141" s="42">
        <v>14217.5</v>
      </c>
      <c r="Z141" s="42">
        <v>9500</v>
      </c>
      <c r="AA141" s="42">
        <v>9118.4</v>
      </c>
      <c r="AB141" s="42">
        <v>8957</v>
      </c>
      <c r="AC141" s="42">
        <v>9579.9</v>
      </c>
      <c r="AD141" s="34">
        <v>12015</v>
      </c>
      <c r="AE141" s="34">
        <f>AE86</f>
        <v>9440</v>
      </c>
      <c r="AF141" s="34">
        <f>AF86</f>
        <v>7650</v>
      </c>
    </row>
    <row r="142" spans="1:32" x14ac:dyDescent="0.2">
      <c r="A142" s="13" t="s">
        <v>164</v>
      </c>
      <c r="B142" s="24" t="s">
        <v>28</v>
      </c>
      <c r="C142" s="48">
        <v>496089.1</v>
      </c>
      <c r="D142" s="48">
        <v>613534</v>
      </c>
      <c r="E142" s="48">
        <v>586320</v>
      </c>
      <c r="F142" s="48">
        <v>621103.6</v>
      </c>
      <c r="G142" s="48">
        <v>729817.7</v>
      </c>
      <c r="H142" s="48">
        <v>659075.5</v>
      </c>
      <c r="I142" s="48">
        <v>510874</v>
      </c>
      <c r="J142" s="48">
        <v>554740</v>
      </c>
      <c r="K142" s="48">
        <v>635450</v>
      </c>
      <c r="L142" s="48">
        <v>670900</v>
      </c>
      <c r="M142" s="48">
        <v>583320</v>
      </c>
      <c r="N142" s="48">
        <v>377850</v>
      </c>
      <c r="O142" s="48">
        <v>319934.09999999998</v>
      </c>
      <c r="P142" s="48">
        <v>287285.40000000002</v>
      </c>
      <c r="Q142" s="48">
        <v>325898</v>
      </c>
      <c r="R142" s="48">
        <v>341628.5</v>
      </c>
      <c r="S142" s="48">
        <v>223504.6</v>
      </c>
      <c r="T142" s="48">
        <v>200062.1</v>
      </c>
      <c r="U142" s="48">
        <v>113881</v>
      </c>
      <c r="V142" s="48">
        <v>82583</v>
      </c>
      <c r="W142" s="48">
        <v>108511.8</v>
      </c>
      <c r="X142" s="48">
        <v>169592.8</v>
      </c>
      <c r="Y142" s="48">
        <v>101438.5</v>
      </c>
      <c r="Z142" s="48">
        <v>88018.7</v>
      </c>
      <c r="AA142" s="48">
        <v>72876.3</v>
      </c>
      <c r="AB142" s="48">
        <v>69247</v>
      </c>
      <c r="AC142" s="48">
        <v>95271</v>
      </c>
      <c r="AD142" s="34">
        <v>86724</v>
      </c>
      <c r="AE142" s="34">
        <f>AE103</f>
        <v>84104.5</v>
      </c>
      <c r="AF142" s="34">
        <f>AF103</f>
        <v>67780</v>
      </c>
    </row>
    <row r="143" spans="1:32" x14ac:dyDescent="0.2">
      <c r="A143" s="13" t="s">
        <v>165</v>
      </c>
      <c r="B143" s="24" t="s">
        <v>32</v>
      </c>
      <c r="C143" s="34">
        <v>6355.2</v>
      </c>
      <c r="D143" s="48">
        <v>10339.299999999999</v>
      </c>
      <c r="E143" s="48">
        <v>5177.3</v>
      </c>
      <c r="F143" s="48">
        <v>6111.5</v>
      </c>
      <c r="G143" s="48">
        <v>10480.9</v>
      </c>
      <c r="H143" s="48">
        <v>7704.4</v>
      </c>
      <c r="I143" s="48">
        <v>6831.2</v>
      </c>
      <c r="J143" s="48">
        <v>7279.3</v>
      </c>
      <c r="K143" s="48">
        <v>9017.2000000000007</v>
      </c>
      <c r="L143" s="48">
        <v>8817.4</v>
      </c>
      <c r="M143" s="48">
        <v>4890</v>
      </c>
      <c r="N143" s="34">
        <v>4737.5</v>
      </c>
      <c r="O143" s="34">
        <v>6937</v>
      </c>
      <c r="P143" s="34">
        <v>6479.5</v>
      </c>
      <c r="Q143" s="34">
        <v>3241.2</v>
      </c>
      <c r="R143" s="34">
        <v>5015.8</v>
      </c>
      <c r="S143" s="48">
        <v>4979.3999999999996</v>
      </c>
      <c r="T143" s="48">
        <v>5426</v>
      </c>
      <c r="U143" s="48">
        <v>3018</v>
      </c>
      <c r="V143" s="48">
        <v>1527.6</v>
      </c>
      <c r="W143" s="48">
        <v>1607.9</v>
      </c>
      <c r="X143" s="48">
        <v>2969.5</v>
      </c>
      <c r="Y143" s="48">
        <v>2040</v>
      </c>
      <c r="Z143" s="48">
        <v>1929</v>
      </c>
      <c r="AA143" s="48">
        <v>1540.5</v>
      </c>
      <c r="AB143" s="48">
        <v>2269</v>
      </c>
      <c r="AC143" s="48">
        <v>2467.5</v>
      </c>
      <c r="AD143" s="34">
        <v>5105.4000000000005</v>
      </c>
      <c r="AE143" s="34">
        <f>AE16</f>
        <v>2736.5</v>
      </c>
      <c r="AF143" s="34">
        <f>AF16</f>
        <v>2841.2000000000003</v>
      </c>
    </row>
    <row r="144" spans="1:32" x14ac:dyDescent="0.2">
      <c r="A144" s="13" t="s">
        <v>166</v>
      </c>
      <c r="B144" s="24" t="s">
        <v>32</v>
      </c>
      <c r="C144" s="34">
        <v>13390</v>
      </c>
      <c r="D144" s="48">
        <v>18069.599999999999</v>
      </c>
      <c r="E144" s="48">
        <v>18949.5</v>
      </c>
      <c r="F144" s="48">
        <v>18733.5</v>
      </c>
      <c r="G144" s="48">
        <v>16232.6</v>
      </c>
      <c r="H144" s="48">
        <v>12742</v>
      </c>
      <c r="I144" s="48">
        <v>12184.5</v>
      </c>
      <c r="J144" s="48">
        <v>12436.4</v>
      </c>
      <c r="K144" s="48">
        <v>12953.5</v>
      </c>
      <c r="L144" s="48">
        <v>18514.400000000001</v>
      </c>
      <c r="M144" s="48">
        <v>13472</v>
      </c>
      <c r="N144" s="34">
        <v>9309.2000000000007</v>
      </c>
      <c r="O144" s="34">
        <v>11227.6</v>
      </c>
      <c r="P144" s="34">
        <v>13326.1</v>
      </c>
      <c r="Q144" s="34">
        <v>7514.1</v>
      </c>
      <c r="R144" s="34">
        <v>6412.5</v>
      </c>
      <c r="S144" s="48">
        <v>5675</v>
      </c>
      <c r="T144" s="48">
        <v>5206</v>
      </c>
      <c r="U144" s="48">
        <v>3790</v>
      </c>
      <c r="V144" s="48">
        <v>3630</v>
      </c>
      <c r="W144" s="48">
        <v>3955</v>
      </c>
      <c r="X144" s="48">
        <v>8695</v>
      </c>
      <c r="Y144" s="48">
        <v>4820</v>
      </c>
      <c r="Z144" s="48">
        <v>4086</v>
      </c>
      <c r="AA144" s="48">
        <v>3117</v>
      </c>
      <c r="AB144" s="48">
        <v>3721</v>
      </c>
      <c r="AC144" s="48">
        <v>3438</v>
      </c>
      <c r="AD144" s="34">
        <v>4850</v>
      </c>
      <c r="AE144" s="34">
        <f>AE21</f>
        <v>7253</v>
      </c>
      <c r="AF144" s="34">
        <f>AF21</f>
        <v>5444</v>
      </c>
    </row>
    <row r="145" spans="1:32" x14ac:dyDescent="0.2">
      <c r="A145" s="13" t="s">
        <v>167</v>
      </c>
      <c r="B145" s="24" t="s">
        <v>32</v>
      </c>
      <c r="C145" s="34">
        <v>45</v>
      </c>
      <c r="D145" s="48">
        <v>135</v>
      </c>
      <c r="E145" s="42">
        <v>315</v>
      </c>
      <c r="F145" s="42">
        <v>201.4</v>
      </c>
      <c r="G145" s="42">
        <v>216.6</v>
      </c>
      <c r="H145" s="42">
        <v>880</v>
      </c>
      <c r="I145" s="48">
        <v>480</v>
      </c>
      <c r="J145" s="48">
        <v>200</v>
      </c>
      <c r="K145" s="48">
        <v>280</v>
      </c>
      <c r="L145" s="48">
        <v>280</v>
      </c>
      <c r="M145" s="48">
        <v>0</v>
      </c>
      <c r="N145" s="34">
        <v>0</v>
      </c>
      <c r="O145" s="34">
        <v>0</v>
      </c>
      <c r="P145" s="34">
        <v>0</v>
      </c>
      <c r="Q145" s="34">
        <v>18</v>
      </c>
      <c r="R145" s="34">
        <v>0</v>
      </c>
      <c r="S145" s="42">
        <v>30</v>
      </c>
      <c r="T145" s="42">
        <v>0</v>
      </c>
      <c r="U145" s="42">
        <v>230</v>
      </c>
      <c r="V145" s="58">
        <v>0</v>
      </c>
      <c r="W145" s="58">
        <v>0</v>
      </c>
      <c r="X145" s="48">
        <v>20</v>
      </c>
      <c r="Y145" s="48">
        <v>20</v>
      </c>
      <c r="Z145" s="42">
        <v>10</v>
      </c>
      <c r="AA145" s="42">
        <v>62.5</v>
      </c>
      <c r="AB145" s="42">
        <v>62.5</v>
      </c>
      <c r="AC145" s="42">
        <v>62.5</v>
      </c>
      <c r="AD145" s="58">
        <v>0</v>
      </c>
      <c r="AE145" s="34">
        <f>AE46</f>
        <v>135</v>
      </c>
      <c r="AF145" s="34">
        <f>AF46</f>
        <v>135</v>
      </c>
    </row>
    <row r="146" spans="1:32" x14ac:dyDescent="0.2">
      <c r="A146" s="13" t="s">
        <v>168</v>
      </c>
      <c r="B146" s="24" t="s">
        <v>32</v>
      </c>
      <c r="C146" s="34">
        <v>9715.9</v>
      </c>
      <c r="D146" s="48">
        <v>6740.9</v>
      </c>
      <c r="E146" s="48">
        <v>6071.8</v>
      </c>
      <c r="F146" s="48">
        <v>2914.4</v>
      </c>
      <c r="G146" s="48">
        <v>3435</v>
      </c>
      <c r="H146" s="48">
        <v>3314.5</v>
      </c>
      <c r="I146" s="48">
        <v>7935.6</v>
      </c>
      <c r="J146" s="48">
        <v>7708.5</v>
      </c>
      <c r="K146" s="48">
        <v>8018</v>
      </c>
      <c r="L146" s="48">
        <v>10256.5</v>
      </c>
      <c r="M146" s="48">
        <v>6148</v>
      </c>
      <c r="N146" s="34">
        <v>5492.5</v>
      </c>
      <c r="O146" s="34">
        <v>6885.5</v>
      </c>
      <c r="P146" s="34">
        <v>14828.3</v>
      </c>
      <c r="Q146" s="34">
        <v>11193</v>
      </c>
      <c r="R146" s="34">
        <v>8350.5</v>
      </c>
      <c r="S146" s="48">
        <v>9173.2000000000007</v>
      </c>
      <c r="T146" s="48">
        <v>6757.5</v>
      </c>
      <c r="U146" s="48">
        <v>6590.9</v>
      </c>
      <c r="V146" s="48">
        <v>3577</v>
      </c>
      <c r="W146" s="48">
        <v>3472</v>
      </c>
      <c r="X146" s="48">
        <v>9903.9</v>
      </c>
      <c r="Y146" s="48">
        <v>6100</v>
      </c>
      <c r="Z146" s="48">
        <v>3929.5</v>
      </c>
      <c r="AA146" s="48">
        <v>2935.5</v>
      </c>
      <c r="AB146" s="48">
        <v>5715</v>
      </c>
      <c r="AC146" s="48">
        <v>6380</v>
      </c>
      <c r="AD146" s="34">
        <v>10030</v>
      </c>
      <c r="AE146" s="34">
        <f>AE65</f>
        <v>11567.5</v>
      </c>
      <c r="AF146" s="34">
        <f>AF65</f>
        <v>4391</v>
      </c>
    </row>
    <row r="147" spans="1:32" x14ac:dyDescent="0.2">
      <c r="A147" s="13" t="s">
        <v>169</v>
      </c>
      <c r="B147" s="24" t="s">
        <v>32</v>
      </c>
      <c r="C147" s="34">
        <v>67946.100000000006</v>
      </c>
      <c r="D147" s="48">
        <v>69962.100000000006</v>
      </c>
      <c r="E147" s="48">
        <v>33496.199999999997</v>
      </c>
      <c r="F147" s="48">
        <v>22900.6</v>
      </c>
      <c r="G147" s="48">
        <v>65948.600000000006</v>
      </c>
      <c r="H147" s="48">
        <v>38780.5</v>
      </c>
      <c r="I147" s="48">
        <v>50565.2</v>
      </c>
      <c r="J147" s="48">
        <v>73482</v>
      </c>
      <c r="K147" s="48">
        <v>69672.7</v>
      </c>
      <c r="L147" s="48">
        <v>88756.9</v>
      </c>
      <c r="M147" s="48">
        <v>53380</v>
      </c>
      <c r="N147" s="34">
        <v>54635</v>
      </c>
      <c r="O147" s="34">
        <v>55129.9</v>
      </c>
      <c r="P147" s="34">
        <v>72603.7</v>
      </c>
      <c r="Q147" s="34">
        <v>45480.800000000003</v>
      </c>
      <c r="R147" s="34">
        <v>42411.3</v>
      </c>
      <c r="S147" s="48">
        <v>47592.5</v>
      </c>
      <c r="T147" s="48">
        <v>41446.699999999997</v>
      </c>
      <c r="U147" s="48">
        <v>29768.799999999999</v>
      </c>
      <c r="V147" s="48">
        <v>16802.2</v>
      </c>
      <c r="W147" s="48">
        <v>9945.9</v>
      </c>
      <c r="X147" s="48">
        <v>29358.5</v>
      </c>
      <c r="Y147" s="48">
        <v>16521</v>
      </c>
      <c r="Z147" s="48">
        <v>11511.8</v>
      </c>
      <c r="AA147" s="48">
        <v>6458.4</v>
      </c>
      <c r="AB147" s="48">
        <v>16564</v>
      </c>
      <c r="AC147" s="48">
        <v>15872</v>
      </c>
      <c r="AD147" s="34">
        <v>37145</v>
      </c>
      <c r="AE147" s="34">
        <f>AE83</f>
        <v>47247.5</v>
      </c>
      <c r="AF147" s="34">
        <f>AF83</f>
        <v>32453.000000000004</v>
      </c>
    </row>
    <row r="148" spans="1:32" x14ac:dyDescent="0.2">
      <c r="A148" s="13" t="s">
        <v>170</v>
      </c>
      <c r="B148" s="24" t="s">
        <v>32</v>
      </c>
      <c r="C148" s="34">
        <v>1817</v>
      </c>
      <c r="D148" s="34">
        <v>5781</v>
      </c>
      <c r="E148" s="34">
        <v>2509</v>
      </c>
      <c r="F148" s="34">
        <v>2228.5</v>
      </c>
      <c r="G148" s="34">
        <v>4341</v>
      </c>
      <c r="H148" s="34">
        <v>9709</v>
      </c>
      <c r="I148" s="34">
        <v>8760</v>
      </c>
      <c r="J148" s="34">
        <v>8251</v>
      </c>
      <c r="K148" s="34">
        <v>6137</v>
      </c>
      <c r="L148" s="34">
        <v>9615</v>
      </c>
      <c r="M148" s="34">
        <v>7390</v>
      </c>
      <c r="N148" s="34">
        <v>4587.5</v>
      </c>
      <c r="O148" s="34">
        <v>4085.9</v>
      </c>
      <c r="P148" s="34">
        <v>5878.6</v>
      </c>
      <c r="Q148" s="34">
        <v>4584</v>
      </c>
      <c r="R148" s="34">
        <v>5055.8</v>
      </c>
      <c r="S148" s="34">
        <v>7192.2</v>
      </c>
      <c r="T148" s="34">
        <v>3761</v>
      </c>
      <c r="U148" s="34">
        <v>4719.3</v>
      </c>
      <c r="V148" s="34">
        <v>3106.4</v>
      </c>
      <c r="W148" s="34">
        <v>3221.5</v>
      </c>
      <c r="X148" s="34">
        <v>5345</v>
      </c>
      <c r="Y148" s="34">
        <v>4664</v>
      </c>
      <c r="Z148" s="34">
        <v>2935.6</v>
      </c>
      <c r="AA148" s="34">
        <v>3196.9</v>
      </c>
      <c r="AB148" s="34">
        <v>3811.2</v>
      </c>
      <c r="AC148" s="34">
        <v>3403.5</v>
      </c>
      <c r="AD148" s="34">
        <v>9625</v>
      </c>
      <c r="AE148" s="34">
        <f>AE115</f>
        <v>2948.7</v>
      </c>
      <c r="AF148" s="34">
        <f>AF115</f>
        <v>3206.1000000000004</v>
      </c>
    </row>
    <row r="149" spans="1:32" x14ac:dyDescent="0.2">
      <c r="A149" s="13" t="s">
        <v>171</v>
      </c>
      <c r="B149" s="24" t="s">
        <v>32</v>
      </c>
      <c r="C149" s="34">
        <v>15978.2</v>
      </c>
      <c r="D149" s="34">
        <v>36628.5</v>
      </c>
      <c r="E149" s="34">
        <v>31975</v>
      </c>
      <c r="F149" s="34">
        <v>32395.599999999999</v>
      </c>
      <c r="G149" s="34">
        <v>43820.5</v>
      </c>
      <c r="H149" s="34">
        <v>38146</v>
      </c>
      <c r="I149" s="34">
        <v>43293.4</v>
      </c>
      <c r="J149" s="34">
        <v>41599.1</v>
      </c>
      <c r="K149" s="34">
        <v>39599.1</v>
      </c>
      <c r="L149" s="34">
        <v>49260.2</v>
      </c>
      <c r="M149" s="34">
        <v>41830</v>
      </c>
      <c r="N149" s="34">
        <v>31362</v>
      </c>
      <c r="O149" s="34">
        <v>28693</v>
      </c>
      <c r="P149" s="34">
        <v>27042.6</v>
      </c>
      <c r="Q149" s="34">
        <v>20960.5</v>
      </c>
      <c r="R149" s="34">
        <v>21505.200000000001</v>
      </c>
      <c r="S149" s="34">
        <v>21357.8</v>
      </c>
      <c r="T149" s="34">
        <v>12879.2</v>
      </c>
      <c r="U149" s="34">
        <v>8576</v>
      </c>
      <c r="V149" s="34">
        <v>4738.7</v>
      </c>
      <c r="W149" s="34">
        <v>4636.8999999999996</v>
      </c>
      <c r="X149" s="34">
        <v>10764.7</v>
      </c>
      <c r="Y149" s="34">
        <v>7095</v>
      </c>
      <c r="Z149" s="34">
        <v>4791.6000000000004</v>
      </c>
      <c r="AA149" s="34">
        <v>3136</v>
      </c>
      <c r="AB149" s="34">
        <v>4482</v>
      </c>
      <c r="AC149" s="34">
        <v>4625</v>
      </c>
      <c r="AD149" s="34">
        <v>5312</v>
      </c>
      <c r="AE149" s="34">
        <f>AE124</f>
        <v>8058</v>
      </c>
      <c r="AF149" s="34">
        <f>AF124</f>
        <v>5612.5</v>
      </c>
    </row>
    <row r="150" spans="1:32" ht="15" x14ac:dyDescent="0.25">
      <c r="A150" s="16" t="s">
        <v>172</v>
      </c>
      <c r="B150" s="25"/>
      <c r="C150" s="35">
        <v>1356675</v>
      </c>
      <c r="D150" s="35">
        <v>1843874</v>
      </c>
      <c r="E150" s="35">
        <v>1654850.5</v>
      </c>
      <c r="F150" s="35">
        <v>1736101.5</v>
      </c>
      <c r="G150" s="35">
        <v>1902558.5</v>
      </c>
      <c r="H150" s="35">
        <v>1796654.1</v>
      </c>
      <c r="I150" s="35">
        <v>1416433.8</v>
      </c>
      <c r="J150" s="35">
        <v>1299320.8999999999</v>
      </c>
      <c r="K150" s="35">
        <v>1585559.6</v>
      </c>
      <c r="L150" s="35">
        <v>1661136.9</v>
      </c>
      <c r="M150" s="35">
        <v>1304231.2</v>
      </c>
      <c r="N150" s="35">
        <v>969926.3</v>
      </c>
      <c r="O150" s="35">
        <v>834968.8</v>
      </c>
      <c r="P150" s="35">
        <v>859081.6</v>
      </c>
      <c r="Q150" s="35">
        <v>833951.9</v>
      </c>
      <c r="R150" s="35">
        <v>806554</v>
      </c>
      <c r="S150" s="35">
        <v>687619.8</v>
      </c>
      <c r="T150" s="35">
        <v>525542.80000000005</v>
      </c>
      <c r="U150" s="35">
        <v>316242.7</v>
      </c>
      <c r="V150" s="35">
        <v>249936.3</v>
      </c>
      <c r="W150" s="35">
        <v>294526.59999999998</v>
      </c>
      <c r="X150" s="35">
        <v>572834.9</v>
      </c>
      <c r="Y150" s="35">
        <v>369476</v>
      </c>
      <c r="Z150" s="35">
        <v>287394.8</v>
      </c>
      <c r="AA150" s="35">
        <v>251108.8</v>
      </c>
      <c r="AB150" s="35">
        <v>256852.5</v>
      </c>
      <c r="AC150" s="35">
        <v>290733</v>
      </c>
      <c r="AD150" s="35">
        <v>270785.5</v>
      </c>
      <c r="AE150" s="35">
        <f>SUM(AE128:AE135)</f>
        <v>389726.5</v>
      </c>
      <c r="AF150" s="35">
        <f>SUM(AF128:AF135)</f>
        <v>292477.90000000002</v>
      </c>
    </row>
    <row r="151" spans="1:32" ht="15" x14ac:dyDescent="0.25">
      <c r="A151" s="16" t="s">
        <v>173</v>
      </c>
      <c r="B151" s="25"/>
      <c r="C151" s="35">
        <v>1348272.1</v>
      </c>
      <c r="D151" s="35">
        <v>1605780.3</v>
      </c>
      <c r="E151" s="35">
        <v>1439536.4</v>
      </c>
      <c r="F151" s="35">
        <v>1437288.5</v>
      </c>
      <c r="G151" s="35">
        <v>1680524.5</v>
      </c>
      <c r="H151" s="35">
        <v>1494097.2</v>
      </c>
      <c r="I151" s="35">
        <v>1229410</v>
      </c>
      <c r="J151" s="35">
        <v>1153490.5</v>
      </c>
      <c r="K151" s="35">
        <v>1422876.2</v>
      </c>
      <c r="L151" s="35">
        <v>1501912.5</v>
      </c>
      <c r="M151" s="35">
        <v>1277443.5</v>
      </c>
      <c r="N151" s="35">
        <v>857060.3</v>
      </c>
      <c r="O151" s="35">
        <v>704841.2</v>
      </c>
      <c r="P151" s="35">
        <v>654654.69999999995</v>
      </c>
      <c r="Q151" s="35">
        <v>681143</v>
      </c>
      <c r="R151" s="35">
        <v>777770.2</v>
      </c>
      <c r="S151" s="35">
        <v>538824.69999999995</v>
      </c>
      <c r="T151" s="35">
        <v>403396.1</v>
      </c>
      <c r="U151" s="35">
        <v>212196.2</v>
      </c>
      <c r="V151" s="35">
        <v>158064.70000000001</v>
      </c>
      <c r="W151" s="35">
        <v>214358.9</v>
      </c>
      <c r="X151" s="35">
        <v>429313.1</v>
      </c>
      <c r="Y151" s="35">
        <v>252651.3</v>
      </c>
      <c r="Z151" s="35">
        <v>236059.4</v>
      </c>
      <c r="AA151" s="35">
        <v>216496.5</v>
      </c>
      <c r="AB151" s="35">
        <v>234836.6</v>
      </c>
      <c r="AC151" s="35">
        <v>288233.90000000002</v>
      </c>
      <c r="AD151" s="35">
        <v>234355.20000000001</v>
      </c>
      <c r="AE151" s="35">
        <f>SUM(AE136:AE142)</f>
        <v>301192.5</v>
      </c>
      <c r="AF151" s="35">
        <f>SUM(AF136:AF142)</f>
        <v>269450.5</v>
      </c>
    </row>
    <row r="152" spans="1:32" ht="15" x14ac:dyDescent="0.25">
      <c r="A152" s="16" t="s">
        <v>174</v>
      </c>
      <c r="B152" s="25"/>
      <c r="C152" s="35">
        <v>115247.4</v>
      </c>
      <c r="D152" s="35">
        <v>147656.4</v>
      </c>
      <c r="E152" s="35">
        <v>98493.8</v>
      </c>
      <c r="F152" s="35">
        <v>85485.5</v>
      </c>
      <c r="G152" s="35">
        <v>144475.20000000001</v>
      </c>
      <c r="H152" s="35">
        <v>111276.4</v>
      </c>
      <c r="I152" s="35">
        <v>130049.9</v>
      </c>
      <c r="J152" s="35">
        <v>150956.29999999999</v>
      </c>
      <c r="K152" s="35">
        <v>145677.5</v>
      </c>
      <c r="L152" s="35">
        <v>185500.4</v>
      </c>
      <c r="M152" s="35">
        <v>127110</v>
      </c>
      <c r="N152" s="35">
        <v>110123.7</v>
      </c>
      <c r="O152" s="35">
        <v>112958.9</v>
      </c>
      <c r="P152" s="35">
        <v>140158.79999999999</v>
      </c>
      <c r="Q152" s="35">
        <v>92991.6</v>
      </c>
      <c r="R152" s="35">
        <v>88751.1</v>
      </c>
      <c r="S152" s="35">
        <v>96000.1</v>
      </c>
      <c r="T152" s="35">
        <v>75476.399999999994</v>
      </c>
      <c r="U152" s="35">
        <v>56693</v>
      </c>
      <c r="V152" s="35">
        <v>33381.9</v>
      </c>
      <c r="W152" s="35">
        <v>26839.200000000001</v>
      </c>
      <c r="X152" s="35">
        <v>67056.600000000006</v>
      </c>
      <c r="Y152" s="35">
        <v>41260</v>
      </c>
      <c r="Z152" s="35">
        <v>29193.5</v>
      </c>
      <c r="AA152" s="35">
        <v>20446.8</v>
      </c>
      <c r="AB152" s="35">
        <v>36624.699999999997</v>
      </c>
      <c r="AC152" s="35">
        <v>36248.5</v>
      </c>
      <c r="AD152" s="35">
        <v>72067.399999999994</v>
      </c>
      <c r="AE152" s="35">
        <f>SUM(AE143:AE149)</f>
        <v>79946.2</v>
      </c>
      <c r="AF152" s="35">
        <f>SUM(AF143:AF149)</f>
        <v>54082.8</v>
      </c>
    </row>
    <row r="153" spans="1:32" ht="15" x14ac:dyDescent="0.25">
      <c r="A153" s="16" t="s">
        <v>175</v>
      </c>
      <c r="B153" s="25" t="s">
        <v>148</v>
      </c>
      <c r="C153" s="35">
        <v>2820194.5</v>
      </c>
      <c r="D153" s="35">
        <v>3597310.7</v>
      </c>
      <c r="E153" s="35">
        <v>3192880.7</v>
      </c>
      <c r="F153" s="35">
        <v>3258875.5</v>
      </c>
      <c r="G153" s="35">
        <v>3727558.2</v>
      </c>
      <c r="H153" s="35">
        <v>3402027.7</v>
      </c>
      <c r="I153" s="35">
        <v>2775893.7</v>
      </c>
      <c r="J153" s="35">
        <v>2603767.7000000002</v>
      </c>
      <c r="K153" s="35">
        <v>3154113.3</v>
      </c>
      <c r="L153" s="35">
        <v>3348549.8</v>
      </c>
      <c r="M153" s="35">
        <v>2708784.7</v>
      </c>
      <c r="N153" s="35">
        <v>1937110.3</v>
      </c>
      <c r="O153" s="35">
        <v>1652768.9</v>
      </c>
      <c r="P153" s="35">
        <v>1653895.1</v>
      </c>
      <c r="Q153" s="35">
        <v>1608086.5</v>
      </c>
      <c r="R153" s="35">
        <v>1673075.3</v>
      </c>
      <c r="S153" s="35">
        <v>1322444.6000000001</v>
      </c>
      <c r="T153" s="35">
        <v>1004415.3</v>
      </c>
      <c r="U153" s="35">
        <v>585131.9</v>
      </c>
      <c r="V153" s="35">
        <v>441382.9</v>
      </c>
      <c r="W153" s="35">
        <v>535724.69999999995</v>
      </c>
      <c r="X153" s="35">
        <v>1069204.6000000001</v>
      </c>
      <c r="Y153" s="35">
        <v>663387.30000000005</v>
      </c>
      <c r="Z153" s="35">
        <v>552647.69999999995</v>
      </c>
      <c r="AA153" s="35">
        <v>488052.1</v>
      </c>
      <c r="AB153" s="35">
        <v>528313.80000000005</v>
      </c>
      <c r="AC153" s="35">
        <v>615215.4</v>
      </c>
      <c r="AD153" s="35">
        <v>577208.1</v>
      </c>
      <c r="AE153" s="35">
        <f>SUM(AE150:AE152)</f>
        <v>770865.2</v>
      </c>
      <c r="AF153" s="35">
        <f>SUM(AF150:AF152)</f>
        <v>616011.20000000007</v>
      </c>
    </row>
    <row r="154" spans="1:32" ht="15" x14ac:dyDescent="0.25">
      <c r="A154" s="38" t="s">
        <v>176</v>
      </c>
      <c r="B154" s="39" t="s">
        <v>49</v>
      </c>
      <c r="C154" s="38"/>
      <c r="D154" s="40">
        <v>35.911253616378275</v>
      </c>
      <c r="E154" s="40">
        <v>-10.251432581618916</v>
      </c>
      <c r="F154" s="40">
        <v>4.9098695018069609</v>
      </c>
      <c r="G154" s="40">
        <v>9.5879762790366811</v>
      </c>
      <c r="H154" s="40">
        <v>-5.5664201652669245</v>
      </c>
      <c r="I154" s="40">
        <v>-21.162687909709501</v>
      </c>
      <c r="J154" s="40">
        <v>-8.2681520308255951</v>
      </c>
      <c r="K154" s="40">
        <v>22.029869603421311</v>
      </c>
      <c r="L154" s="40">
        <v>4.766601015817999</v>
      </c>
      <c r="M154" s="40">
        <v>-21.48562830673378</v>
      </c>
      <c r="N154" s="40">
        <v>-25.632334205775781</v>
      </c>
      <c r="O154" s="40">
        <v>-13.91420152232185</v>
      </c>
      <c r="P154" s="40">
        <v>2.8878683850222822</v>
      </c>
      <c r="Q154" s="40">
        <v>-2.9251819617600887</v>
      </c>
      <c r="R154" s="40">
        <v>-3.2853093805530058</v>
      </c>
      <c r="S154" s="40">
        <v>-14.745968651819959</v>
      </c>
      <c r="T154" s="40">
        <v>-23.570729056958509</v>
      </c>
      <c r="U154" s="40">
        <v>-39.825509929923882</v>
      </c>
      <c r="V154" s="40">
        <v>-20.966934572718998</v>
      </c>
      <c r="W154" s="40">
        <v>17.840665801646256</v>
      </c>
      <c r="X154" s="40">
        <v>94.493434548865906</v>
      </c>
      <c r="Y154" s="40">
        <v>-35.500438258911949</v>
      </c>
      <c r="Z154" s="40">
        <v>-22.215570158819521</v>
      </c>
      <c r="AA154" s="40">
        <v>-12.625837349875503</v>
      </c>
      <c r="AB154" s="40">
        <v>2.2873352108727421</v>
      </c>
      <c r="AC154" s="40">
        <v>13.190644436008993</v>
      </c>
      <c r="AD154" s="40">
        <f t="shared" ref="AD154:AF157" si="0">(AD150-AC150)/AC150%</f>
        <v>-6.8611062383699135</v>
      </c>
      <c r="AE154" s="40">
        <f t="shared" si="0"/>
        <v>43.924434653997352</v>
      </c>
      <c r="AF154" s="40">
        <f t="shared" si="0"/>
        <v>-24.953037578917517</v>
      </c>
    </row>
    <row r="155" spans="1:32" ht="15" x14ac:dyDescent="0.25">
      <c r="A155" s="38" t="s">
        <v>177</v>
      </c>
      <c r="B155" s="39" t="s">
        <v>28</v>
      </c>
      <c r="C155" s="38"/>
      <c r="D155" s="40">
        <v>19.099126949226342</v>
      </c>
      <c r="E155" s="40">
        <v>-10.352842166515565</v>
      </c>
      <c r="F155" s="40">
        <v>-0.15615443972100371</v>
      </c>
      <c r="G155" s="40">
        <v>16.923255143278471</v>
      </c>
      <c r="H155" s="40">
        <v>-11.093399709435957</v>
      </c>
      <c r="I155" s="40">
        <v>-17.715527477061062</v>
      </c>
      <c r="J155" s="40">
        <v>-6.1752791989653568</v>
      </c>
      <c r="K155" s="40">
        <v>23.353959135337476</v>
      </c>
      <c r="L155" s="40">
        <v>5.5546856430657883</v>
      </c>
      <c r="M155" s="40">
        <v>-14.945544430850665</v>
      </c>
      <c r="N155" s="40">
        <v>-32.908163844428344</v>
      </c>
      <c r="O155" s="40">
        <v>-17.760605642333459</v>
      </c>
      <c r="P155" s="40">
        <v>-7.1202563073781731</v>
      </c>
      <c r="Q155" s="40">
        <v>4.0461482977209284</v>
      </c>
      <c r="R155" s="40">
        <v>14.186037293196868</v>
      </c>
      <c r="S155" s="40">
        <v>-30.72186360444255</v>
      </c>
      <c r="T155" s="40">
        <v>-25.134074217458849</v>
      </c>
      <c r="U155" s="40">
        <v>-47.397557884173885</v>
      </c>
      <c r="V155" s="40">
        <v>-25.510117523310974</v>
      </c>
      <c r="W155" s="40">
        <v>35.614656529889331</v>
      </c>
      <c r="X155" s="40">
        <v>100.27771181882348</v>
      </c>
      <c r="Y155" s="40">
        <v>-41.149874066270051</v>
      </c>
      <c r="Z155" s="40">
        <v>-6.5671144379625179</v>
      </c>
      <c r="AA155" s="40">
        <v>-8.2872785409096164</v>
      </c>
      <c r="AB155" s="40">
        <v>8.4713147787608598</v>
      </c>
      <c r="AC155" s="40">
        <v>22.738065531522778</v>
      </c>
      <c r="AD155" s="40">
        <f t="shared" si="0"/>
        <v>-18.692700615715225</v>
      </c>
      <c r="AE155" s="40">
        <f t="shared" si="0"/>
        <v>28.519657340652131</v>
      </c>
      <c r="AF155" s="40">
        <f t="shared" si="0"/>
        <v>-10.538775035898968</v>
      </c>
    </row>
    <row r="156" spans="1:32" ht="15" x14ac:dyDescent="0.25">
      <c r="A156" s="38" t="s">
        <v>178</v>
      </c>
      <c r="B156" s="39" t="s">
        <v>32</v>
      </c>
      <c r="C156" s="38"/>
      <c r="D156" s="40">
        <v>28.12124178072564</v>
      </c>
      <c r="E156" s="40">
        <v>-33.295271996337441</v>
      </c>
      <c r="F156" s="40">
        <v>-13.207227256944096</v>
      </c>
      <c r="G156" s="40">
        <v>69.005503857379338</v>
      </c>
      <c r="H156" s="40">
        <v>-22.978891879021461</v>
      </c>
      <c r="I156" s="40">
        <v>16.871052622119336</v>
      </c>
      <c r="J156" s="40">
        <v>16.075675567609043</v>
      </c>
      <c r="K156" s="40">
        <v>-3.4969060582433387</v>
      </c>
      <c r="L156" s="40">
        <v>27.336342262875181</v>
      </c>
      <c r="M156" s="40">
        <v>-31.477236706767208</v>
      </c>
      <c r="N156" s="40">
        <v>-13.363464715600664</v>
      </c>
      <c r="O156" s="40">
        <v>2.5745593364552741</v>
      </c>
      <c r="P156" s="40">
        <v>24.079466071287872</v>
      </c>
      <c r="Q156" s="40">
        <v>-33.652685382580316</v>
      </c>
      <c r="R156" s="40">
        <v>-4.5600892983882408</v>
      </c>
      <c r="S156" s="40">
        <v>8.1677860894118481</v>
      </c>
      <c r="T156" s="40">
        <v>-21.378831897050116</v>
      </c>
      <c r="U156" s="40">
        <v>-24.886454573880044</v>
      </c>
      <c r="V156" s="40">
        <v>-41.118127458416382</v>
      </c>
      <c r="W156" s="40">
        <v>-19.599543465171248</v>
      </c>
      <c r="X156" s="40">
        <v>149.84574801037292</v>
      </c>
      <c r="Y156" s="40">
        <v>-38.469889615638138</v>
      </c>
      <c r="Z156" s="40">
        <v>-29.245031507513328</v>
      </c>
      <c r="AA156" s="40">
        <v>-29.961121482521797</v>
      </c>
      <c r="AB156" s="40">
        <v>79.12191638789443</v>
      </c>
      <c r="AC156" s="40">
        <v>-1.027175649220327</v>
      </c>
      <c r="AD156" s="40">
        <f t="shared" si="0"/>
        <v>98.814847510931472</v>
      </c>
      <c r="AE156" s="40">
        <f t="shared" si="0"/>
        <v>10.932543702145496</v>
      </c>
      <c r="AF156" s="40">
        <f t="shared" si="0"/>
        <v>-32.351006051569676</v>
      </c>
    </row>
    <row r="157" spans="1:32" ht="15" x14ac:dyDescent="0.25">
      <c r="A157" s="38" t="s">
        <v>179</v>
      </c>
      <c r="B157" s="39" t="s">
        <v>148</v>
      </c>
      <c r="C157" s="38"/>
      <c r="D157" s="40">
        <v>27.555411515056857</v>
      </c>
      <c r="E157" s="40">
        <v>-11.242565175145977</v>
      </c>
      <c r="F157" s="40">
        <v>2.0669359804141698</v>
      </c>
      <c r="G157" s="40">
        <v>14.381730753445481</v>
      </c>
      <c r="H157" s="40">
        <v>-8.7330762535109443</v>
      </c>
      <c r="I157" s="40">
        <v>-18.404729626393106</v>
      </c>
      <c r="J157" s="40">
        <v>-6.2007417647152696</v>
      </c>
      <c r="K157" s="40">
        <v>21.136509220849447</v>
      </c>
      <c r="L157" s="40">
        <v>6.1645375896927996</v>
      </c>
      <c r="M157" s="40">
        <v>-19.105736459406984</v>
      </c>
      <c r="N157" s="40">
        <v>-28.487845490267279</v>
      </c>
      <c r="O157" s="40">
        <v>-14.678637556157755</v>
      </c>
      <c r="P157" s="40">
        <v>6.8140197942990477E-2</v>
      </c>
      <c r="Q157" s="40">
        <v>-2.7697403541494312</v>
      </c>
      <c r="R157" s="40">
        <v>4.0413746399836112</v>
      </c>
      <c r="S157" s="40">
        <v>-20.957257572328032</v>
      </c>
      <c r="T157" s="40">
        <v>-24.048591525119466</v>
      </c>
      <c r="U157" s="40">
        <v>-41.744027594959974</v>
      </c>
      <c r="V157" s="40">
        <v>-24.566939522524748</v>
      </c>
      <c r="W157" s="40">
        <v>21.374140230625137</v>
      </c>
      <c r="X157" s="40">
        <v>99.580978812438588</v>
      </c>
      <c r="Y157" s="40">
        <v>-37.955064914610361</v>
      </c>
      <c r="Z157" s="40">
        <v>-16.69305396711696</v>
      </c>
      <c r="AA157" s="40">
        <v>-11.688386652111278</v>
      </c>
      <c r="AB157" s="40">
        <v>8.2494676285585236</v>
      </c>
      <c r="AC157" s="40">
        <v>16.448860506766994</v>
      </c>
      <c r="AD157" s="40">
        <f t="shared" si="0"/>
        <v>-6.1778850139317134</v>
      </c>
      <c r="AE157" s="40">
        <f t="shared" si="0"/>
        <v>33.550655300921797</v>
      </c>
      <c r="AF157" s="40">
        <f t="shared" si="0"/>
        <v>-20.088337104853078</v>
      </c>
    </row>
    <row r="158" spans="1:32" ht="15.75" x14ac:dyDescent="0.25">
      <c r="A158" s="33" t="s">
        <v>213</v>
      </c>
      <c r="B158" s="27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</row>
    <row r="159" spans="1:32" ht="15" x14ac:dyDescent="0.25">
      <c r="A159" s="9"/>
      <c r="B159" s="9"/>
      <c r="C159" s="37" t="s">
        <v>8</v>
      </c>
      <c r="D159" s="37" t="s">
        <v>9</v>
      </c>
      <c r="E159" s="37" t="s">
        <v>10</v>
      </c>
      <c r="F159" s="37" t="s">
        <v>11</v>
      </c>
      <c r="G159" s="37" t="s">
        <v>12</v>
      </c>
      <c r="H159" s="37" t="s">
        <v>13</v>
      </c>
      <c r="I159" s="37" t="s">
        <v>14</v>
      </c>
      <c r="J159" s="37" t="s">
        <v>15</v>
      </c>
      <c r="K159" s="37" t="s">
        <v>16</v>
      </c>
      <c r="L159" s="37" t="s">
        <v>17</v>
      </c>
      <c r="M159" s="37" t="s">
        <v>18</v>
      </c>
      <c r="N159" s="37" t="s">
        <v>19</v>
      </c>
      <c r="O159" s="37" t="s">
        <v>20</v>
      </c>
      <c r="P159" s="37" t="s">
        <v>21</v>
      </c>
      <c r="Q159" s="37" t="s">
        <v>22</v>
      </c>
      <c r="R159" s="37" t="s">
        <v>23</v>
      </c>
      <c r="S159" s="37" t="s">
        <v>24</v>
      </c>
      <c r="T159" s="37" t="s">
        <v>25</v>
      </c>
      <c r="U159" s="37" t="s">
        <v>26</v>
      </c>
      <c r="V159" s="37" t="s">
        <v>181</v>
      </c>
      <c r="W159" s="37" t="s">
        <v>182</v>
      </c>
      <c r="X159" s="37" t="s">
        <v>183</v>
      </c>
      <c r="Y159" s="37" t="s">
        <v>184</v>
      </c>
      <c r="Z159" s="37" t="s">
        <v>185</v>
      </c>
      <c r="AA159" s="37" t="s">
        <v>186</v>
      </c>
      <c r="AB159" s="37" t="s">
        <v>187</v>
      </c>
      <c r="AC159" s="37" t="s">
        <v>188</v>
      </c>
      <c r="AD159" s="37">
        <v>2016</v>
      </c>
      <c r="AE159" s="37">
        <v>2017</v>
      </c>
      <c r="AF159" s="37" t="s">
        <v>214</v>
      </c>
    </row>
    <row r="160" spans="1:32" x14ac:dyDescent="0.2">
      <c r="A160" s="15" t="s">
        <v>189</v>
      </c>
      <c r="B160" s="28" t="s">
        <v>148</v>
      </c>
      <c r="C160" s="34">
        <v>29368.2</v>
      </c>
      <c r="D160" s="34">
        <v>54698.1</v>
      </c>
      <c r="E160" s="34">
        <v>50924.5</v>
      </c>
      <c r="F160" s="34">
        <v>51129.1</v>
      </c>
      <c r="G160" s="34">
        <v>60053.1</v>
      </c>
      <c r="H160" s="34">
        <v>50888</v>
      </c>
      <c r="I160" s="34">
        <v>55477.9</v>
      </c>
      <c r="J160" s="34">
        <v>54035.5</v>
      </c>
      <c r="K160" s="34">
        <v>52552.6</v>
      </c>
      <c r="L160" s="34">
        <v>67774.600000000006</v>
      </c>
      <c r="M160" s="34">
        <v>55302</v>
      </c>
      <c r="N160" s="34">
        <v>40671.199999999997</v>
      </c>
      <c r="O160" s="34">
        <v>39920.6</v>
      </c>
      <c r="P160" s="34">
        <v>40368.699999999997</v>
      </c>
      <c r="Q160" s="34">
        <v>28474.6</v>
      </c>
      <c r="R160" s="34">
        <v>27917.7</v>
      </c>
      <c r="S160" s="34">
        <v>27032.799999999999</v>
      </c>
      <c r="T160" s="34">
        <v>18085.2</v>
      </c>
      <c r="U160" s="34">
        <v>12366</v>
      </c>
      <c r="V160" s="34">
        <v>8368.7000000000007</v>
      </c>
      <c r="W160" s="34">
        <v>8591.9</v>
      </c>
      <c r="X160" s="34">
        <v>19459.7</v>
      </c>
      <c r="Y160" s="34">
        <v>11915</v>
      </c>
      <c r="Z160" s="34">
        <v>8877.6</v>
      </c>
      <c r="AA160" s="34">
        <v>6253</v>
      </c>
      <c r="AB160" s="34">
        <v>8203</v>
      </c>
      <c r="AC160" s="34">
        <v>8063</v>
      </c>
      <c r="AD160" s="34">
        <v>10162</v>
      </c>
      <c r="AE160" s="34">
        <f>AE144+AE149</f>
        <v>15311</v>
      </c>
      <c r="AF160" s="34">
        <f>AF144+AF149</f>
        <v>11056.5</v>
      </c>
    </row>
    <row r="161" spans="1:32" x14ac:dyDescent="0.2">
      <c r="A161" s="15" t="s">
        <v>190</v>
      </c>
      <c r="B161" s="28" t="s">
        <v>148</v>
      </c>
      <c r="C161" s="34">
        <v>107772.2</v>
      </c>
      <c r="D161" s="34">
        <v>132637.79999999999</v>
      </c>
      <c r="E161" s="34">
        <v>121443.6</v>
      </c>
      <c r="F161" s="34">
        <v>113811.1</v>
      </c>
      <c r="G161" s="34">
        <v>142797</v>
      </c>
      <c r="H161" s="34">
        <v>133768.70000000001</v>
      </c>
      <c r="I161" s="34">
        <v>101437.6</v>
      </c>
      <c r="J161" s="34">
        <v>76104.7</v>
      </c>
      <c r="K161" s="34">
        <v>95651.8</v>
      </c>
      <c r="L161" s="34">
        <v>90860.4</v>
      </c>
      <c r="M161" s="34">
        <v>65177</v>
      </c>
      <c r="N161" s="34">
        <v>55515</v>
      </c>
      <c r="O161" s="34">
        <v>39818.6</v>
      </c>
      <c r="P161" s="34">
        <v>49951.6</v>
      </c>
      <c r="Q161" s="34">
        <v>54385.599999999999</v>
      </c>
      <c r="R161" s="34">
        <v>66911.600000000006</v>
      </c>
      <c r="S161" s="34">
        <v>53187.1</v>
      </c>
      <c r="T161" s="34">
        <v>11963.5</v>
      </c>
      <c r="U161" s="34">
        <v>10380.9</v>
      </c>
      <c r="V161" s="34">
        <v>7207</v>
      </c>
      <c r="W161" s="34">
        <v>7427</v>
      </c>
      <c r="X161" s="34">
        <v>18598.900000000001</v>
      </c>
      <c r="Y161" s="34">
        <v>10920</v>
      </c>
      <c r="Z161" s="34">
        <v>8015.5</v>
      </c>
      <c r="AA161" s="34">
        <v>6052.5</v>
      </c>
      <c r="AB161" s="34">
        <v>9436</v>
      </c>
      <c r="AC161" s="34">
        <v>9818</v>
      </c>
      <c r="AD161" s="34">
        <v>14880</v>
      </c>
      <c r="AE161" s="34">
        <f>AE137+AE139</f>
        <v>69180</v>
      </c>
      <c r="AF161" s="34">
        <f>AF137+AF139</f>
        <v>74740.5</v>
      </c>
    </row>
    <row r="162" spans="1:32" x14ac:dyDescent="0.2">
      <c r="A162" s="15" t="s">
        <v>191</v>
      </c>
      <c r="B162" s="28" t="s">
        <v>148</v>
      </c>
      <c r="C162" s="34">
        <v>141145.4</v>
      </c>
      <c r="D162" s="34">
        <v>210542.3</v>
      </c>
      <c r="E162" s="34">
        <v>198374.9</v>
      </c>
      <c r="F162" s="34">
        <v>204323.9</v>
      </c>
      <c r="G162" s="34">
        <v>157014</v>
      </c>
      <c r="H162" s="34">
        <v>111821.5</v>
      </c>
      <c r="I162" s="34">
        <v>63890.400000000001</v>
      </c>
      <c r="J162" s="34">
        <v>47926.5</v>
      </c>
      <c r="K162" s="34">
        <v>67565.5</v>
      </c>
      <c r="L162" s="34">
        <v>78926.399999999994</v>
      </c>
      <c r="M162" s="34">
        <v>58865</v>
      </c>
      <c r="N162" s="34">
        <v>40060</v>
      </c>
      <c r="O162" s="34">
        <v>40067.4</v>
      </c>
      <c r="P162" s="34">
        <v>37591.199999999997</v>
      </c>
      <c r="Q162" s="34">
        <v>28595.1</v>
      </c>
      <c r="R162" s="34">
        <v>22259</v>
      </c>
      <c r="S162" s="34">
        <v>23053.200000000001</v>
      </c>
      <c r="T162" s="34">
        <v>14990.6</v>
      </c>
      <c r="U162" s="34">
        <v>9172.5</v>
      </c>
      <c r="V162" s="34">
        <v>12821.8</v>
      </c>
      <c r="W162" s="34">
        <v>8463.4</v>
      </c>
      <c r="X162" s="34">
        <v>45035.9</v>
      </c>
      <c r="Y162" s="34">
        <v>27109.200000000001</v>
      </c>
      <c r="Z162" s="34">
        <v>13959.6</v>
      </c>
      <c r="AA162" s="34">
        <v>8157</v>
      </c>
      <c r="AB162" s="34">
        <v>9185.4</v>
      </c>
      <c r="AC162" s="34">
        <v>16038</v>
      </c>
      <c r="AD162" s="34">
        <v>16040</v>
      </c>
      <c r="AE162" s="34">
        <f>AE128</f>
        <v>22750</v>
      </c>
      <c r="AF162" s="34">
        <f>AF128</f>
        <v>18900</v>
      </c>
    </row>
    <row r="163" spans="1:32" x14ac:dyDescent="0.2">
      <c r="A163" s="15" t="s">
        <v>192</v>
      </c>
      <c r="B163" s="28" t="s">
        <v>148</v>
      </c>
      <c r="C163" s="34">
        <v>373653.3</v>
      </c>
      <c r="D163" s="34">
        <v>514594.5</v>
      </c>
      <c r="E163" s="48">
        <v>454660.1</v>
      </c>
      <c r="F163" s="48">
        <v>428603.3</v>
      </c>
      <c r="G163" s="48">
        <v>551725.80000000005</v>
      </c>
      <c r="H163" s="48">
        <v>562815</v>
      </c>
      <c r="I163" s="48">
        <v>449170</v>
      </c>
      <c r="J163" s="34">
        <v>385265</v>
      </c>
      <c r="K163" s="34">
        <v>509857</v>
      </c>
      <c r="L163" s="34">
        <v>510375</v>
      </c>
      <c r="M163" s="34">
        <v>382920</v>
      </c>
      <c r="N163" s="34">
        <v>293585</v>
      </c>
      <c r="O163" s="34">
        <v>244753.2</v>
      </c>
      <c r="P163" s="34">
        <v>258846.4</v>
      </c>
      <c r="Q163" s="34">
        <v>240352.4</v>
      </c>
      <c r="R163" s="34">
        <v>239216.3</v>
      </c>
      <c r="S163" s="48">
        <v>207857.6</v>
      </c>
      <c r="T163" s="48">
        <v>159930.29999999999</v>
      </c>
      <c r="U163" s="48">
        <v>84120.2</v>
      </c>
      <c r="V163" s="48">
        <v>69126.3</v>
      </c>
      <c r="W163" s="48">
        <v>85519.2</v>
      </c>
      <c r="X163" s="48">
        <v>198655.5</v>
      </c>
      <c r="Y163" s="48">
        <v>126350</v>
      </c>
      <c r="Z163" s="48">
        <v>83830</v>
      </c>
      <c r="AA163" s="48">
        <v>73690</v>
      </c>
      <c r="AB163" s="48">
        <v>85613</v>
      </c>
      <c r="AC163" s="48">
        <v>85685</v>
      </c>
      <c r="AD163" s="48">
        <v>68140</v>
      </c>
      <c r="AE163" s="48">
        <f>AE129</f>
        <v>109740</v>
      </c>
      <c r="AF163" s="34">
        <f>AF129</f>
        <v>75484.000000000015</v>
      </c>
    </row>
    <row r="164" spans="1:32" x14ac:dyDescent="0.2">
      <c r="A164" s="15" t="s">
        <v>193</v>
      </c>
      <c r="B164" s="28" t="s">
        <v>148</v>
      </c>
      <c r="C164" s="34">
        <v>45</v>
      </c>
      <c r="D164" s="34">
        <v>135</v>
      </c>
      <c r="E164" s="42">
        <v>315</v>
      </c>
      <c r="F164" s="42">
        <v>201.4</v>
      </c>
      <c r="G164" s="42">
        <v>216.6</v>
      </c>
      <c r="H164" s="42">
        <v>880</v>
      </c>
      <c r="I164" s="48">
        <v>480</v>
      </c>
      <c r="J164" s="34">
        <v>200</v>
      </c>
      <c r="K164" s="34">
        <v>280</v>
      </c>
      <c r="L164" s="34">
        <v>280</v>
      </c>
      <c r="M164" s="34">
        <v>0</v>
      </c>
      <c r="N164" s="34">
        <v>0</v>
      </c>
      <c r="O164" s="34">
        <v>0</v>
      </c>
      <c r="P164" s="34">
        <v>0</v>
      </c>
      <c r="Q164" s="34">
        <v>18</v>
      </c>
      <c r="R164" s="34">
        <v>0</v>
      </c>
      <c r="S164" s="42">
        <v>30</v>
      </c>
      <c r="T164" s="42">
        <v>0</v>
      </c>
      <c r="U164" s="42">
        <v>230</v>
      </c>
      <c r="V164" s="42">
        <v>0</v>
      </c>
      <c r="W164" s="42">
        <v>0</v>
      </c>
      <c r="X164" s="42">
        <v>20</v>
      </c>
      <c r="Y164" s="42">
        <v>20</v>
      </c>
      <c r="Z164" s="42">
        <v>10</v>
      </c>
      <c r="AA164" s="42">
        <v>62.5</v>
      </c>
      <c r="AB164" s="42">
        <v>62.5</v>
      </c>
      <c r="AC164" s="42">
        <v>62.5</v>
      </c>
      <c r="AD164" s="58">
        <v>0</v>
      </c>
      <c r="AE164" s="34">
        <f>AE145</f>
        <v>135</v>
      </c>
      <c r="AF164" s="34">
        <f>AF145</f>
        <v>135</v>
      </c>
    </row>
    <row r="165" spans="1:32" x14ac:dyDescent="0.2">
      <c r="A165" s="15" t="s">
        <v>194</v>
      </c>
      <c r="B165" s="28" t="s">
        <v>148</v>
      </c>
      <c r="C165" s="34">
        <v>663871.4</v>
      </c>
      <c r="D165" s="34">
        <v>711163</v>
      </c>
      <c r="E165" s="34">
        <v>579900.30000000005</v>
      </c>
      <c r="F165" s="34">
        <v>494503</v>
      </c>
      <c r="G165" s="34">
        <v>553439</v>
      </c>
      <c r="H165" s="34">
        <v>511651</v>
      </c>
      <c r="I165" s="34">
        <v>487895</v>
      </c>
      <c r="J165" s="34">
        <v>374143</v>
      </c>
      <c r="K165" s="34">
        <v>502024.9</v>
      </c>
      <c r="L165" s="34">
        <v>543414</v>
      </c>
      <c r="M165" s="34">
        <v>450407.5</v>
      </c>
      <c r="N165" s="34">
        <v>305964.3</v>
      </c>
      <c r="O165" s="34">
        <v>240994.5</v>
      </c>
      <c r="P165" s="34">
        <v>228603.9</v>
      </c>
      <c r="Q165" s="34">
        <v>222729.2</v>
      </c>
      <c r="R165" s="34">
        <v>275513.2</v>
      </c>
      <c r="S165" s="34">
        <v>202864.2</v>
      </c>
      <c r="T165" s="34">
        <v>123095.6</v>
      </c>
      <c r="U165" s="34">
        <v>50340.800000000003</v>
      </c>
      <c r="V165" s="34">
        <v>41123.4</v>
      </c>
      <c r="W165" s="34">
        <v>66056.100000000006</v>
      </c>
      <c r="X165" s="34">
        <v>170121.5</v>
      </c>
      <c r="Y165" s="34">
        <v>91446.3</v>
      </c>
      <c r="Z165" s="34">
        <v>97824.7</v>
      </c>
      <c r="AA165" s="34">
        <v>93429.8</v>
      </c>
      <c r="AB165" s="34">
        <v>119177.60000000001</v>
      </c>
      <c r="AC165" s="34">
        <v>138740</v>
      </c>
      <c r="AD165" s="34">
        <v>124896.2</v>
      </c>
      <c r="AE165" s="34">
        <f>AE136+AE138+AE140</f>
        <v>138468</v>
      </c>
      <c r="AF165" s="34">
        <f>AF136+AF138+AF140</f>
        <v>119280</v>
      </c>
    </row>
    <row r="166" spans="1:32" x14ac:dyDescent="0.2">
      <c r="A166" s="15" t="s">
        <v>195</v>
      </c>
      <c r="B166" s="28" t="s">
        <v>148</v>
      </c>
      <c r="C166" s="34">
        <v>576628.5</v>
      </c>
      <c r="D166" s="34">
        <v>761979.5</v>
      </c>
      <c r="E166" s="34">
        <v>738192.5</v>
      </c>
      <c r="F166" s="34">
        <v>828974.4</v>
      </c>
      <c r="G166" s="34">
        <v>984288.5</v>
      </c>
      <c r="H166" s="34">
        <v>848677.5</v>
      </c>
      <c r="I166" s="34">
        <v>640077.4</v>
      </c>
      <c r="J166" s="34">
        <v>703242.8</v>
      </c>
      <c r="K166" s="34">
        <v>825199.5</v>
      </c>
      <c r="L166" s="34">
        <v>867638.1</v>
      </c>
      <c r="M166" s="34">
        <v>761859</v>
      </c>
      <c r="N166" s="34">
        <v>495581</v>
      </c>
      <c r="O166" s="34">
        <v>424028.1</v>
      </c>
      <c r="P166" s="34">
        <v>376099.2</v>
      </c>
      <c r="Q166" s="34">
        <v>404028.2</v>
      </c>
      <c r="R166" s="34">
        <v>435345.4</v>
      </c>
      <c r="S166" s="34">
        <v>282773.40000000002</v>
      </c>
      <c r="T166" s="34">
        <v>243278.5</v>
      </c>
      <c r="U166" s="34">
        <v>131684.20000000001</v>
      </c>
      <c r="V166" s="34">
        <v>92799</v>
      </c>
      <c r="W166" s="34">
        <v>118180.8</v>
      </c>
      <c r="X166" s="34">
        <v>196058.6</v>
      </c>
      <c r="Y166" s="34">
        <v>115656</v>
      </c>
      <c r="Z166" s="34">
        <v>97518.7</v>
      </c>
      <c r="AA166" s="34">
        <v>81994.7</v>
      </c>
      <c r="AB166" s="34">
        <v>78204</v>
      </c>
      <c r="AC166" s="34">
        <v>104850.9</v>
      </c>
      <c r="AD166" s="34">
        <v>98739</v>
      </c>
      <c r="AE166" s="34">
        <f>AE142+AE141</f>
        <v>93544.5</v>
      </c>
      <c r="AF166" s="34">
        <f>AF142+AF141</f>
        <v>75430</v>
      </c>
    </row>
    <row r="167" spans="1:32" x14ac:dyDescent="0.2">
      <c r="A167" s="15" t="s">
        <v>196</v>
      </c>
      <c r="B167" s="28" t="s">
        <v>148</v>
      </c>
      <c r="C167" s="34">
        <v>258507.9</v>
      </c>
      <c r="D167" s="34">
        <v>338677</v>
      </c>
      <c r="E167" s="34">
        <v>346745.59999999998</v>
      </c>
      <c r="F167" s="34">
        <v>341812.2</v>
      </c>
      <c r="G167" s="34">
        <v>368030</v>
      </c>
      <c r="H167" s="34">
        <v>342675.4</v>
      </c>
      <c r="I167" s="34">
        <v>269232</v>
      </c>
      <c r="J167" s="34">
        <v>237285.5</v>
      </c>
      <c r="K167" s="34">
        <v>287984.40000000002</v>
      </c>
      <c r="L167" s="34">
        <v>292208</v>
      </c>
      <c r="M167" s="34">
        <v>243523.20000000001</v>
      </c>
      <c r="N167" s="34">
        <v>169544.1</v>
      </c>
      <c r="O167" s="34">
        <v>145556</v>
      </c>
      <c r="P167" s="34">
        <v>144607.79999999999</v>
      </c>
      <c r="Q167" s="34">
        <v>149307</v>
      </c>
      <c r="R167" s="34">
        <v>176016.6</v>
      </c>
      <c r="S167" s="34">
        <v>131410</v>
      </c>
      <c r="T167" s="34">
        <v>107650.4</v>
      </c>
      <c r="U167" s="34">
        <v>76238.7</v>
      </c>
      <c r="V167" s="34">
        <v>60044.800000000003</v>
      </c>
      <c r="W167" s="34">
        <v>67152.7</v>
      </c>
      <c r="X167" s="34">
        <v>86750</v>
      </c>
      <c r="Y167" s="34">
        <v>48823.1</v>
      </c>
      <c r="Z167" s="34">
        <v>41626.5</v>
      </c>
      <c r="AA167" s="34">
        <v>32536</v>
      </c>
      <c r="AB167" s="34">
        <v>26056</v>
      </c>
      <c r="AC167" s="34">
        <v>29371</v>
      </c>
      <c r="AD167" s="34">
        <v>34268</v>
      </c>
      <c r="AE167" s="34">
        <f>AE130</f>
        <v>36799</v>
      </c>
      <c r="AF167" s="34">
        <f>AF130</f>
        <v>27523</v>
      </c>
    </row>
    <row r="168" spans="1:32" x14ac:dyDescent="0.2">
      <c r="A168" s="15" t="s">
        <v>197</v>
      </c>
      <c r="B168" s="28" t="s">
        <v>148</v>
      </c>
      <c r="C168" s="34">
        <v>367461.6</v>
      </c>
      <c r="D168" s="34">
        <v>517151.6</v>
      </c>
      <c r="E168" s="34">
        <v>449159.9</v>
      </c>
      <c r="F168" s="34">
        <v>556387.5</v>
      </c>
      <c r="G168" s="34">
        <v>574835.80000000005</v>
      </c>
      <c r="H168" s="34">
        <v>533602.4</v>
      </c>
      <c r="I168" s="34">
        <v>433965.1</v>
      </c>
      <c r="J168" s="34">
        <v>452422.5</v>
      </c>
      <c r="K168" s="34">
        <v>475932.1</v>
      </c>
      <c r="L168" s="34">
        <v>532091.19999999995</v>
      </c>
      <c r="M168" s="34">
        <v>430703</v>
      </c>
      <c r="N168" s="34">
        <v>310216</v>
      </c>
      <c r="O168" s="34">
        <v>256075.1</v>
      </c>
      <c r="P168" s="34">
        <v>257625.3</v>
      </c>
      <c r="Q168" s="34">
        <v>260610.2</v>
      </c>
      <c r="R168" s="34">
        <v>243447.9</v>
      </c>
      <c r="S168" s="34">
        <v>194427</v>
      </c>
      <c r="T168" s="34">
        <v>144722.29999999999</v>
      </c>
      <c r="U168" s="34">
        <v>84495.6</v>
      </c>
      <c r="V168" s="34">
        <v>56877</v>
      </c>
      <c r="W168" s="34">
        <v>62266.9</v>
      </c>
      <c r="X168" s="34">
        <v>116447.6</v>
      </c>
      <c r="Y168" s="34">
        <v>86299.1</v>
      </c>
      <c r="Z168" s="34">
        <v>59124.2</v>
      </c>
      <c r="AA168" s="34">
        <v>52780</v>
      </c>
      <c r="AB168" s="34">
        <v>47418</v>
      </c>
      <c r="AC168" s="34">
        <v>58330</v>
      </c>
      <c r="AD168" s="34">
        <v>61200</v>
      </c>
      <c r="AE168" s="34">
        <f>AE132+AE133</f>
        <v>78980</v>
      </c>
      <c r="AF168" s="34">
        <f>AF132+AF133</f>
        <v>53360</v>
      </c>
    </row>
    <row r="169" spans="1:32" x14ac:dyDescent="0.2">
      <c r="A169" s="15" t="s">
        <v>198</v>
      </c>
      <c r="B169" s="28" t="s">
        <v>148</v>
      </c>
      <c r="C169" s="34">
        <v>146009</v>
      </c>
      <c r="D169" s="34">
        <v>182997.2</v>
      </c>
      <c r="E169" s="34">
        <v>123309.1</v>
      </c>
      <c r="F169" s="34">
        <v>115509.7</v>
      </c>
      <c r="G169" s="34">
        <v>154813.1</v>
      </c>
      <c r="H169" s="34">
        <v>150282.70000000001</v>
      </c>
      <c r="I169" s="34">
        <v>133645.5</v>
      </c>
      <c r="J169" s="34">
        <v>112020.1</v>
      </c>
      <c r="K169" s="34">
        <v>135407.79999999999</v>
      </c>
      <c r="L169" s="34">
        <v>123369</v>
      </c>
      <c r="M169" s="34">
        <v>91354</v>
      </c>
      <c r="N169" s="34">
        <v>73137.5</v>
      </c>
      <c r="O169" s="34">
        <v>78498.100000000006</v>
      </c>
      <c r="P169" s="34">
        <v>85118.399999999994</v>
      </c>
      <c r="Q169" s="34">
        <v>77018.399999999994</v>
      </c>
      <c r="R169" s="34">
        <v>70665.8</v>
      </c>
      <c r="S169" s="34">
        <v>78641.399999999994</v>
      </c>
      <c r="T169" s="34">
        <v>56125.2</v>
      </c>
      <c r="U169" s="34">
        <v>37553.699999999997</v>
      </c>
      <c r="V169" s="34">
        <v>33102.6</v>
      </c>
      <c r="W169" s="34">
        <v>43144.2</v>
      </c>
      <c r="X169" s="34">
        <v>69021</v>
      </c>
      <c r="Y169" s="34">
        <v>44129.599999999999</v>
      </c>
      <c r="Z169" s="34">
        <v>58875</v>
      </c>
      <c r="AA169" s="34">
        <v>58177.3</v>
      </c>
      <c r="AB169" s="34">
        <v>61011</v>
      </c>
      <c r="AC169" s="34">
        <v>69727.5</v>
      </c>
      <c r="AD169" s="34">
        <v>57550.400000000001</v>
      </c>
      <c r="AE169" s="34">
        <f>AE131+AE135+AE143</f>
        <v>95840.3</v>
      </c>
      <c r="AF169" s="34">
        <f>AF131+AF135+AF143</f>
        <v>82589.600000000006</v>
      </c>
    </row>
    <row r="170" spans="1:32" x14ac:dyDescent="0.2">
      <c r="A170" s="15" t="s">
        <v>199</v>
      </c>
      <c r="B170" s="28" t="s">
        <v>148</v>
      </c>
      <c r="C170" s="34">
        <v>77662</v>
      </c>
      <c r="D170" s="34">
        <v>76703</v>
      </c>
      <c r="E170" s="34">
        <v>39568</v>
      </c>
      <c r="F170" s="34">
        <v>25815</v>
      </c>
      <c r="G170" s="34">
        <v>69383.600000000006</v>
      </c>
      <c r="H170" s="34">
        <v>42095</v>
      </c>
      <c r="I170" s="34">
        <v>58500.800000000003</v>
      </c>
      <c r="J170" s="34">
        <v>81190.5</v>
      </c>
      <c r="K170" s="34">
        <v>77690.7</v>
      </c>
      <c r="L170" s="34">
        <v>99013.4</v>
      </c>
      <c r="M170" s="34">
        <v>59528</v>
      </c>
      <c r="N170" s="34">
        <v>60127.5</v>
      </c>
      <c r="O170" s="34">
        <v>62015.4</v>
      </c>
      <c r="P170" s="34">
        <v>87432</v>
      </c>
      <c r="Q170" s="34">
        <v>56673.8</v>
      </c>
      <c r="R170" s="34">
        <v>50761.8</v>
      </c>
      <c r="S170" s="34">
        <v>56765.7</v>
      </c>
      <c r="T170" s="34">
        <v>48204.2</v>
      </c>
      <c r="U170" s="34">
        <v>36359.699999999997</v>
      </c>
      <c r="V170" s="34">
        <v>20379.2</v>
      </c>
      <c r="W170" s="34">
        <v>13417.9</v>
      </c>
      <c r="X170" s="34">
        <v>39262.400000000001</v>
      </c>
      <c r="Y170" s="34">
        <v>22621</v>
      </c>
      <c r="Z170" s="34">
        <v>15441.3</v>
      </c>
      <c r="AA170" s="34">
        <v>9393.9</v>
      </c>
      <c r="AB170" s="34">
        <v>22279</v>
      </c>
      <c r="AC170" s="34">
        <v>22252</v>
      </c>
      <c r="AD170" s="34">
        <v>47175</v>
      </c>
      <c r="AE170" s="34">
        <f>AE146+AE147</f>
        <v>58815</v>
      </c>
      <c r="AF170" s="34">
        <f>AF146+AF147</f>
        <v>36844</v>
      </c>
    </row>
    <row r="171" spans="1:32" x14ac:dyDescent="0.2">
      <c r="A171" s="15" t="s">
        <v>200</v>
      </c>
      <c r="B171" s="28" t="s">
        <v>148</v>
      </c>
      <c r="C171" s="34">
        <v>76253</v>
      </c>
      <c r="D171" s="34">
        <v>90250.7</v>
      </c>
      <c r="E171" s="34">
        <v>87778.2</v>
      </c>
      <c r="F171" s="34">
        <v>95576.4</v>
      </c>
      <c r="G171" s="34">
        <v>106620.7</v>
      </c>
      <c r="H171" s="34">
        <v>103161.5</v>
      </c>
      <c r="I171" s="34">
        <v>73362</v>
      </c>
      <c r="J171" s="34">
        <v>71680.600000000006</v>
      </c>
      <c r="K171" s="34">
        <v>117830</v>
      </c>
      <c r="L171" s="34">
        <v>132984.70000000001</v>
      </c>
      <c r="M171" s="34">
        <v>101756</v>
      </c>
      <c r="N171" s="34">
        <v>88121.2</v>
      </c>
      <c r="O171" s="34">
        <v>76956</v>
      </c>
      <c r="P171" s="34">
        <v>81772</v>
      </c>
      <c r="Q171" s="34">
        <v>81310</v>
      </c>
      <c r="R171" s="34">
        <v>59964.2</v>
      </c>
      <c r="S171" s="34">
        <v>57210</v>
      </c>
      <c r="T171" s="34">
        <v>47550</v>
      </c>
      <c r="U171" s="34">
        <v>27680</v>
      </c>
      <c r="V171" s="34">
        <v>19491.400000000001</v>
      </c>
      <c r="W171" s="34">
        <v>29588.1</v>
      </c>
      <c r="X171" s="34">
        <v>59894.400000000001</v>
      </c>
      <c r="Y171" s="34">
        <v>38805</v>
      </c>
      <c r="Z171" s="34">
        <v>31908.5</v>
      </c>
      <c r="AA171" s="34">
        <v>27309</v>
      </c>
      <c r="AB171" s="34">
        <v>29838.1</v>
      </c>
      <c r="AC171" s="34">
        <v>34049</v>
      </c>
      <c r="AD171" s="34">
        <v>38692.5</v>
      </c>
      <c r="AE171" s="34">
        <f>AE134</f>
        <v>48353.7</v>
      </c>
      <c r="AF171" s="34">
        <f>AF134</f>
        <v>37462.5</v>
      </c>
    </row>
    <row r="172" spans="1:32" x14ac:dyDescent="0.2">
      <c r="A172" s="15" t="s">
        <v>201</v>
      </c>
      <c r="B172" s="28" t="s">
        <v>148</v>
      </c>
      <c r="C172" s="34">
        <v>1817</v>
      </c>
      <c r="D172" s="34">
        <v>5781</v>
      </c>
      <c r="E172" s="34">
        <v>2509</v>
      </c>
      <c r="F172" s="34">
        <v>2228.5</v>
      </c>
      <c r="G172" s="34">
        <v>4341</v>
      </c>
      <c r="H172" s="34">
        <v>9709</v>
      </c>
      <c r="I172" s="34">
        <v>8760</v>
      </c>
      <c r="J172" s="34">
        <v>8251</v>
      </c>
      <c r="K172" s="34">
        <v>6137</v>
      </c>
      <c r="L172" s="34">
        <v>9615</v>
      </c>
      <c r="M172" s="34">
        <v>7390</v>
      </c>
      <c r="N172" s="34">
        <v>4587.5</v>
      </c>
      <c r="O172" s="34">
        <v>4085.9</v>
      </c>
      <c r="P172" s="34">
        <v>5878.6</v>
      </c>
      <c r="Q172" s="34">
        <v>4584</v>
      </c>
      <c r="R172" s="34">
        <v>5055.8</v>
      </c>
      <c r="S172" s="34">
        <v>7192.2</v>
      </c>
      <c r="T172" s="34">
        <v>3761</v>
      </c>
      <c r="U172" s="34">
        <v>4719.3</v>
      </c>
      <c r="V172" s="34">
        <v>3106.4</v>
      </c>
      <c r="W172" s="34">
        <v>3221.5</v>
      </c>
      <c r="X172" s="34">
        <v>5345</v>
      </c>
      <c r="Y172" s="34">
        <v>4664</v>
      </c>
      <c r="Z172" s="34">
        <v>2935.6</v>
      </c>
      <c r="AA172" s="34">
        <v>3196.9</v>
      </c>
      <c r="AB172" s="34">
        <v>3811.2</v>
      </c>
      <c r="AC172" s="34">
        <v>3403.5</v>
      </c>
      <c r="AD172" s="34">
        <v>9625</v>
      </c>
      <c r="AE172" s="34">
        <f>AE148</f>
        <v>2948.7</v>
      </c>
      <c r="AF172" s="34">
        <f>AF148</f>
        <v>3206.1000000000004</v>
      </c>
    </row>
    <row r="173" spans="1:32" ht="15" x14ac:dyDescent="0.25">
      <c r="A173" s="16" t="s">
        <v>147</v>
      </c>
      <c r="B173" s="25"/>
      <c r="C173" s="35">
        <v>2820194.5</v>
      </c>
      <c r="D173" s="35">
        <v>3597310.7</v>
      </c>
      <c r="E173" s="35">
        <v>3192880.7</v>
      </c>
      <c r="F173" s="35">
        <v>3258875.5</v>
      </c>
      <c r="G173" s="35">
        <v>3727558.2</v>
      </c>
      <c r="H173" s="35">
        <v>3402027.7</v>
      </c>
      <c r="I173" s="35">
        <v>2775893.7</v>
      </c>
      <c r="J173" s="35">
        <v>2603767.7000000002</v>
      </c>
      <c r="K173" s="35">
        <v>3154113.3</v>
      </c>
      <c r="L173" s="35">
        <v>3348549.8</v>
      </c>
      <c r="M173" s="35">
        <v>2708784.7</v>
      </c>
      <c r="N173" s="35">
        <v>1937110.3</v>
      </c>
      <c r="O173" s="35">
        <v>1652768.9</v>
      </c>
      <c r="P173" s="35">
        <v>1653895.1</v>
      </c>
      <c r="Q173" s="35">
        <v>1608086.5</v>
      </c>
      <c r="R173" s="35">
        <v>1673075.3</v>
      </c>
      <c r="S173" s="35">
        <v>1322444.6000000001</v>
      </c>
      <c r="T173" s="35">
        <v>1004415.3</v>
      </c>
      <c r="U173" s="35">
        <v>585131.9</v>
      </c>
      <c r="V173" s="35">
        <v>441382.9</v>
      </c>
      <c r="W173" s="35">
        <v>535724.69999999995</v>
      </c>
      <c r="X173" s="35">
        <v>1069204.6000000001</v>
      </c>
      <c r="Y173" s="35">
        <v>663387.30000000005</v>
      </c>
      <c r="Z173" s="35">
        <v>552647.69999999995</v>
      </c>
      <c r="AA173" s="35">
        <v>488052.1</v>
      </c>
      <c r="AB173" s="35">
        <v>528313.80000000005</v>
      </c>
      <c r="AC173" s="35">
        <v>615215.4</v>
      </c>
      <c r="AD173" s="35">
        <v>577208.1</v>
      </c>
      <c r="AE173" s="35">
        <f>SUM(AE160:AE172)</f>
        <v>770865.2</v>
      </c>
      <c r="AF173" s="35">
        <f>SUM(AF160:AF172)</f>
        <v>616011.19999999995</v>
      </c>
    </row>
  </sheetData>
  <phoneticPr fontId="1" type="noConversion"/>
  <conditionalFormatting sqref="D154:AD1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:AE1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:AF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_InheritedTags xmlns="f8834cdd-19f1-4190-8427-2cef0f2ac9e5">((ol45)(ol40)(ol1))((ol1783)(ol1782)(ol1568))((ol15)(ol5)(ol2))((ol26)(ol6)(ol2))((ol32)(ol10)(ol2))((ol36)(ol7)(ol2))((ol61)(ol39)(ol1))((ol2944)(ol1764)(ol41)(ol1))</MP_InheritedTags>
    <TaxCatchAll xmlns="f8834cdd-19f1-4190-8427-2cef0f2ac9e5">
      <Value>1</Value>
    </TaxCatchAll>
    <MP_UserTags xmlns="f8834cdd-19f1-4190-8427-2cef0f2ac9e5" xsi:nil="true"/>
    <LikesCount xmlns="http://schemas.microsoft.com/sharepoint/v3" xsi:nil="true"/>
    <pf6675816e66406c997c4f8d0496ba21 xmlns="f8834cdd-19f1-4190-8427-2cef0f2ac9e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Statistiques</TermName>
          <TermId xmlns="http://schemas.microsoft.com/office/infopath/2007/PartnerControls">4f01e0d2-829e-4026-892e-9d954d472dcf</TermId>
        </TermInfo>
      </Terms>
    </pf6675816e66406c997c4f8d0496ba21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RatedBy xmlns="http://schemas.microsoft.com/sharepoint/v3">
      <UserInfo>
        <DisplayName/>
        <AccountId xsi:nil="true"/>
        <AccountType/>
      </UserInfo>
    </RatedBy>
    <_dlc_DocId xmlns="f8834cdd-19f1-4190-8427-2cef0f2ac9e5">CQSVCNUA5VMS-95123680-2</_dlc_DocId>
    <_dlc_DocIdUrl xmlns="f8834cdd-19f1-4190-8427-2cef0f2ac9e5">
      <Url>https://www.iti.terresinovia.fr/communaute/WS_000133/_layouts/15/DocIdRedir.aspx?ID=CQSVCNUA5VMS-95123680-2</Url>
      <Description>CQSVCNUA5VMS-95123680-2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COM_Document" ma:contentTypeID="0x010100CD5D8127E63D884BA4141B8BFEBCE4D4007602658C673F454F971E4938AD6FA0DB" ma:contentTypeVersion="10" ma:contentTypeDescription="Crée un document." ma:contentTypeScope="" ma:versionID="6b8d29fc6673123c5fce2490ec5d0f59">
  <xsd:schema xmlns:xsd="http://www.w3.org/2001/XMLSchema" xmlns:xs="http://www.w3.org/2001/XMLSchema" xmlns:p="http://schemas.microsoft.com/office/2006/metadata/properties" xmlns:ns1="http://schemas.microsoft.com/sharepoint/v3" xmlns:ns2="f8834cdd-19f1-4190-8427-2cef0f2ac9e5" targetNamespace="http://schemas.microsoft.com/office/2006/metadata/properties" ma:root="true" ma:fieldsID="13ee4033e4243d72b65965740b27833d" ns1:_="" ns2:_="">
    <xsd:import namespace="http://schemas.microsoft.com/sharepoint/v3"/>
    <xsd:import namespace="f8834cdd-19f1-4190-8427-2cef0f2ac9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pf6675816e66406c997c4f8d0496ba21" minOccurs="0"/>
                <xsd:element ref="ns2:TaxCatchAll" minOccurs="0"/>
                <xsd:element ref="ns2:TaxCatchAllLabel" minOccurs="0"/>
                <xsd:element ref="ns2:MP_UserTags" minOccurs="0"/>
                <xsd:element ref="ns2:MP_InheritedTag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Évaluation (0-5)" ma:decimals="2" ma:description="Valeur moyenne de toutes les évaluations envoyées" ma:internalName="AverageRating" ma:readOnly="true">
      <xsd:simpleType>
        <xsd:restriction base="dms:Number"/>
      </xsd:simpleType>
    </xsd:element>
    <xsd:element name="RatingCount" ma:index="18" nillable="true" ma:displayName="Nombre d’évaluations" ma:decimals="0" ma:description="Nombre d’évaluations envoyées" ma:internalName="RatingCount" ma:readOnly="true">
      <xsd:simpleType>
        <xsd:restriction base="dms:Number"/>
      </xsd:simpleType>
    </xsd:element>
    <xsd:element name="RatedBy" ma:index="19" nillable="true" ma:displayName="Évalué par" ma:description="Des utilisateurs ont évalué l'élément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Évaluation des utilisateurs" ma:description="Évaluation des utilisateurs pour l'élément" ma:hidden="true" ma:internalName="Ratings">
      <xsd:simpleType>
        <xsd:restriction base="dms:Note"/>
      </xsd:simpleType>
    </xsd:element>
    <xsd:element name="LikesCount" ma:index="21" nillable="true" ma:displayName="Nombre de « J'aime »" ma:internalName="LikesCount">
      <xsd:simpleType>
        <xsd:restriction base="dms:Unknown"/>
      </xsd:simpleType>
    </xsd:element>
    <xsd:element name="LikedBy" ma:index="22" nillable="true" ma:displayName="Aimé par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34cdd-19f1-4190-8427-2cef0f2ac9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pf6675816e66406c997c4f8d0496ba21" ma:index="11" nillable="true" ma:taxonomy="true" ma:internalName="pf6675816e66406c997c4f8d0496ba21" ma:taxonomyFieldName="PRO_NatureDocument" ma:displayName="Nature de document" ma:default="" ma:fieldId="{9f667581-6e66-406c-997c-4f8d0496ba21}" ma:sspId="3b3927b0-ecb3-4464-b497-eda989d6617f" ma:termSetId="a4cdb2ec-bd8e-4b30-9383-b3b06d1665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Colonne Attraper tout de Taxonomie" ma:hidden="true" ma:list="{a091f58b-a833-4e08-85e1-b6f5d0d403dc}" ma:internalName="TaxCatchAll" ma:showField="CatchAllData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Colonne Attraper tout de Taxonomie1" ma:hidden="true" ma:list="{a091f58b-a833-4e08-85e1-b6f5d0d403dc}" ma:internalName="TaxCatchAllLabel" ma:readOnly="true" ma:showField="CatchAllDataLabel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P_UserTags" ma:index="15" nillable="true" ma:displayName="Tags" ma:hidden="true" ma:internalName="MP_UserTags" ma:readOnly="false">
      <xsd:simpleType>
        <xsd:restriction base="dms:Unknown"/>
      </xsd:simpleType>
    </xsd:element>
    <xsd:element name="MP_InheritedTags" ma:index="16" nillable="true" ma:displayName="Inherited Tags" ma:hidden="true" ma:internalName="MP_InheritedTags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86BD8C-437E-43AE-961D-5FEDBF77C3E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1FBD8FC7-6F19-4A3F-8180-B828028F0342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f8834cdd-19f1-4190-8427-2cef0f2ac9e5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0254683-948B-4D34-8568-576BA1BAAEA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6A37DA2-9A49-4EBE-9223-B1ECEB7C52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8834cdd-19f1-4190-8427-2cef0f2ac9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FAE6BD65-476B-4144-BB47-2F81325278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SURFACES_POIS</vt:lpstr>
      <vt:lpstr>RENDEMENTS_POIS</vt:lpstr>
      <vt:lpstr>PRODUCTION_POIS</vt:lpstr>
    </vt:vector>
  </TitlesOfParts>
  <Company>Cetiom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BdD_surfaces_rendements_production_POIS_PROT_TU_TI_V1.0</dc:title>
  <dc:creator>rivaud</dc:creator>
  <cp:lastModifiedBy>Françoise MARAIS</cp:lastModifiedBy>
  <dcterms:created xsi:type="dcterms:W3CDTF">2008-04-04T11:57:37Z</dcterms:created>
  <dcterms:modified xsi:type="dcterms:W3CDTF">2018-10-10T08:35:32Z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P_InheritedTags">
    <vt:lpwstr>((ol45)(ol40)(ol1))((ol1765)(ol39)(ol1))</vt:lpwstr>
  </property>
  <property fmtid="{D5CDD505-2E9C-101B-9397-08002B2CF9AE}" pid="3" name="BDCAuthor">
    <vt:lpwstr/>
  </property>
  <property fmtid="{D5CDD505-2E9C-101B-9397-08002B2CF9AE}" pid="4" name="BDCNatureDoc">
    <vt:lpwstr>248;#Statistiques|4f01e0d2-829e-4026-892e-9d954d472dcf</vt:lpwstr>
  </property>
  <property fmtid="{D5CDD505-2E9C-101B-9397-08002B2CF9AE}" pid="5" name="BDCClassement">
    <vt:lpwstr>1250;#Pois|7e7f97dd-3ff2-4b0d-879e-8359b76496d7</vt:lpwstr>
  </property>
  <property fmtid="{D5CDD505-2E9C-101B-9397-08002B2CF9AE}" pid="6" name="BDCDate">
    <vt:lpwstr>2017-09-12T00:00:00Z</vt:lpwstr>
  </property>
  <property fmtid="{D5CDD505-2E9C-101B-9397-08002B2CF9AE}" pid="7" name="BDCBase">
    <vt:lpwstr>75</vt:lpwstr>
  </property>
  <property fmtid="{D5CDD505-2E9C-101B-9397-08002B2CF9AE}" pid="8" name="m55c774667744c798e66beb0501406e2">
    <vt:lpwstr>Pois|7e7f97dd-3ff2-4b0d-879e-8359b76496d7</vt:lpwstr>
  </property>
  <property fmtid="{D5CDD505-2E9C-101B-9397-08002B2CF9AE}" pid="9" name="BDCYear">
    <vt:lpwstr>2017</vt:lpwstr>
  </property>
  <property fmtid="{D5CDD505-2E9C-101B-9397-08002B2CF9AE}" pid="10" name="dc3662efd5074d9381abec06b217518f">
    <vt:lpwstr>Statistiques|4f01e0d2-829e-4026-892e-9d954d472dcf</vt:lpwstr>
  </property>
  <property fmtid="{D5CDD505-2E9C-101B-9397-08002B2CF9AE}" pid="11" name="TaxCatchAll">
    <vt:lpwstr>248;#Statistiques|4f01e0d2-829e-4026-892e-9d954d472dcf;#1250;#Pois|7e7f97dd-3ff2-4b0d-879e-8359b76496d7</vt:lpwstr>
  </property>
  <property fmtid="{D5CDD505-2E9C-101B-9397-08002B2CF9AE}" pid="12" name="ContentTypeId">
    <vt:lpwstr>0x010100CD5D8127E63D884BA4141B8BFEBCE4D4007602658C673F454F971E4938AD6FA0DB</vt:lpwstr>
  </property>
  <property fmtid="{D5CDD505-2E9C-101B-9397-08002B2CF9AE}" pid="13" name="_dlc_DocIdItemGuid">
    <vt:lpwstr>1ffa4ae0-a3b5-41fd-bc21-f832e1253e55</vt:lpwstr>
  </property>
  <property fmtid="{D5CDD505-2E9C-101B-9397-08002B2CF9AE}" pid="14" name="PRO_NatureDocument">
    <vt:lpwstr>1;#Statistiques|4f01e0d2-829e-4026-892e-9d954d472dcf</vt:lpwstr>
  </property>
</Properties>
</file>